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01_Excel-Statik - LAC\GIT\"/>
    </mc:Choice>
  </mc:AlternateContent>
  <xr:revisionPtr revIDLastSave="0" documentId="13_ncr:1_{2901DF54-34DF-4354-8DEC-FADF3AF367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1" r:id="rId1"/>
    <sheet name="Material" sheetId="2" r:id="rId2"/>
    <sheet name="Interaktionsdiagramm" sheetId="3" r:id="rId3"/>
  </sheets>
  <definedNames>
    <definedName name="_xlnm.Print_Area" localSheetId="0">Eingabe!$A$1:$BL$51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3" l="1"/>
  <c r="O27" i="1" s="1"/>
  <c r="L317" i="3"/>
  <c r="K317" i="3"/>
  <c r="J317" i="3"/>
  <c r="G318" i="3"/>
  <c r="L14" i="3"/>
  <c r="K14" i="3"/>
  <c r="J14" i="3"/>
  <c r="I14" i="3"/>
  <c r="H16" i="3"/>
  <c r="G17" i="3"/>
  <c r="L329" i="3" l="1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318" i="3"/>
  <c r="L319" i="3"/>
  <c r="L320" i="3"/>
  <c r="L321" i="3"/>
  <c r="L322" i="3"/>
  <c r="L323" i="3"/>
  <c r="L324" i="3"/>
  <c r="L325" i="3"/>
  <c r="L326" i="3"/>
  <c r="L327" i="3"/>
  <c r="L328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318" i="3"/>
  <c r="K319" i="3"/>
  <c r="K320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318" i="3"/>
  <c r="J319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318" i="3"/>
  <c r="I319" i="3"/>
  <c r="I320" i="3"/>
  <c r="I321" i="3"/>
  <c r="H338" i="3" l="1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319" i="3"/>
  <c r="I317" i="3"/>
  <c r="T2" i="1" l="1"/>
  <c r="K22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H15" i="3"/>
  <c r="H17" i="3"/>
  <c r="H18" i="3"/>
  <c r="H19" i="3"/>
  <c r="H20" i="3"/>
  <c r="H21" i="3"/>
  <c r="L26" i="3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19" i="3"/>
  <c r="L20" i="3"/>
  <c r="L21" i="3"/>
  <c r="L22" i="3"/>
  <c r="L23" i="3"/>
  <c r="L24" i="3"/>
  <c r="L25" i="3"/>
  <c r="L15" i="3"/>
  <c r="L16" i="3"/>
  <c r="L17" i="3"/>
  <c r="L18" i="3"/>
  <c r="K20" i="3"/>
  <c r="K21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15" i="3"/>
  <c r="K16" i="3"/>
  <c r="K17" i="3"/>
  <c r="K18" i="3"/>
  <c r="K19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15" i="3"/>
  <c r="H282" i="3"/>
  <c r="H283" i="3"/>
  <c r="H284" i="3"/>
  <c r="H285" i="3"/>
  <c r="H286" i="3"/>
  <c r="H287" i="3"/>
  <c r="H273" i="3"/>
  <c r="H274" i="3"/>
  <c r="H275" i="3"/>
  <c r="H276" i="3"/>
  <c r="H277" i="3"/>
  <c r="H278" i="3"/>
  <c r="H279" i="3"/>
  <c r="H280" i="3"/>
  <c r="H281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53" i="3"/>
  <c r="H54" i="3"/>
  <c r="H55" i="3"/>
  <c r="H56" i="3"/>
  <c r="H57" i="3"/>
  <c r="H58" i="3"/>
  <c r="H59" i="3"/>
  <c r="H60" i="3"/>
  <c r="H61" i="3"/>
  <c r="H41" i="3"/>
  <c r="H42" i="3"/>
  <c r="H43" i="3"/>
  <c r="H44" i="3"/>
  <c r="H45" i="3"/>
  <c r="H46" i="3"/>
  <c r="H47" i="3"/>
  <c r="H48" i="3"/>
  <c r="H49" i="3"/>
  <c r="H50" i="3"/>
  <c r="H51" i="3"/>
  <c r="H52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2" i="3"/>
  <c r="H23" i="3"/>
  <c r="H24" i="3"/>
  <c r="H25" i="3"/>
  <c r="H26" i="3"/>
  <c r="H27" i="3"/>
  <c r="G307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16" i="3"/>
  <c r="G117" i="3"/>
  <c r="G118" i="3"/>
  <c r="G119" i="3"/>
  <c r="G120" i="3"/>
  <c r="G121" i="3"/>
  <c r="G122" i="3"/>
  <c r="G123" i="3"/>
  <c r="G124" i="3"/>
  <c r="G125" i="3"/>
  <c r="G12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7" i="3"/>
  <c r="G28" i="3"/>
  <c r="G29" i="3"/>
  <c r="G30" i="3"/>
  <c r="G31" i="3"/>
  <c r="G32" i="3"/>
  <c r="G33" i="3"/>
  <c r="G34" i="3"/>
  <c r="G35" i="3"/>
  <c r="G36" i="3"/>
  <c r="G37" i="3"/>
  <c r="G38" i="3"/>
  <c r="G18" i="3"/>
  <c r="G19" i="3"/>
  <c r="G20" i="3"/>
  <c r="G21" i="3"/>
  <c r="G22" i="3"/>
  <c r="G23" i="3"/>
  <c r="G24" i="3"/>
  <c r="G25" i="3"/>
  <c r="G26" i="3"/>
  <c r="AB3" i="3" l="1"/>
  <c r="AB10" i="3"/>
  <c r="AB7" i="3" l="1"/>
  <c r="AB5" i="3"/>
  <c r="AB4" i="3"/>
  <c r="E340" i="3" l="1"/>
  <c r="Q523" i="3"/>
  <c r="E541" i="3"/>
  <c r="E420" i="3"/>
  <c r="Q535" i="3"/>
  <c r="Q534" i="3"/>
  <c r="E584" i="3"/>
  <c r="O584" i="3" s="1"/>
  <c r="Q448" i="3"/>
  <c r="Q400" i="3"/>
  <c r="E511" i="3"/>
  <c r="S511" i="3" s="1"/>
  <c r="E461" i="3"/>
  <c r="O461" i="3" s="1"/>
  <c r="E362" i="3"/>
  <c r="O362" i="3" s="1"/>
  <c r="E487" i="3"/>
  <c r="S487" i="3" s="1"/>
  <c r="E437" i="3"/>
  <c r="S437" i="3" s="1"/>
  <c r="E463" i="3"/>
  <c r="E413" i="3"/>
  <c r="Q333" i="3"/>
  <c r="E367" i="3"/>
  <c r="E512" i="3"/>
  <c r="O512" i="3" s="1"/>
  <c r="E439" i="3"/>
  <c r="E389" i="3"/>
  <c r="O389" i="3" s="1"/>
  <c r="E517" i="3"/>
  <c r="O517" i="3" s="1"/>
  <c r="Q511" i="3"/>
  <c r="Q462" i="3"/>
  <c r="Q545" i="3"/>
  <c r="Q363" i="3"/>
  <c r="Q475" i="3"/>
  <c r="E331" i="3"/>
  <c r="Q430" i="3"/>
  <c r="Q533" i="3"/>
  <c r="E361" i="3"/>
  <c r="O361" i="3" s="1"/>
  <c r="Q603" i="3"/>
  <c r="Q578" i="3"/>
  <c r="E493" i="3"/>
  <c r="S493" i="3" s="1"/>
  <c r="E590" i="3"/>
  <c r="O590" i="3" s="1"/>
  <c r="Q606" i="3"/>
  <c r="Q406" i="3"/>
  <c r="Q521" i="3"/>
  <c r="E325" i="3"/>
  <c r="Q591" i="3"/>
  <c r="Q566" i="3"/>
  <c r="Q557" i="3"/>
  <c r="Q487" i="3"/>
  <c r="E368" i="3"/>
  <c r="Q386" i="3"/>
  <c r="Q594" i="3"/>
  <c r="Q382" i="3"/>
  <c r="Q509" i="3"/>
  <c r="Q604" i="3"/>
  <c r="Q579" i="3"/>
  <c r="Q554" i="3"/>
  <c r="E560" i="3"/>
  <c r="Q572" i="3"/>
  <c r="Q500" i="3"/>
  <c r="Q362" i="3"/>
  <c r="Q582" i="3"/>
  <c r="E516" i="3"/>
  <c r="O516" i="3" s="1"/>
  <c r="Q497" i="3"/>
  <c r="Q592" i="3"/>
  <c r="Q567" i="3"/>
  <c r="Q542" i="3"/>
  <c r="E536" i="3"/>
  <c r="O536" i="3" s="1"/>
  <c r="Q338" i="3"/>
  <c r="Q570" i="3"/>
  <c r="E492" i="3"/>
  <c r="Q485" i="3"/>
  <c r="Q484" i="3"/>
  <c r="Q459" i="3"/>
  <c r="Q423" i="3"/>
  <c r="E396" i="3"/>
  <c r="O396" i="3" s="1"/>
  <c r="E469" i="3"/>
  <c r="O469" i="3" s="1"/>
  <c r="Q463" i="3"/>
  <c r="Q607" i="3"/>
  <c r="Q559" i="3"/>
  <c r="Q558" i="3"/>
  <c r="E468" i="3"/>
  <c r="Q381" i="3"/>
  <c r="Q472" i="3"/>
  <c r="Q447" i="3"/>
  <c r="E434" i="3"/>
  <c r="Q486" i="3"/>
  <c r="Q474" i="3"/>
  <c r="Q499" i="3"/>
  <c r="Q450" i="3"/>
  <c r="Q595" i="3"/>
  <c r="E589" i="3"/>
  <c r="O589" i="3" s="1"/>
  <c r="Q547" i="3"/>
  <c r="E565" i="3"/>
  <c r="Q546" i="3"/>
  <c r="E444" i="3"/>
  <c r="Q357" i="3"/>
  <c r="Q460" i="3"/>
  <c r="Q424" i="3"/>
  <c r="Q577" i="3"/>
  <c r="Q422" i="3"/>
  <c r="E433" i="3"/>
  <c r="S433" i="3" s="1"/>
  <c r="Q504" i="3"/>
  <c r="E576" i="3"/>
  <c r="O576" i="3" s="1"/>
  <c r="Q411" i="3"/>
  <c r="Q503" i="3"/>
  <c r="E572" i="3"/>
  <c r="Q586" i="3"/>
  <c r="Q437" i="3"/>
  <c r="E499" i="3"/>
  <c r="Q609" i="3"/>
  <c r="Q465" i="3"/>
  <c r="E497" i="3"/>
  <c r="O497" i="3" s="1"/>
  <c r="Q365" i="3"/>
  <c r="E519" i="3"/>
  <c r="O519" i="3" s="1"/>
  <c r="E375" i="3"/>
  <c r="O375" i="3" s="1"/>
  <c r="Q433" i="3"/>
  <c r="E587" i="3"/>
  <c r="E443" i="3"/>
  <c r="Q432" i="3"/>
  <c r="E586" i="3"/>
  <c r="O586" i="3" s="1"/>
  <c r="E442" i="3"/>
  <c r="Q431" i="3"/>
  <c r="E573" i="3"/>
  <c r="O573" i="3" s="1"/>
  <c r="E429" i="3"/>
  <c r="O429" i="3" s="1"/>
  <c r="Q404" i="3"/>
  <c r="E546" i="3"/>
  <c r="O546" i="3" s="1"/>
  <c r="E402" i="3"/>
  <c r="O402" i="3" s="1"/>
  <c r="Q438" i="3"/>
  <c r="E592" i="3"/>
  <c r="E448" i="3"/>
  <c r="Q399" i="3"/>
  <c r="E410" i="3"/>
  <c r="O410" i="3" s="1"/>
  <c r="Q565" i="3"/>
  <c r="Q398" i="3"/>
  <c r="E409" i="3"/>
  <c r="O409" i="3" s="1"/>
  <c r="Q492" i="3"/>
  <c r="E552" i="3"/>
  <c r="O552" i="3" s="1"/>
  <c r="E494" i="3"/>
  <c r="O494" i="3" s="1"/>
  <c r="Q491" i="3"/>
  <c r="E548" i="3"/>
  <c r="Q574" i="3"/>
  <c r="Q415" i="3"/>
  <c r="E475" i="3"/>
  <c r="S475" i="3" s="1"/>
  <c r="Q597" i="3"/>
  <c r="Q453" i="3"/>
  <c r="E473" i="3"/>
  <c r="O473" i="3" s="1"/>
  <c r="Q353" i="3"/>
  <c r="E507" i="3"/>
  <c r="S507" i="3" s="1"/>
  <c r="E363" i="3"/>
  <c r="O363" i="3" s="1"/>
  <c r="Q421" i="3"/>
  <c r="E575" i="3"/>
  <c r="O575" i="3" s="1"/>
  <c r="E431" i="3"/>
  <c r="Q420" i="3"/>
  <c r="E574" i="3"/>
  <c r="E430" i="3"/>
  <c r="Q419" i="3"/>
  <c r="E561" i="3"/>
  <c r="E417" i="3"/>
  <c r="O417" i="3" s="1"/>
  <c r="Q392" i="3"/>
  <c r="E534" i="3"/>
  <c r="O534" i="3" s="1"/>
  <c r="E390" i="3"/>
  <c r="S390" i="3" s="1"/>
  <c r="Q426" i="3"/>
  <c r="E580" i="3"/>
  <c r="O580" i="3" s="1"/>
  <c r="E436" i="3"/>
  <c r="Q375" i="3"/>
  <c r="E386" i="3"/>
  <c r="Q553" i="3"/>
  <c r="Q374" i="3"/>
  <c r="E385" i="3"/>
  <c r="Q480" i="3"/>
  <c r="E528" i="3"/>
  <c r="S528" i="3" s="1"/>
  <c r="E332" i="3"/>
  <c r="S332" i="3" s="1"/>
  <c r="Q479" i="3"/>
  <c r="E524" i="3"/>
  <c r="O524" i="3" s="1"/>
  <c r="Q562" i="3"/>
  <c r="Q391" i="3"/>
  <c r="E451" i="3"/>
  <c r="Q585" i="3"/>
  <c r="Q436" i="3"/>
  <c r="E449" i="3"/>
  <c r="O449" i="3" s="1"/>
  <c r="Q341" i="3"/>
  <c r="E495" i="3"/>
  <c r="O495" i="3" s="1"/>
  <c r="E351" i="3"/>
  <c r="S351" i="3" s="1"/>
  <c r="Q409" i="3"/>
  <c r="E563" i="3"/>
  <c r="O563" i="3" s="1"/>
  <c r="E419" i="3"/>
  <c r="O419" i="3" s="1"/>
  <c r="Q408" i="3"/>
  <c r="E562" i="3"/>
  <c r="O562" i="3" s="1"/>
  <c r="E418" i="3"/>
  <c r="Q407" i="3"/>
  <c r="E549" i="3"/>
  <c r="E405" i="3"/>
  <c r="O405" i="3" s="1"/>
  <c r="Q380" i="3"/>
  <c r="E522" i="3"/>
  <c r="O522" i="3" s="1"/>
  <c r="E378" i="3"/>
  <c r="O378" i="3" s="1"/>
  <c r="Q414" i="3"/>
  <c r="E568" i="3"/>
  <c r="O568" i="3" s="1"/>
  <c r="E424" i="3"/>
  <c r="O424" i="3" s="1"/>
  <c r="Q351" i="3"/>
  <c r="E350" i="3"/>
  <c r="S350" i="3" s="1"/>
  <c r="Q541" i="3"/>
  <c r="Q350" i="3"/>
  <c r="E349" i="3"/>
  <c r="Q468" i="3"/>
  <c r="E504" i="3"/>
  <c r="Q611" i="3"/>
  <c r="Q467" i="3"/>
  <c r="E500" i="3"/>
  <c r="O500" i="3" s="1"/>
  <c r="Q550" i="3"/>
  <c r="Q367" i="3"/>
  <c r="E427" i="3"/>
  <c r="O427" i="3" s="1"/>
  <c r="Q573" i="3"/>
  <c r="Q412" i="3"/>
  <c r="E425" i="3"/>
  <c r="Q329" i="3"/>
  <c r="E483" i="3"/>
  <c r="O483" i="3" s="1"/>
  <c r="E339" i="3"/>
  <c r="Q397" i="3"/>
  <c r="E551" i="3"/>
  <c r="O551" i="3" s="1"/>
  <c r="E407" i="3"/>
  <c r="O407" i="3" s="1"/>
  <c r="Q396" i="3"/>
  <c r="E550" i="3"/>
  <c r="O550" i="3" s="1"/>
  <c r="E406" i="3"/>
  <c r="Q395" i="3"/>
  <c r="E537" i="3"/>
  <c r="E393" i="3"/>
  <c r="Q368" i="3"/>
  <c r="E510" i="3"/>
  <c r="O510" i="3" s="1"/>
  <c r="E366" i="3"/>
  <c r="Q402" i="3"/>
  <c r="E556" i="3"/>
  <c r="O556" i="3" s="1"/>
  <c r="E412" i="3"/>
  <c r="O412" i="3" s="1"/>
  <c r="Q580" i="3"/>
  <c r="Q427" i="3"/>
  <c r="E415" i="3"/>
  <c r="O415" i="3" s="1"/>
  <c r="Q555" i="3"/>
  <c r="Q376" i="3"/>
  <c r="E355" i="3"/>
  <c r="O355" i="3" s="1"/>
  <c r="Q530" i="3"/>
  <c r="Q327" i="3"/>
  <c r="Q608" i="3"/>
  <c r="Q529" i="3"/>
  <c r="Q326" i="3"/>
  <c r="Q600" i="3"/>
  <c r="Q456" i="3"/>
  <c r="E480" i="3"/>
  <c r="O480" i="3" s="1"/>
  <c r="Q599" i="3"/>
  <c r="Q455" i="3"/>
  <c r="E476" i="3"/>
  <c r="Q538" i="3"/>
  <c r="Q343" i="3"/>
  <c r="E403" i="3"/>
  <c r="O403" i="3" s="1"/>
  <c r="Q561" i="3"/>
  <c r="Q388" i="3"/>
  <c r="E401" i="3"/>
  <c r="O401" i="3" s="1"/>
  <c r="E471" i="3"/>
  <c r="S471" i="3" s="1"/>
  <c r="E327" i="3"/>
  <c r="S327" i="3" s="1"/>
  <c r="Q385" i="3"/>
  <c r="E539" i="3"/>
  <c r="O539" i="3" s="1"/>
  <c r="E395" i="3"/>
  <c r="Q384" i="3"/>
  <c r="E538" i="3"/>
  <c r="E394" i="3"/>
  <c r="Q383" i="3"/>
  <c r="E525" i="3"/>
  <c r="E381" i="3"/>
  <c r="O381" i="3" s="1"/>
  <c r="Q356" i="3"/>
  <c r="E498" i="3"/>
  <c r="O498" i="3" s="1"/>
  <c r="E354" i="3"/>
  <c r="O354" i="3" s="1"/>
  <c r="Q390" i="3"/>
  <c r="E544" i="3"/>
  <c r="O544" i="3" s="1"/>
  <c r="E400" i="3"/>
  <c r="Q568" i="3"/>
  <c r="Q403" i="3"/>
  <c r="E391" i="3"/>
  <c r="Q543" i="3"/>
  <c r="Q352" i="3"/>
  <c r="Q596" i="3"/>
  <c r="Q518" i="3"/>
  <c r="E602" i="3"/>
  <c r="S602" i="3" s="1"/>
  <c r="Q536" i="3"/>
  <c r="Q517" i="3"/>
  <c r="E601" i="3"/>
  <c r="S601" i="3" s="1"/>
  <c r="Q588" i="3"/>
  <c r="Q441" i="3"/>
  <c r="E456" i="3"/>
  <c r="S456" i="3" s="1"/>
  <c r="Q587" i="3"/>
  <c r="Q439" i="3"/>
  <c r="E452" i="3"/>
  <c r="Q526" i="3"/>
  <c r="Q319" i="3"/>
  <c r="E374" i="3"/>
  <c r="O374" i="3" s="1"/>
  <c r="Q549" i="3"/>
  <c r="Q364" i="3"/>
  <c r="E373" i="3"/>
  <c r="O373" i="3" s="1"/>
  <c r="E603" i="3"/>
  <c r="S603" i="3" s="1"/>
  <c r="E459" i="3"/>
  <c r="E384" i="3"/>
  <c r="Q373" i="3"/>
  <c r="E527" i="3"/>
  <c r="O527" i="3" s="1"/>
  <c r="E383" i="3"/>
  <c r="Q372" i="3"/>
  <c r="E526" i="3"/>
  <c r="O526" i="3" s="1"/>
  <c r="E382" i="3"/>
  <c r="S382" i="3" s="1"/>
  <c r="Q371" i="3"/>
  <c r="E513" i="3"/>
  <c r="O513" i="3" s="1"/>
  <c r="E369" i="3"/>
  <c r="O369" i="3" s="1"/>
  <c r="Q344" i="3"/>
  <c r="E486" i="3"/>
  <c r="E342" i="3"/>
  <c r="S342" i="3" s="1"/>
  <c r="Q378" i="3"/>
  <c r="E532" i="3"/>
  <c r="O532" i="3" s="1"/>
  <c r="E388" i="3"/>
  <c r="Q556" i="3"/>
  <c r="Q379" i="3"/>
  <c r="E356" i="3"/>
  <c r="O356" i="3" s="1"/>
  <c r="Q531" i="3"/>
  <c r="Q328" i="3"/>
  <c r="Q524" i="3"/>
  <c r="Q506" i="3"/>
  <c r="E578" i="3"/>
  <c r="Q464" i="3"/>
  <c r="Q505" i="3"/>
  <c r="E577" i="3"/>
  <c r="O577" i="3" s="1"/>
  <c r="Q576" i="3"/>
  <c r="Q418" i="3"/>
  <c r="E432" i="3"/>
  <c r="S432" i="3" s="1"/>
  <c r="Q575" i="3"/>
  <c r="Q417" i="3"/>
  <c r="E428" i="3"/>
  <c r="S428" i="3" s="1"/>
  <c r="Q514" i="3"/>
  <c r="U14" i="3"/>
  <c r="E338" i="3"/>
  <c r="Q537" i="3"/>
  <c r="Q340" i="3"/>
  <c r="E337" i="3"/>
  <c r="O337" i="3" s="1"/>
  <c r="E591" i="3"/>
  <c r="E447" i="3"/>
  <c r="O447" i="3" s="1"/>
  <c r="E372" i="3"/>
  <c r="O372" i="3" s="1"/>
  <c r="Q361" i="3"/>
  <c r="E515" i="3"/>
  <c r="O515" i="3" s="1"/>
  <c r="E371" i="3"/>
  <c r="S371" i="3" s="1"/>
  <c r="Q360" i="3"/>
  <c r="E514" i="3"/>
  <c r="S514" i="3" s="1"/>
  <c r="E370" i="3"/>
  <c r="Q359" i="3"/>
  <c r="E501" i="3"/>
  <c r="E357" i="3"/>
  <c r="O357" i="3" s="1"/>
  <c r="Q332" i="3"/>
  <c r="E474" i="3"/>
  <c r="O474" i="3" s="1"/>
  <c r="E330" i="3"/>
  <c r="S330" i="3" s="1"/>
  <c r="Q366" i="3"/>
  <c r="E520" i="3"/>
  <c r="O520" i="3" s="1"/>
  <c r="E376" i="3"/>
  <c r="O376" i="3" s="1"/>
  <c r="Q358" i="3"/>
  <c r="E326" i="3"/>
  <c r="O326" i="3" s="1"/>
  <c r="Q473" i="3"/>
  <c r="E488" i="3"/>
  <c r="O488" i="3" s="1"/>
  <c r="Q544" i="3"/>
  <c r="Q355" i="3"/>
  <c r="Q584" i="3"/>
  <c r="Q519" i="3"/>
  <c r="E581" i="3"/>
  <c r="S581" i="3" s="1"/>
  <c r="Q452" i="3"/>
  <c r="Q494" i="3"/>
  <c r="E554" i="3"/>
  <c r="S554" i="3" s="1"/>
  <c r="Q339" i="3"/>
  <c r="Q493" i="3"/>
  <c r="E553" i="3"/>
  <c r="Q564" i="3"/>
  <c r="Q394" i="3"/>
  <c r="E408" i="3"/>
  <c r="O408" i="3" s="1"/>
  <c r="Q563" i="3"/>
  <c r="Q393" i="3"/>
  <c r="E404" i="3"/>
  <c r="O404" i="3" s="1"/>
  <c r="Q502" i="3"/>
  <c r="E317" i="3"/>
  <c r="S317" i="3" s="1"/>
  <c r="Q560" i="3"/>
  <c r="Q525" i="3"/>
  <c r="E321" i="3"/>
  <c r="O321" i="3" s="1"/>
  <c r="Q425" i="3"/>
  <c r="E579" i="3"/>
  <c r="O579" i="3" s="1"/>
  <c r="E435" i="3"/>
  <c r="E360" i="3"/>
  <c r="O360" i="3" s="1"/>
  <c r="Q349" i="3"/>
  <c r="E503" i="3"/>
  <c r="S503" i="3" s="1"/>
  <c r="E359" i="3"/>
  <c r="S359" i="3" s="1"/>
  <c r="Q348" i="3"/>
  <c r="E502" i="3"/>
  <c r="O502" i="3" s="1"/>
  <c r="E358" i="3"/>
  <c r="O358" i="3" s="1"/>
  <c r="Q347" i="3"/>
  <c r="E489" i="3"/>
  <c r="O489" i="3" s="1"/>
  <c r="E345" i="3"/>
  <c r="Q320" i="3"/>
  <c r="E462" i="3"/>
  <c r="E377" i="3"/>
  <c r="O377" i="3" s="1"/>
  <c r="Q354" i="3"/>
  <c r="E508" i="3"/>
  <c r="O508" i="3" s="1"/>
  <c r="E364" i="3"/>
  <c r="O364" i="3" s="1"/>
  <c r="Q334" i="3"/>
  <c r="Q605" i="3"/>
  <c r="Q461" i="3"/>
  <c r="E464" i="3"/>
  <c r="O464" i="3" s="1"/>
  <c r="Q532" i="3"/>
  <c r="Q331" i="3"/>
  <c r="Q512" i="3"/>
  <c r="Q507" i="3"/>
  <c r="E557" i="3"/>
  <c r="O557" i="3" s="1"/>
  <c r="E320" i="3"/>
  <c r="Q482" i="3"/>
  <c r="E530" i="3"/>
  <c r="O530" i="3" s="1"/>
  <c r="E518" i="3"/>
  <c r="S518" i="3" s="1"/>
  <c r="Q481" i="3"/>
  <c r="E529" i="3"/>
  <c r="O529" i="3" s="1"/>
  <c r="Q552" i="3"/>
  <c r="Q370" i="3"/>
  <c r="E380" i="3"/>
  <c r="Q551" i="3"/>
  <c r="Q369" i="3"/>
  <c r="E379" i="3"/>
  <c r="O379" i="3" s="1"/>
  <c r="Q490" i="3"/>
  <c r="E595" i="3"/>
  <c r="O595" i="3" s="1"/>
  <c r="Q476" i="3"/>
  <c r="Q513" i="3"/>
  <c r="E593" i="3"/>
  <c r="O593" i="3" s="1"/>
  <c r="Q413" i="3"/>
  <c r="E567" i="3"/>
  <c r="O567" i="3" s="1"/>
  <c r="E423" i="3"/>
  <c r="O423" i="3" s="1"/>
  <c r="E348" i="3"/>
  <c r="Q337" i="3"/>
  <c r="E491" i="3"/>
  <c r="E347" i="3"/>
  <c r="S347" i="3" s="1"/>
  <c r="Q336" i="3"/>
  <c r="E490" i="3"/>
  <c r="O490" i="3" s="1"/>
  <c r="E346" i="3"/>
  <c r="O346" i="3" s="1"/>
  <c r="Q335" i="3"/>
  <c r="E477" i="3"/>
  <c r="O477" i="3" s="1"/>
  <c r="E333" i="3"/>
  <c r="O333" i="3" s="1"/>
  <c r="E594" i="3"/>
  <c r="O594" i="3" s="1"/>
  <c r="E450" i="3"/>
  <c r="O450" i="3" s="1"/>
  <c r="E365" i="3"/>
  <c r="Q342" i="3"/>
  <c r="E496" i="3"/>
  <c r="E352" i="3"/>
  <c r="O352" i="3" s="1"/>
  <c r="Q593" i="3"/>
  <c r="E440" i="3"/>
  <c r="Q520" i="3"/>
  <c r="E583" i="3"/>
  <c r="O583" i="3" s="1"/>
  <c r="Q435" i="3"/>
  <c r="Q495" i="3"/>
  <c r="E533" i="3"/>
  <c r="O533" i="3" s="1"/>
  <c r="E470" i="3"/>
  <c r="O470" i="3" s="1"/>
  <c r="Q470" i="3"/>
  <c r="E506" i="3"/>
  <c r="E398" i="3"/>
  <c r="Q469" i="3"/>
  <c r="E505" i="3"/>
  <c r="Q540" i="3"/>
  <c r="Q346" i="3"/>
  <c r="E344" i="3"/>
  <c r="O344" i="3" s="1"/>
  <c r="Q539" i="3"/>
  <c r="Q345" i="3"/>
  <c r="E343" i="3"/>
  <c r="O343" i="3" s="1"/>
  <c r="Q478" i="3"/>
  <c r="E571" i="3"/>
  <c r="Q387" i="3"/>
  <c r="Q501" i="3"/>
  <c r="E569" i="3"/>
  <c r="O569" i="3" s="1"/>
  <c r="Q401" i="3"/>
  <c r="E555" i="3"/>
  <c r="O555" i="3" s="1"/>
  <c r="E411" i="3"/>
  <c r="O411" i="3" s="1"/>
  <c r="E336" i="3"/>
  <c r="O336" i="3" s="1"/>
  <c r="Q325" i="3"/>
  <c r="E479" i="3"/>
  <c r="S479" i="3" s="1"/>
  <c r="E335" i="3"/>
  <c r="S335" i="3" s="1"/>
  <c r="Q324" i="3"/>
  <c r="E478" i="3"/>
  <c r="E334" i="3"/>
  <c r="O334" i="3" s="1"/>
  <c r="Q323" i="3"/>
  <c r="E465" i="3"/>
  <c r="O465" i="3" s="1"/>
  <c r="Q440" i="3"/>
  <c r="E582" i="3"/>
  <c r="O582" i="3" s="1"/>
  <c r="E438" i="3"/>
  <c r="O438" i="3" s="1"/>
  <c r="E353" i="3"/>
  <c r="O353" i="3" s="1"/>
  <c r="Q330" i="3"/>
  <c r="E484" i="3"/>
  <c r="O484" i="3" s="1"/>
  <c r="U317" i="3"/>
  <c r="E28" i="3"/>
  <c r="E40" i="3"/>
  <c r="E52" i="3"/>
  <c r="E64" i="3"/>
  <c r="E76" i="3"/>
  <c r="E88" i="3"/>
  <c r="E100" i="3"/>
  <c r="E112" i="3"/>
  <c r="E124" i="3"/>
  <c r="E136" i="3"/>
  <c r="E148" i="3"/>
  <c r="E160" i="3"/>
  <c r="E172" i="3"/>
  <c r="E184" i="3"/>
  <c r="E196" i="3"/>
  <c r="E208" i="3"/>
  <c r="E220" i="3"/>
  <c r="E232" i="3"/>
  <c r="E29" i="3"/>
  <c r="E41" i="3"/>
  <c r="E53" i="3"/>
  <c r="E65" i="3"/>
  <c r="E77" i="3"/>
  <c r="E89" i="3"/>
  <c r="E101" i="3"/>
  <c r="E113" i="3"/>
  <c r="E125" i="3"/>
  <c r="E137" i="3"/>
  <c r="E149" i="3"/>
  <c r="E161" i="3"/>
  <c r="E173" i="3"/>
  <c r="E185" i="3"/>
  <c r="E197" i="3"/>
  <c r="E209" i="3"/>
  <c r="E221" i="3"/>
  <c r="E233" i="3"/>
  <c r="E30" i="3"/>
  <c r="E42" i="3"/>
  <c r="E54" i="3"/>
  <c r="E66" i="3"/>
  <c r="E78" i="3"/>
  <c r="E90" i="3"/>
  <c r="E102" i="3"/>
  <c r="E114" i="3"/>
  <c r="E126" i="3"/>
  <c r="E138" i="3"/>
  <c r="E150" i="3"/>
  <c r="E162" i="3"/>
  <c r="E174" i="3"/>
  <c r="E186" i="3"/>
  <c r="E198" i="3"/>
  <c r="E210" i="3"/>
  <c r="E222" i="3"/>
  <c r="E234" i="3"/>
  <c r="E246" i="3"/>
  <c r="E258" i="3"/>
  <c r="E270" i="3"/>
  <c r="E282" i="3"/>
  <c r="E294" i="3"/>
  <c r="E306" i="3"/>
  <c r="U324" i="3"/>
  <c r="U336" i="3"/>
  <c r="U348" i="3"/>
  <c r="U360" i="3"/>
  <c r="U372" i="3"/>
  <c r="U384" i="3"/>
  <c r="U396" i="3"/>
  <c r="U408" i="3"/>
  <c r="U420" i="3"/>
  <c r="U432" i="3"/>
  <c r="U444" i="3"/>
  <c r="U456" i="3"/>
  <c r="U468" i="3"/>
  <c r="U480" i="3"/>
  <c r="U492" i="3"/>
  <c r="U504" i="3"/>
  <c r="U516" i="3"/>
  <c r="U528" i="3"/>
  <c r="U540" i="3"/>
  <c r="U552" i="3"/>
  <c r="U564" i="3"/>
  <c r="U576" i="3"/>
  <c r="U588" i="3"/>
  <c r="E608" i="3"/>
  <c r="E31" i="3"/>
  <c r="E43" i="3"/>
  <c r="E55" i="3"/>
  <c r="E67" i="3"/>
  <c r="E79" i="3"/>
  <c r="E91" i="3"/>
  <c r="E103" i="3"/>
  <c r="E115" i="3"/>
  <c r="E127" i="3"/>
  <c r="E139" i="3"/>
  <c r="E151" i="3"/>
  <c r="E163" i="3"/>
  <c r="E175" i="3"/>
  <c r="E187" i="3"/>
  <c r="E199" i="3"/>
  <c r="E211" i="3"/>
  <c r="E223" i="3"/>
  <c r="E235" i="3"/>
  <c r="E247" i="3"/>
  <c r="E259" i="3"/>
  <c r="E271" i="3"/>
  <c r="E283" i="3"/>
  <c r="E295" i="3"/>
  <c r="E307" i="3"/>
  <c r="U325" i="3"/>
  <c r="U337" i="3"/>
  <c r="U349" i="3"/>
  <c r="U361" i="3"/>
  <c r="U373" i="3"/>
  <c r="U385" i="3"/>
  <c r="U397" i="3"/>
  <c r="U409" i="3"/>
  <c r="U421" i="3"/>
  <c r="U433" i="3"/>
  <c r="U445" i="3"/>
  <c r="U457" i="3"/>
  <c r="U469" i="3"/>
  <c r="U481" i="3"/>
  <c r="U493" i="3"/>
  <c r="U505" i="3"/>
  <c r="U517" i="3"/>
  <c r="U529" i="3"/>
  <c r="U541" i="3"/>
  <c r="U553" i="3"/>
  <c r="U565" i="3"/>
  <c r="E609" i="3"/>
  <c r="E32" i="3"/>
  <c r="E44" i="3"/>
  <c r="E56" i="3"/>
  <c r="E68" i="3"/>
  <c r="E80" i="3"/>
  <c r="E92" i="3"/>
  <c r="E104" i="3"/>
  <c r="E116" i="3"/>
  <c r="E128" i="3"/>
  <c r="E140" i="3"/>
  <c r="E152" i="3"/>
  <c r="E164" i="3"/>
  <c r="E176" i="3"/>
  <c r="E188" i="3"/>
  <c r="E200" i="3"/>
  <c r="E212" i="3"/>
  <c r="E224" i="3"/>
  <c r="E236" i="3"/>
  <c r="E610" i="3"/>
  <c r="E33" i="3"/>
  <c r="E45" i="3"/>
  <c r="E57" i="3"/>
  <c r="E69" i="3"/>
  <c r="E81" i="3"/>
  <c r="E93" i="3"/>
  <c r="E105" i="3"/>
  <c r="E117" i="3"/>
  <c r="E129" i="3"/>
  <c r="E141" i="3"/>
  <c r="E153" i="3"/>
  <c r="E165" i="3"/>
  <c r="E177" i="3"/>
  <c r="E189" i="3"/>
  <c r="E201" i="3"/>
  <c r="E213" i="3"/>
  <c r="E225" i="3"/>
  <c r="E237" i="3"/>
  <c r="E611" i="3"/>
  <c r="E34" i="3"/>
  <c r="E46" i="3"/>
  <c r="E58" i="3"/>
  <c r="E70" i="3"/>
  <c r="E82" i="3"/>
  <c r="E94" i="3"/>
  <c r="E106" i="3"/>
  <c r="E118" i="3"/>
  <c r="E130" i="3"/>
  <c r="E142" i="3"/>
  <c r="E154" i="3"/>
  <c r="E166" i="3"/>
  <c r="E178" i="3"/>
  <c r="E190" i="3"/>
  <c r="E202" i="3"/>
  <c r="E214" i="3"/>
  <c r="E226" i="3"/>
  <c r="E23" i="3"/>
  <c r="E35" i="3"/>
  <c r="E47" i="3"/>
  <c r="E59" i="3"/>
  <c r="E71" i="3"/>
  <c r="E83" i="3"/>
  <c r="E95" i="3"/>
  <c r="E107" i="3"/>
  <c r="E119" i="3"/>
  <c r="E131" i="3"/>
  <c r="E143" i="3"/>
  <c r="E155" i="3"/>
  <c r="E167" i="3"/>
  <c r="E179" i="3"/>
  <c r="E191" i="3"/>
  <c r="E203" i="3"/>
  <c r="E215" i="3"/>
  <c r="E227" i="3"/>
  <c r="E239" i="3"/>
  <c r="E251" i="3"/>
  <c r="E263" i="3"/>
  <c r="E275" i="3"/>
  <c r="E287" i="3"/>
  <c r="E299" i="3"/>
  <c r="E15" i="3"/>
  <c r="Q14" i="3"/>
  <c r="U329" i="3"/>
  <c r="U341" i="3"/>
  <c r="U353" i="3"/>
  <c r="U365" i="3"/>
  <c r="U377" i="3"/>
  <c r="U389" i="3"/>
  <c r="U401" i="3"/>
  <c r="U413" i="3"/>
  <c r="U425" i="3"/>
  <c r="U437" i="3"/>
  <c r="U449" i="3"/>
  <c r="U461" i="3"/>
  <c r="U473" i="3"/>
  <c r="U485" i="3"/>
  <c r="U497" i="3"/>
  <c r="U509" i="3"/>
  <c r="U521" i="3"/>
  <c r="U533" i="3"/>
  <c r="U545" i="3"/>
  <c r="U557" i="3"/>
  <c r="U569" i="3"/>
  <c r="U581" i="3"/>
  <c r="U593" i="3"/>
  <c r="E24" i="3"/>
  <c r="E36" i="3"/>
  <c r="E48" i="3"/>
  <c r="E60" i="3"/>
  <c r="E72" i="3"/>
  <c r="E84" i="3"/>
  <c r="E96" i="3"/>
  <c r="E108" i="3"/>
  <c r="E120" i="3"/>
  <c r="E132" i="3"/>
  <c r="E144" i="3"/>
  <c r="E156" i="3"/>
  <c r="E168" i="3"/>
  <c r="E180" i="3"/>
  <c r="E192" i="3"/>
  <c r="E204" i="3"/>
  <c r="E216" i="3"/>
  <c r="E228" i="3"/>
  <c r="E240" i="3"/>
  <c r="E252" i="3"/>
  <c r="E264" i="3"/>
  <c r="E276" i="3"/>
  <c r="E288" i="3"/>
  <c r="E300" i="3"/>
  <c r="E16" i="3"/>
  <c r="U330" i="3"/>
  <c r="U342" i="3"/>
  <c r="U354" i="3"/>
  <c r="U366" i="3"/>
  <c r="U378" i="3"/>
  <c r="U390" i="3"/>
  <c r="U402" i="3"/>
  <c r="U414" i="3"/>
  <c r="U426" i="3"/>
  <c r="U438" i="3"/>
  <c r="U450" i="3"/>
  <c r="U462" i="3"/>
  <c r="U474" i="3"/>
  <c r="U486" i="3"/>
  <c r="U498" i="3"/>
  <c r="U510" i="3"/>
  <c r="U522" i="3"/>
  <c r="U534" i="3"/>
  <c r="U546" i="3"/>
  <c r="U558" i="3"/>
  <c r="U570" i="3"/>
  <c r="U582" i="3"/>
  <c r="U594" i="3"/>
  <c r="E25" i="3"/>
  <c r="E37" i="3"/>
  <c r="E49" i="3"/>
  <c r="E61" i="3"/>
  <c r="E73" i="3"/>
  <c r="E85" i="3"/>
  <c r="E97" i="3"/>
  <c r="E109" i="3"/>
  <c r="E121" i="3"/>
  <c r="E133" i="3"/>
  <c r="E145" i="3"/>
  <c r="E157" i="3"/>
  <c r="E169" i="3"/>
  <c r="E181" i="3"/>
  <c r="E193" i="3"/>
  <c r="E205" i="3"/>
  <c r="E217" i="3"/>
  <c r="E229" i="3"/>
  <c r="E241" i="3"/>
  <c r="E253" i="3"/>
  <c r="E265" i="3"/>
  <c r="E277" i="3"/>
  <c r="E289" i="3"/>
  <c r="E301" i="3"/>
  <c r="E17" i="3"/>
  <c r="E18" i="3" s="1"/>
  <c r="E19" i="3" s="1"/>
  <c r="E20" i="3" s="1"/>
  <c r="U319" i="3"/>
  <c r="U331" i="3"/>
  <c r="U343" i="3"/>
  <c r="U355" i="3"/>
  <c r="U367" i="3"/>
  <c r="U379" i="3"/>
  <c r="U391" i="3"/>
  <c r="U403" i="3"/>
  <c r="U415" i="3"/>
  <c r="U427" i="3"/>
  <c r="U439" i="3"/>
  <c r="U451" i="3"/>
  <c r="U463" i="3"/>
  <c r="U475" i="3"/>
  <c r="U487" i="3"/>
  <c r="U499" i="3"/>
  <c r="U511" i="3"/>
  <c r="U523" i="3"/>
  <c r="U535" i="3"/>
  <c r="U547" i="3"/>
  <c r="U559" i="3"/>
  <c r="E26" i="3"/>
  <c r="E38" i="3"/>
  <c r="E50" i="3"/>
  <c r="E62" i="3"/>
  <c r="E74" i="3"/>
  <c r="E86" i="3"/>
  <c r="E98" i="3"/>
  <c r="E110" i="3"/>
  <c r="E122" i="3"/>
  <c r="E134" i="3"/>
  <c r="E146" i="3"/>
  <c r="E158" i="3"/>
  <c r="E170" i="3"/>
  <c r="E182" i="3"/>
  <c r="E194" i="3"/>
  <c r="E206" i="3"/>
  <c r="E218" i="3"/>
  <c r="E230" i="3"/>
  <c r="E242" i="3"/>
  <c r="E254" i="3"/>
  <c r="E266" i="3"/>
  <c r="E278" i="3"/>
  <c r="E290" i="3"/>
  <c r="E302" i="3"/>
  <c r="E14" i="3"/>
  <c r="U320" i="3"/>
  <c r="U332" i="3"/>
  <c r="U344" i="3"/>
  <c r="U356" i="3"/>
  <c r="U368" i="3"/>
  <c r="U380" i="3"/>
  <c r="U392" i="3"/>
  <c r="U404" i="3"/>
  <c r="U416" i="3"/>
  <c r="U428" i="3"/>
  <c r="U440" i="3"/>
  <c r="U452" i="3"/>
  <c r="U464" i="3"/>
  <c r="U476" i="3"/>
  <c r="U488" i="3"/>
  <c r="U500" i="3"/>
  <c r="U512" i="3"/>
  <c r="U524" i="3"/>
  <c r="U536" i="3"/>
  <c r="U548" i="3"/>
  <c r="U560" i="3"/>
  <c r="U572" i="3"/>
  <c r="E135" i="3"/>
  <c r="E245" i="3"/>
  <c r="E269" i="3"/>
  <c r="E293" i="3"/>
  <c r="U333" i="3"/>
  <c r="U357" i="3"/>
  <c r="U381" i="3"/>
  <c r="U405" i="3"/>
  <c r="U429" i="3"/>
  <c r="U453" i="3"/>
  <c r="U477" i="3"/>
  <c r="U501" i="3"/>
  <c r="U525" i="3"/>
  <c r="U549" i="3"/>
  <c r="U571" i="3"/>
  <c r="U587" i="3"/>
  <c r="U602" i="3"/>
  <c r="U358" i="3"/>
  <c r="U382" i="3"/>
  <c r="U406" i="3"/>
  <c r="U430" i="3"/>
  <c r="U454" i="3"/>
  <c r="U502" i="3"/>
  <c r="U526" i="3"/>
  <c r="U550" i="3"/>
  <c r="U573" i="3"/>
  <c r="U589" i="3"/>
  <c r="U603" i="3"/>
  <c r="U434" i="3"/>
  <c r="U482" i="3"/>
  <c r="U530" i="3"/>
  <c r="U575" i="3"/>
  <c r="U605" i="3"/>
  <c r="U411" i="3"/>
  <c r="U507" i="3"/>
  <c r="U577" i="3"/>
  <c r="U592" i="3"/>
  <c r="U542" i="3"/>
  <c r="U611" i="3"/>
  <c r="U543" i="3"/>
  <c r="U600" i="3"/>
  <c r="U400" i="3"/>
  <c r="U586" i="3"/>
  <c r="E147" i="3"/>
  <c r="E248" i="3"/>
  <c r="E272" i="3"/>
  <c r="E296" i="3"/>
  <c r="U334" i="3"/>
  <c r="U478" i="3"/>
  <c r="E159" i="3"/>
  <c r="E249" i="3"/>
  <c r="E273" i="3"/>
  <c r="E297" i="3"/>
  <c r="U335" i="3"/>
  <c r="U359" i="3"/>
  <c r="U383" i="3"/>
  <c r="U407" i="3"/>
  <c r="U431" i="3"/>
  <c r="U455" i="3"/>
  <c r="U479" i="3"/>
  <c r="U503" i="3"/>
  <c r="U527" i="3"/>
  <c r="U551" i="3"/>
  <c r="U574" i="3"/>
  <c r="U590" i="3"/>
  <c r="U604" i="3"/>
  <c r="U386" i="3"/>
  <c r="U458" i="3"/>
  <c r="U506" i="3"/>
  <c r="U591" i="3"/>
  <c r="U435" i="3"/>
  <c r="U483" i="3"/>
  <c r="U531" i="3"/>
  <c r="U606" i="3"/>
  <c r="U584" i="3"/>
  <c r="U495" i="3"/>
  <c r="U424" i="3"/>
  <c r="U568" i="3"/>
  <c r="E27" i="3"/>
  <c r="E171" i="3"/>
  <c r="E250" i="3"/>
  <c r="E274" i="3"/>
  <c r="E298" i="3"/>
  <c r="U338" i="3"/>
  <c r="U362" i="3"/>
  <c r="U410" i="3"/>
  <c r="U554" i="3"/>
  <c r="E39" i="3"/>
  <c r="E183" i="3"/>
  <c r="E255" i="3"/>
  <c r="E279" i="3"/>
  <c r="E303" i="3"/>
  <c r="U339" i="3"/>
  <c r="U363" i="3"/>
  <c r="U387" i="3"/>
  <c r="U459" i="3"/>
  <c r="U555" i="3"/>
  <c r="E51" i="3"/>
  <c r="E195" i="3"/>
  <c r="E256" i="3"/>
  <c r="E280" i="3"/>
  <c r="E304" i="3"/>
  <c r="U340" i="3"/>
  <c r="U364" i="3"/>
  <c r="U388" i="3"/>
  <c r="U412" i="3"/>
  <c r="U436" i="3"/>
  <c r="U460" i="3"/>
  <c r="U484" i="3"/>
  <c r="U508" i="3"/>
  <c r="U532" i="3"/>
  <c r="U556" i="3"/>
  <c r="U578" i="3"/>
  <c r="U595" i="3"/>
  <c r="U607" i="3"/>
  <c r="U513" i="3"/>
  <c r="U561" i="3"/>
  <c r="U596" i="3"/>
  <c r="U608" i="3"/>
  <c r="U490" i="3"/>
  <c r="U538" i="3"/>
  <c r="U580" i="3"/>
  <c r="U443" i="3"/>
  <c r="U539" i="3"/>
  <c r="U471" i="3"/>
  <c r="U318" i="3"/>
  <c r="U472" i="3"/>
  <c r="U520" i="3"/>
  <c r="U601" i="3"/>
  <c r="E63" i="3"/>
  <c r="E207" i="3"/>
  <c r="E257" i="3"/>
  <c r="E281" i="3"/>
  <c r="E305" i="3"/>
  <c r="U321" i="3"/>
  <c r="U345" i="3"/>
  <c r="U369" i="3"/>
  <c r="U393" i="3"/>
  <c r="U417" i="3"/>
  <c r="U441" i="3"/>
  <c r="U465" i="3"/>
  <c r="U489" i="3"/>
  <c r="U537" i="3"/>
  <c r="U579" i="3"/>
  <c r="U514" i="3"/>
  <c r="U597" i="3"/>
  <c r="U515" i="3"/>
  <c r="U583" i="3"/>
  <c r="U518" i="3"/>
  <c r="U599" i="3"/>
  <c r="U567" i="3"/>
  <c r="U376" i="3"/>
  <c r="E75" i="3"/>
  <c r="E219" i="3"/>
  <c r="E260" i="3"/>
  <c r="E284" i="3"/>
  <c r="E308" i="3"/>
  <c r="O308" i="3" s="1"/>
  <c r="U322" i="3"/>
  <c r="U346" i="3"/>
  <c r="U370" i="3"/>
  <c r="U394" i="3"/>
  <c r="U418" i="3"/>
  <c r="U442" i="3"/>
  <c r="U466" i="3"/>
  <c r="U562" i="3"/>
  <c r="U609" i="3"/>
  <c r="U491" i="3"/>
  <c r="U563" i="3"/>
  <c r="U598" i="3"/>
  <c r="U494" i="3"/>
  <c r="U519" i="3"/>
  <c r="U448" i="3"/>
  <c r="U544" i="3"/>
  <c r="E87" i="3"/>
  <c r="E231" i="3"/>
  <c r="E261" i="3"/>
  <c r="E285" i="3"/>
  <c r="E21" i="3"/>
  <c r="U323" i="3"/>
  <c r="U347" i="3"/>
  <c r="U371" i="3"/>
  <c r="U395" i="3"/>
  <c r="U419" i="3"/>
  <c r="U467" i="3"/>
  <c r="U610" i="3"/>
  <c r="E99" i="3"/>
  <c r="E238" i="3"/>
  <c r="E262" i="3"/>
  <c r="E286" i="3"/>
  <c r="E22" i="3"/>
  <c r="U326" i="3"/>
  <c r="U350" i="3"/>
  <c r="U374" i="3"/>
  <c r="U398" i="3"/>
  <c r="U422" i="3"/>
  <c r="U446" i="3"/>
  <c r="U470" i="3"/>
  <c r="U566" i="3"/>
  <c r="E111" i="3"/>
  <c r="E243" i="3"/>
  <c r="E267" i="3"/>
  <c r="E291" i="3"/>
  <c r="U327" i="3"/>
  <c r="U351" i="3"/>
  <c r="U375" i="3"/>
  <c r="U399" i="3"/>
  <c r="U423" i="3"/>
  <c r="U447" i="3"/>
  <c r="U585" i="3"/>
  <c r="E123" i="3"/>
  <c r="E244" i="3"/>
  <c r="E268" i="3"/>
  <c r="E292" i="3"/>
  <c r="U328" i="3"/>
  <c r="U352" i="3"/>
  <c r="U496" i="3"/>
  <c r="Q451" i="3"/>
  <c r="E588" i="3"/>
  <c r="O588" i="3" s="1"/>
  <c r="Q583" i="3"/>
  <c r="Q434" i="3"/>
  <c r="E421" i="3"/>
  <c r="O421" i="3" s="1"/>
  <c r="Q510" i="3"/>
  <c r="E564" i="3"/>
  <c r="O564" i="3" s="1"/>
  <c r="Q581" i="3"/>
  <c r="Q429" i="3"/>
  <c r="E416" i="3"/>
  <c r="S416" i="3" s="1"/>
  <c r="Q508" i="3"/>
  <c r="E559" i="3"/>
  <c r="O559" i="3" s="1"/>
  <c r="E542" i="3"/>
  <c r="O542" i="3" s="1"/>
  <c r="Q483" i="3"/>
  <c r="E509" i="3"/>
  <c r="O509" i="3" s="1"/>
  <c r="Q602" i="3"/>
  <c r="Q458" i="3"/>
  <c r="E482" i="3"/>
  <c r="O482" i="3" s="1"/>
  <c r="Q601" i="3"/>
  <c r="Q457" i="3"/>
  <c r="E481" i="3"/>
  <c r="S481" i="3" s="1"/>
  <c r="Q528" i="3"/>
  <c r="Q322" i="3"/>
  <c r="Q548" i="3"/>
  <c r="Q527" i="3"/>
  <c r="Q321" i="3"/>
  <c r="Q610" i="3"/>
  <c r="Q466" i="3"/>
  <c r="E547" i="3"/>
  <c r="O547" i="3" s="1"/>
  <c r="E566" i="3"/>
  <c r="S566" i="3" s="1"/>
  <c r="Q489" i="3"/>
  <c r="E545" i="3"/>
  <c r="O545" i="3" s="1"/>
  <c r="Q389" i="3"/>
  <c r="E543" i="3"/>
  <c r="S543" i="3" s="1"/>
  <c r="E399" i="3"/>
  <c r="O399" i="3" s="1"/>
  <c r="E324" i="3"/>
  <c r="O324" i="3" s="1"/>
  <c r="E319" i="3"/>
  <c r="O319" i="3" s="1"/>
  <c r="E467" i="3"/>
  <c r="O467" i="3" s="1"/>
  <c r="E323" i="3"/>
  <c r="O323" i="3" s="1"/>
  <c r="E318" i="3"/>
  <c r="O318" i="3" s="1"/>
  <c r="E466" i="3"/>
  <c r="O466" i="3" s="1"/>
  <c r="E322" i="3"/>
  <c r="O322" i="3" s="1"/>
  <c r="E597" i="3"/>
  <c r="O597" i="3" s="1"/>
  <c r="E453" i="3"/>
  <c r="S453" i="3" s="1"/>
  <c r="Q428" i="3"/>
  <c r="E570" i="3"/>
  <c r="O570" i="3" s="1"/>
  <c r="E426" i="3"/>
  <c r="O426" i="3" s="1"/>
  <c r="E341" i="3"/>
  <c r="O341" i="3" s="1"/>
  <c r="Q318" i="3"/>
  <c r="E472" i="3"/>
  <c r="S472" i="3" s="1"/>
  <c r="E328" i="3"/>
  <c r="S328" i="3" s="1"/>
  <c r="E445" i="3"/>
  <c r="O445" i="3" s="1"/>
  <c r="Q522" i="3"/>
  <c r="Q449" i="3"/>
  <c r="Q571" i="3"/>
  <c r="Q410" i="3"/>
  <c r="E397" i="3"/>
  <c r="O397" i="3" s="1"/>
  <c r="Q498" i="3"/>
  <c r="E540" i="3"/>
  <c r="S540" i="3" s="1"/>
  <c r="Q569" i="3"/>
  <c r="Q405" i="3"/>
  <c r="E392" i="3"/>
  <c r="O392" i="3" s="1"/>
  <c r="Q496" i="3"/>
  <c r="E535" i="3"/>
  <c r="O535" i="3" s="1"/>
  <c r="E422" i="3"/>
  <c r="O422" i="3" s="1"/>
  <c r="Q471" i="3"/>
  <c r="E485" i="3"/>
  <c r="O485" i="3" s="1"/>
  <c r="Q590" i="3"/>
  <c r="Q446" i="3"/>
  <c r="E458" i="3"/>
  <c r="O458" i="3" s="1"/>
  <c r="Q589" i="3"/>
  <c r="Q442" i="3"/>
  <c r="E457" i="3"/>
  <c r="O457" i="3" s="1"/>
  <c r="Q516" i="3"/>
  <c r="E600" i="3"/>
  <c r="S600" i="3" s="1"/>
  <c r="Q488" i="3"/>
  <c r="Q515" i="3"/>
  <c r="E596" i="3"/>
  <c r="O596" i="3" s="1"/>
  <c r="Q598" i="3"/>
  <c r="Q454" i="3"/>
  <c r="E523" i="3"/>
  <c r="O523" i="3" s="1"/>
  <c r="E446" i="3"/>
  <c r="O446" i="3" s="1"/>
  <c r="Q477" i="3"/>
  <c r="E521" i="3"/>
  <c r="O521" i="3" s="1"/>
  <c r="Q377" i="3"/>
  <c r="E531" i="3"/>
  <c r="O531" i="3" s="1"/>
  <c r="E387" i="3"/>
  <c r="O387" i="3" s="1"/>
  <c r="Q445" i="3"/>
  <c r="E599" i="3"/>
  <c r="O599" i="3" s="1"/>
  <c r="E455" i="3"/>
  <c r="O455" i="3" s="1"/>
  <c r="Q444" i="3"/>
  <c r="E598" i="3"/>
  <c r="S598" i="3" s="1"/>
  <c r="E454" i="3"/>
  <c r="O454" i="3" s="1"/>
  <c r="Q443" i="3"/>
  <c r="E585" i="3"/>
  <c r="S585" i="3" s="1"/>
  <c r="E441" i="3"/>
  <c r="O441" i="3" s="1"/>
  <c r="Q416" i="3"/>
  <c r="E558" i="3"/>
  <c r="O558" i="3" s="1"/>
  <c r="E414" i="3"/>
  <c r="S414" i="3" s="1"/>
  <c r="E329" i="3"/>
  <c r="O329" i="3" s="1"/>
  <c r="E604" i="3"/>
  <c r="E605" i="3" s="1"/>
  <c r="E460" i="3"/>
  <c r="O460" i="3" s="1"/>
  <c r="Q317" i="3"/>
  <c r="O572" i="3"/>
  <c r="S572" i="3"/>
  <c r="O443" i="3"/>
  <c r="S443" i="3"/>
  <c r="O331" i="3"/>
  <c r="S331" i="3"/>
  <c r="O492" i="3"/>
  <c r="S492" i="3"/>
  <c r="O325" i="3"/>
  <c r="S325" i="3"/>
  <c r="O548" i="3"/>
  <c r="S548" i="3"/>
  <c r="O475" i="3"/>
  <c r="S473" i="3"/>
  <c r="S575" i="3"/>
  <c r="O431" i="3"/>
  <c r="S431" i="3"/>
  <c r="O574" i="3"/>
  <c r="S574" i="3"/>
  <c r="O430" i="3"/>
  <c r="S430" i="3"/>
  <c r="O561" i="3"/>
  <c r="S561" i="3"/>
  <c r="S417" i="3"/>
  <c r="O436" i="3"/>
  <c r="S436" i="3"/>
  <c r="O448" i="3"/>
  <c r="S448" i="3"/>
  <c r="O468" i="3"/>
  <c r="S468" i="3"/>
  <c r="O463" i="3"/>
  <c r="S463" i="3"/>
  <c r="O413" i="3"/>
  <c r="S413" i="3"/>
  <c r="O386" i="3"/>
  <c r="S386" i="3"/>
  <c r="O385" i="3"/>
  <c r="S385" i="3"/>
  <c r="O451" i="3"/>
  <c r="S451" i="3"/>
  <c r="S562" i="3"/>
  <c r="O418" i="3"/>
  <c r="S418" i="3"/>
  <c r="O549" i="3"/>
  <c r="S549" i="3"/>
  <c r="O439" i="3"/>
  <c r="S439" i="3"/>
  <c r="O504" i="3"/>
  <c r="S504" i="3"/>
  <c r="O425" i="3"/>
  <c r="S425" i="3"/>
  <c r="O339" i="3"/>
  <c r="S339" i="3"/>
  <c r="O406" i="3"/>
  <c r="S406" i="3"/>
  <c r="O537" i="3"/>
  <c r="S537" i="3"/>
  <c r="O393" i="3"/>
  <c r="S393" i="3"/>
  <c r="O366" i="3"/>
  <c r="S366" i="3"/>
  <c r="O434" i="3"/>
  <c r="S434" i="3"/>
  <c r="O499" i="3"/>
  <c r="S499" i="3"/>
  <c r="O442" i="3"/>
  <c r="S442" i="3"/>
  <c r="O420" i="3"/>
  <c r="S420" i="3"/>
  <c r="O476" i="3"/>
  <c r="S476" i="3"/>
  <c r="O395" i="3"/>
  <c r="S395" i="3"/>
  <c r="O538" i="3"/>
  <c r="S538" i="3"/>
  <c r="O394" i="3"/>
  <c r="S394" i="3"/>
  <c r="O525" i="3"/>
  <c r="S525" i="3"/>
  <c r="S381" i="3"/>
  <c r="O400" i="3"/>
  <c r="S400" i="3"/>
  <c r="O592" i="3"/>
  <c r="S592" i="3"/>
  <c r="S584" i="3"/>
  <c r="O560" i="3"/>
  <c r="S560" i="3"/>
  <c r="S355" i="3"/>
  <c r="O541" i="3"/>
  <c r="S541" i="3"/>
  <c r="O391" i="3"/>
  <c r="S391" i="3"/>
  <c r="O456" i="3"/>
  <c r="O452" i="3"/>
  <c r="S452" i="3"/>
  <c r="O603" i="3"/>
  <c r="O459" i="3"/>
  <c r="S459" i="3"/>
  <c r="O384" i="3"/>
  <c r="S384" i="3"/>
  <c r="O383" i="3"/>
  <c r="S383" i="3"/>
  <c r="S369" i="3"/>
  <c r="O486" i="3"/>
  <c r="S486" i="3"/>
  <c r="O342" i="3"/>
  <c r="O388" i="3"/>
  <c r="S388" i="3"/>
  <c r="O350" i="3"/>
  <c r="O565" i="3"/>
  <c r="S565" i="3"/>
  <c r="S415" i="3"/>
  <c r="O578" i="3"/>
  <c r="S578" i="3"/>
  <c r="O338" i="3"/>
  <c r="S338" i="3"/>
  <c r="O591" i="3"/>
  <c r="S591" i="3"/>
  <c r="S447" i="3"/>
  <c r="O514" i="3"/>
  <c r="O370" i="3"/>
  <c r="S370" i="3"/>
  <c r="O501" i="3"/>
  <c r="S501" i="3"/>
  <c r="S474" i="3"/>
  <c r="O587" i="3"/>
  <c r="S587" i="3"/>
  <c r="O349" i="3"/>
  <c r="S349" i="3"/>
  <c r="O368" i="3"/>
  <c r="S368" i="3"/>
  <c r="S326" i="3"/>
  <c r="O553" i="3"/>
  <c r="S553" i="3"/>
  <c r="S321" i="3"/>
  <c r="S579" i="3"/>
  <c r="O435" i="3"/>
  <c r="S435" i="3"/>
  <c r="S360" i="3"/>
  <c r="O503" i="3"/>
  <c r="O359" i="3"/>
  <c r="S489" i="3"/>
  <c r="O345" i="3"/>
  <c r="S345" i="3"/>
  <c r="O462" i="3"/>
  <c r="S462" i="3"/>
  <c r="O367" i="3"/>
  <c r="S367" i="3"/>
  <c r="O380" i="3"/>
  <c r="S380" i="3"/>
  <c r="O348" i="3"/>
  <c r="S348" i="3"/>
  <c r="O491" i="3"/>
  <c r="S491" i="3"/>
  <c r="O347" i="3"/>
  <c r="S450" i="3"/>
  <c r="O365" i="3"/>
  <c r="S365" i="3"/>
  <c r="O496" i="3"/>
  <c r="S496" i="3"/>
  <c r="S516" i="3"/>
  <c r="O444" i="3"/>
  <c r="S444" i="3"/>
  <c r="O320" i="3"/>
  <c r="S320" i="3"/>
  <c r="O440" i="3"/>
  <c r="S440" i="3"/>
  <c r="O506" i="3"/>
  <c r="S506" i="3"/>
  <c r="O398" i="3"/>
  <c r="S398" i="3"/>
  <c r="O505" i="3"/>
  <c r="S505" i="3"/>
  <c r="O571" i="3"/>
  <c r="S571" i="3"/>
  <c r="S555" i="3"/>
  <c r="O478" i="3"/>
  <c r="S478" i="3"/>
  <c r="S334" i="3"/>
  <c r="O340" i="3"/>
  <c r="S340" i="3"/>
  <c r="S361" i="3"/>
  <c r="U289" i="3"/>
  <c r="U293" i="3"/>
  <c r="U297" i="3"/>
  <c r="U301" i="3"/>
  <c r="U265" i="3"/>
  <c r="U269" i="3"/>
  <c r="U273" i="3"/>
  <c r="U277" i="3"/>
  <c r="U281" i="3"/>
  <c r="U285" i="3"/>
  <c r="Q242" i="3"/>
  <c r="U243" i="3"/>
  <c r="Q250" i="3"/>
  <c r="U251" i="3"/>
  <c r="Q258" i="3"/>
  <c r="U259" i="3"/>
  <c r="Q217" i="3"/>
  <c r="Q221" i="3"/>
  <c r="Q225" i="3"/>
  <c r="Q229" i="3"/>
  <c r="Q233" i="3"/>
  <c r="Q237" i="3"/>
  <c r="Q199" i="3"/>
  <c r="U200" i="3"/>
  <c r="Q207" i="3"/>
  <c r="U208" i="3"/>
  <c r="Q171" i="3"/>
  <c r="U172" i="3"/>
  <c r="Q287" i="3"/>
  <c r="Q291" i="3"/>
  <c r="Q295" i="3"/>
  <c r="Q299" i="3"/>
  <c r="Q263" i="3"/>
  <c r="Q267" i="3"/>
  <c r="Q271" i="3"/>
  <c r="Q275" i="3"/>
  <c r="Q279" i="3"/>
  <c r="Q283" i="3"/>
  <c r="Q239" i="3"/>
  <c r="U240" i="3"/>
  <c r="Q247" i="3"/>
  <c r="U248" i="3"/>
  <c r="Q255" i="3"/>
  <c r="U256" i="3"/>
  <c r="U218" i="3"/>
  <c r="U222" i="3"/>
  <c r="U226" i="3"/>
  <c r="U230" i="3"/>
  <c r="U234" i="3"/>
  <c r="U238" i="3"/>
  <c r="Q196" i="3"/>
  <c r="U197" i="3"/>
  <c r="Q204" i="3"/>
  <c r="U205" i="3"/>
  <c r="Q212" i="3"/>
  <c r="U213" i="3"/>
  <c r="Q176" i="3"/>
  <c r="U177" i="3"/>
  <c r="Q289" i="3"/>
  <c r="Q293" i="3"/>
  <c r="Q297" i="3"/>
  <c r="Q301" i="3"/>
  <c r="Q265" i="3"/>
  <c r="Q269" i="3"/>
  <c r="Q273" i="3"/>
  <c r="Q277" i="3"/>
  <c r="Q281" i="3"/>
  <c r="Q285" i="3"/>
  <c r="Q243" i="3"/>
  <c r="U244" i="3"/>
  <c r="Q251" i="3"/>
  <c r="U252" i="3"/>
  <c r="Q259" i="3"/>
  <c r="U260" i="3"/>
  <c r="U216" i="3"/>
  <c r="U220" i="3"/>
  <c r="U224" i="3"/>
  <c r="U228" i="3"/>
  <c r="U232" i="3"/>
  <c r="U236" i="3"/>
  <c r="Q200" i="3"/>
  <c r="U201" i="3"/>
  <c r="Q208" i="3"/>
  <c r="U209" i="3"/>
  <c r="Q172" i="3"/>
  <c r="U173" i="3"/>
  <c r="Q180" i="3"/>
  <c r="U181" i="3"/>
  <c r="U295" i="3"/>
  <c r="Q262" i="3"/>
  <c r="Q264" i="3"/>
  <c r="U268" i="3"/>
  <c r="U270" i="3"/>
  <c r="U239" i="3"/>
  <c r="U257" i="3"/>
  <c r="U215" i="3"/>
  <c r="Q220" i="3"/>
  <c r="Q222" i="3"/>
  <c r="Q195" i="3"/>
  <c r="U210" i="3"/>
  <c r="Q213" i="3"/>
  <c r="U171" i="3"/>
  <c r="Q174" i="3"/>
  <c r="U176" i="3"/>
  <c r="Q179" i="3"/>
  <c r="U182" i="3"/>
  <c r="Q188" i="3"/>
  <c r="U189" i="3"/>
  <c r="U152" i="3"/>
  <c r="U156" i="3"/>
  <c r="U160" i="3"/>
  <c r="U164" i="3"/>
  <c r="U168" i="3"/>
  <c r="U291" i="3"/>
  <c r="Q298" i="3"/>
  <c r="Q300" i="3"/>
  <c r="U264" i="3"/>
  <c r="U266" i="3"/>
  <c r="U283" i="3"/>
  <c r="Q240" i="3"/>
  <c r="U242" i="3"/>
  <c r="Q245" i="3"/>
  <c r="U247" i="3"/>
  <c r="Q216" i="3"/>
  <c r="Q218" i="3"/>
  <c r="Q235" i="3"/>
  <c r="Q198" i="3"/>
  <c r="Q203" i="3"/>
  <c r="U174" i="3"/>
  <c r="Q177" i="3"/>
  <c r="Q181" i="3"/>
  <c r="U184" i="3"/>
  <c r="U186" i="3"/>
  <c r="Q193" i="3"/>
  <c r="U194" i="3"/>
  <c r="Q150" i="3"/>
  <c r="Q154" i="3"/>
  <c r="Q158" i="3"/>
  <c r="Q162" i="3"/>
  <c r="Q166" i="3"/>
  <c r="Q170" i="3"/>
  <c r="Q129" i="3"/>
  <c r="Q133" i="3"/>
  <c r="U287" i="3"/>
  <c r="Q294" i="3"/>
  <c r="Q296" i="3"/>
  <c r="U300" i="3"/>
  <c r="U262" i="3"/>
  <c r="U279" i="3"/>
  <c r="Q286" i="3"/>
  <c r="U245" i="3"/>
  <c r="Q248" i="3"/>
  <c r="U250" i="3"/>
  <c r="Q253" i="3"/>
  <c r="U255" i="3"/>
  <c r="Q231" i="3"/>
  <c r="U237" i="3"/>
  <c r="U195" i="3"/>
  <c r="Q201" i="3"/>
  <c r="Q206" i="3"/>
  <c r="Q211" i="3"/>
  <c r="Q183" i="3"/>
  <c r="Q185" i="3"/>
  <c r="Q190" i="3"/>
  <c r="U191" i="3"/>
  <c r="U151" i="3"/>
  <c r="U155" i="3"/>
  <c r="U159" i="3"/>
  <c r="U163" i="3"/>
  <c r="U167" i="3"/>
  <c r="U126" i="3"/>
  <c r="U130" i="3"/>
  <c r="U134" i="3"/>
  <c r="U288" i="3"/>
  <c r="U290" i="3"/>
  <c r="U267" i="3"/>
  <c r="Q274" i="3"/>
  <c r="Q276" i="3"/>
  <c r="U280" i="3"/>
  <c r="U282" i="3"/>
  <c r="Q244" i="3"/>
  <c r="Q249" i="3"/>
  <c r="Q254" i="3"/>
  <c r="Q219" i="3"/>
  <c r="U225" i="3"/>
  <c r="U227" i="3"/>
  <c r="Q232" i="3"/>
  <c r="Q234" i="3"/>
  <c r="U196" i="3"/>
  <c r="U214" i="3"/>
  <c r="U175" i="3"/>
  <c r="Q182" i="3"/>
  <c r="U185" i="3"/>
  <c r="Q189" i="3"/>
  <c r="U190" i="3"/>
  <c r="Q152" i="3"/>
  <c r="Q156" i="3"/>
  <c r="Q160" i="3"/>
  <c r="Q164" i="3"/>
  <c r="Q168" i="3"/>
  <c r="Q127" i="3"/>
  <c r="Q131" i="3"/>
  <c r="Q135" i="3"/>
  <c r="Q139" i="3"/>
  <c r="Q143" i="3"/>
  <c r="Q147" i="3"/>
  <c r="Q292" i="3"/>
  <c r="U296" i="3"/>
  <c r="Q282" i="3"/>
  <c r="U253" i="3"/>
  <c r="U258" i="3"/>
  <c r="U233" i="3"/>
  <c r="U198" i="3"/>
  <c r="U203" i="3"/>
  <c r="Q209" i="3"/>
  <c r="Q214" i="3"/>
  <c r="Q175" i="3"/>
  <c r="U179" i="3"/>
  <c r="Q187" i="3"/>
  <c r="Q153" i="3"/>
  <c r="Q161" i="3"/>
  <c r="Q169" i="3"/>
  <c r="U138" i="3"/>
  <c r="Q140" i="3"/>
  <c r="U141" i="3"/>
  <c r="Q108" i="3"/>
  <c r="Q113" i="3"/>
  <c r="U114" i="3"/>
  <c r="Q121" i="3"/>
  <c r="U122" i="3"/>
  <c r="U86" i="3"/>
  <c r="U90" i="3"/>
  <c r="U94" i="3"/>
  <c r="U98" i="3"/>
  <c r="U102" i="3"/>
  <c r="Q288" i="3"/>
  <c r="U292" i="3"/>
  <c r="Q278" i="3"/>
  <c r="U286" i="3"/>
  <c r="U229" i="3"/>
  <c r="Q238" i="3"/>
  <c r="U183" i="3"/>
  <c r="U193" i="3"/>
  <c r="U150" i="3"/>
  <c r="U158" i="3"/>
  <c r="U166" i="3"/>
  <c r="Q137" i="3"/>
  <c r="Q110" i="3"/>
  <c r="U111" i="3"/>
  <c r="Q118" i="3"/>
  <c r="U119" i="3"/>
  <c r="Q84" i="3"/>
  <c r="Q88" i="3"/>
  <c r="Q92" i="3"/>
  <c r="Q96" i="3"/>
  <c r="Q100" i="3"/>
  <c r="Q104" i="3"/>
  <c r="Q80" i="3"/>
  <c r="U81" i="3"/>
  <c r="Q270" i="3"/>
  <c r="U278" i="3"/>
  <c r="U221" i="3"/>
  <c r="Q230" i="3"/>
  <c r="U199" i="3"/>
  <c r="U204" i="3"/>
  <c r="Q184" i="3"/>
  <c r="U187" i="3"/>
  <c r="Q194" i="3"/>
  <c r="U153" i="3"/>
  <c r="U161" i="3"/>
  <c r="U169" i="3"/>
  <c r="U133" i="3"/>
  <c r="U135" i="3"/>
  <c r="U140" i="3"/>
  <c r="Q142" i="3"/>
  <c r="U143" i="3"/>
  <c r="Q145" i="3"/>
  <c r="U146" i="3"/>
  <c r="Q148" i="3"/>
  <c r="U106" i="3"/>
  <c r="U108" i="3"/>
  <c r="Q115" i="3"/>
  <c r="U116" i="3"/>
  <c r="Q123" i="3"/>
  <c r="U124" i="3"/>
  <c r="U85" i="3"/>
  <c r="U89" i="3"/>
  <c r="U93" i="3"/>
  <c r="U97" i="3"/>
  <c r="U101" i="3"/>
  <c r="U105" i="3"/>
  <c r="Q77" i="3"/>
  <c r="U78" i="3"/>
  <c r="Q44" i="3"/>
  <c r="U45" i="3"/>
  <c r="U294" i="3"/>
  <c r="U271" i="3"/>
  <c r="Q280" i="3"/>
  <c r="U284" i="3"/>
  <c r="Q241" i="3"/>
  <c r="Q246" i="3"/>
  <c r="U261" i="3"/>
  <c r="Q223" i="3"/>
  <c r="U231" i="3"/>
  <c r="Q236" i="3"/>
  <c r="U206" i="3"/>
  <c r="U211" i="3"/>
  <c r="Q173" i="3"/>
  <c r="Q178" i="3"/>
  <c r="Q192" i="3"/>
  <c r="U154" i="3"/>
  <c r="U162" i="3"/>
  <c r="U170" i="3"/>
  <c r="Q128" i="3"/>
  <c r="Q130" i="3"/>
  <c r="Q138" i="3"/>
  <c r="U139" i="3"/>
  <c r="Q141" i="3"/>
  <c r="U142" i="3"/>
  <c r="Q144" i="3"/>
  <c r="U145" i="3"/>
  <c r="Q114" i="3"/>
  <c r="U115" i="3"/>
  <c r="Q122" i="3"/>
  <c r="U123" i="3"/>
  <c r="Q86" i="3"/>
  <c r="Q90" i="3"/>
  <c r="Q94" i="3"/>
  <c r="Q98" i="3"/>
  <c r="Q102" i="3"/>
  <c r="Q76" i="3"/>
  <c r="U77" i="3"/>
  <c r="Q53" i="3"/>
  <c r="U44" i="3"/>
  <c r="Q51" i="3"/>
  <c r="U52" i="3"/>
  <c r="Q38" i="3"/>
  <c r="U39" i="3"/>
  <c r="Q266" i="3"/>
  <c r="U274" i="3"/>
  <c r="U254" i="3"/>
  <c r="U217" i="3"/>
  <c r="Q226" i="3"/>
  <c r="Q210" i="3"/>
  <c r="Q191" i="3"/>
  <c r="Q151" i="3"/>
  <c r="Q167" i="3"/>
  <c r="U131" i="3"/>
  <c r="Q112" i="3"/>
  <c r="U121" i="3"/>
  <c r="Q91" i="3"/>
  <c r="Q99" i="3"/>
  <c r="U76" i="3"/>
  <c r="Q82" i="3"/>
  <c r="U47" i="3"/>
  <c r="U32" i="3"/>
  <c r="Q40" i="3"/>
  <c r="Q22" i="3"/>
  <c r="U23" i="3"/>
  <c r="U27" i="3"/>
  <c r="Q290" i="3"/>
  <c r="U298" i="3"/>
  <c r="U275" i="3"/>
  <c r="Q284" i="3"/>
  <c r="Q256" i="3"/>
  <c r="Q227" i="3"/>
  <c r="U235" i="3"/>
  <c r="Q157" i="3"/>
  <c r="U127" i="3"/>
  <c r="Q132" i="3"/>
  <c r="Q136" i="3"/>
  <c r="U148" i="3"/>
  <c r="Q109" i="3"/>
  <c r="U118" i="3"/>
  <c r="Q125" i="3"/>
  <c r="U88" i="3"/>
  <c r="U96" i="3"/>
  <c r="U104" i="3"/>
  <c r="U79" i="3"/>
  <c r="U53" i="3"/>
  <c r="Q48" i="3"/>
  <c r="Q50" i="3"/>
  <c r="Q52" i="3"/>
  <c r="U34" i="3"/>
  <c r="U36" i="3"/>
  <c r="Q42" i="3"/>
  <c r="U43" i="3"/>
  <c r="Q25" i="3"/>
  <c r="Q29" i="3"/>
  <c r="U276" i="3"/>
  <c r="U246" i="3"/>
  <c r="Q257" i="3"/>
  <c r="Q228" i="3"/>
  <c r="Q202" i="3"/>
  <c r="U178" i="3"/>
  <c r="U157" i="3"/>
  <c r="U132" i="3"/>
  <c r="U136" i="3"/>
  <c r="U112" i="3"/>
  <c r="Q119" i="3"/>
  <c r="U91" i="3"/>
  <c r="U99" i="3"/>
  <c r="U82" i="3"/>
  <c r="Q46" i="3"/>
  <c r="Q33" i="3"/>
  <c r="Q35" i="3"/>
  <c r="U38" i="3"/>
  <c r="U26" i="3"/>
  <c r="U30" i="3"/>
  <c r="Q261" i="3"/>
  <c r="U188" i="3"/>
  <c r="Q149" i="3"/>
  <c r="Q165" i="3"/>
  <c r="Q134" i="3"/>
  <c r="U110" i="3"/>
  <c r="Q117" i="3"/>
  <c r="U84" i="3"/>
  <c r="U92" i="3"/>
  <c r="U100" i="3"/>
  <c r="Q81" i="3"/>
  <c r="U83" i="3"/>
  <c r="Q49" i="3"/>
  <c r="Q32" i="3"/>
  <c r="U35" i="3"/>
  <c r="Q41" i="3"/>
  <c r="Q23" i="3"/>
  <c r="Q27" i="3"/>
  <c r="Q268" i="3"/>
  <c r="U202" i="3"/>
  <c r="U192" i="3"/>
  <c r="Q146" i="3"/>
  <c r="U109" i="3"/>
  <c r="Q116" i="3"/>
  <c r="Q97" i="3"/>
  <c r="U50" i="3"/>
  <c r="Q37" i="3"/>
  <c r="U40" i="3"/>
  <c r="Q31" i="3"/>
  <c r="Q24" i="3"/>
  <c r="Q260" i="3"/>
  <c r="Q205" i="3"/>
  <c r="U180" i="3"/>
  <c r="Q159" i="3"/>
  <c r="Q87" i="3"/>
  <c r="Q103" i="3"/>
  <c r="Q78" i="3"/>
  <c r="Q83" i="3"/>
  <c r="U46" i="3"/>
  <c r="U33" i="3"/>
  <c r="U29" i="3"/>
  <c r="U272" i="3"/>
  <c r="Q272" i="3"/>
  <c r="U241" i="3"/>
  <c r="Q215" i="3"/>
  <c r="U149" i="3"/>
  <c r="Q111" i="3"/>
  <c r="U87" i="3"/>
  <c r="U103" i="3"/>
  <c r="Q47" i="3"/>
  <c r="Q34" i="3"/>
  <c r="U37" i="3"/>
  <c r="U31" i="3"/>
  <c r="U24" i="3"/>
  <c r="U207" i="3"/>
  <c r="U249" i="3"/>
  <c r="U129" i="3"/>
  <c r="U137" i="3"/>
  <c r="Q107" i="3"/>
  <c r="U113" i="3"/>
  <c r="Q120" i="3"/>
  <c r="Q95" i="3"/>
  <c r="U80" i="3"/>
  <c r="U48" i="3"/>
  <c r="Q39" i="3"/>
  <c r="U42" i="3"/>
  <c r="U25" i="3"/>
  <c r="U263" i="3"/>
  <c r="Q252" i="3"/>
  <c r="U223" i="3"/>
  <c r="Q197" i="3"/>
  <c r="U165" i="3"/>
  <c r="U107" i="3"/>
  <c r="U120" i="3"/>
  <c r="U95" i="3"/>
  <c r="Q45" i="3"/>
  <c r="Q43" i="3"/>
  <c r="U28" i="3"/>
  <c r="Q224" i="3"/>
  <c r="Q155" i="3"/>
  <c r="U144" i="3"/>
  <c r="Q85" i="3"/>
  <c r="Q101" i="3"/>
  <c r="U299" i="3"/>
  <c r="U125" i="3"/>
  <c r="Q105" i="3"/>
  <c r="U41" i="3"/>
  <c r="U219" i="3"/>
  <c r="U147" i="3"/>
  <c r="Q79" i="3"/>
  <c r="U49" i="3"/>
  <c r="Q126" i="3"/>
  <c r="Q93" i="3"/>
  <c r="Q26" i="3"/>
  <c r="Q163" i="3"/>
  <c r="Q106" i="3"/>
  <c r="Q89" i="3"/>
  <c r="U51" i="3"/>
  <c r="U128" i="3"/>
  <c r="U117" i="3"/>
  <c r="Q28" i="3"/>
  <c r="U212" i="3"/>
  <c r="Q186" i="3"/>
  <c r="Q124" i="3"/>
  <c r="Q36" i="3"/>
  <c r="U22" i="3"/>
  <c r="Q30" i="3"/>
  <c r="Q62" i="3"/>
  <c r="Q70" i="3"/>
  <c r="Q303" i="3"/>
  <c r="Q17" i="3"/>
  <c r="Q54" i="3"/>
  <c r="U74" i="3"/>
  <c r="U307" i="3"/>
  <c r="U21" i="3"/>
  <c r="U58" i="3"/>
  <c r="U66" i="3"/>
  <c r="Q63" i="3"/>
  <c r="Q71" i="3"/>
  <c r="Q304" i="3"/>
  <c r="Q18" i="3"/>
  <c r="Q55" i="3"/>
  <c r="U67" i="3"/>
  <c r="U75" i="3"/>
  <c r="U308" i="3"/>
  <c r="U59" i="3"/>
  <c r="U68" i="3"/>
  <c r="U15" i="3"/>
  <c r="U60" i="3"/>
  <c r="Q65" i="3"/>
  <c r="Q73" i="3"/>
  <c r="Q306" i="3"/>
  <c r="Q20" i="3"/>
  <c r="Q57" i="3"/>
  <c r="U69" i="3"/>
  <c r="U302" i="3"/>
  <c r="U16" i="3"/>
  <c r="U61" i="3"/>
  <c r="Q66" i="3"/>
  <c r="Q74" i="3"/>
  <c r="Q307" i="3"/>
  <c r="Q21" i="3"/>
  <c r="Q58" i="3"/>
  <c r="U70" i="3"/>
  <c r="U303" i="3"/>
  <c r="U54" i="3"/>
  <c r="Q308" i="3"/>
  <c r="Q59" i="3"/>
  <c r="U304" i="3"/>
  <c r="U55" i="3"/>
  <c r="Q60" i="3"/>
  <c r="U305" i="3"/>
  <c r="U56" i="3"/>
  <c r="Q69" i="3"/>
  <c r="Q16" i="3"/>
  <c r="U73" i="3"/>
  <c r="U57" i="3"/>
  <c r="Q64" i="3"/>
  <c r="Q72" i="3"/>
  <c r="Q305" i="3"/>
  <c r="Q19" i="3"/>
  <c r="Q56" i="3"/>
  <c r="U17" i="3"/>
  <c r="U62" i="3"/>
  <c r="Q75" i="3"/>
  <c r="U71" i="3"/>
  <c r="U18" i="3"/>
  <c r="Q68" i="3"/>
  <c r="Q15" i="3"/>
  <c r="U72" i="3"/>
  <c r="U19" i="3"/>
  <c r="U64" i="3"/>
  <c r="Q302" i="3"/>
  <c r="Q61" i="3"/>
  <c r="U306" i="3"/>
  <c r="U65" i="3"/>
  <c r="Q67" i="3"/>
  <c r="U63" i="3"/>
  <c r="U20" i="3"/>
  <c r="K2" i="1"/>
  <c r="O330" i="3" l="1"/>
  <c r="O581" i="3"/>
  <c r="S402" i="3"/>
  <c r="O335" i="3"/>
  <c r="S533" i="3"/>
  <c r="O601" i="3"/>
  <c r="O437" i="3"/>
  <c r="S567" i="3"/>
  <c r="S576" i="3"/>
  <c r="S539" i="3"/>
  <c r="S427" i="3"/>
  <c r="S589" i="3"/>
  <c r="S536" i="3"/>
  <c r="S544" i="3"/>
  <c r="S343" i="3"/>
  <c r="S375" i="3"/>
  <c r="S580" i="3"/>
  <c r="S464" i="3"/>
  <c r="S594" i="3"/>
  <c r="S373" i="3"/>
  <c r="S488" i="3"/>
  <c r="S582" i="3"/>
  <c r="S364" i="3"/>
  <c r="O493" i="3"/>
  <c r="O351" i="3"/>
  <c r="S508" i="3"/>
  <c r="S495" i="3"/>
  <c r="O432" i="3"/>
  <c r="S551" i="3"/>
  <c r="S378" i="3"/>
  <c r="S595" i="3"/>
  <c r="S573" i="3"/>
  <c r="S522" i="3"/>
  <c r="S346" i="3"/>
  <c r="S389" i="3"/>
  <c r="S517" i="3"/>
  <c r="S396" i="3"/>
  <c r="O528" i="3"/>
  <c r="S409" i="3"/>
  <c r="S490" i="3"/>
  <c r="S372" i="3"/>
  <c r="O511" i="3"/>
  <c r="S530" i="3"/>
  <c r="O507" i="3"/>
  <c r="S411" i="3"/>
  <c r="S526" i="3"/>
  <c r="S401" i="3"/>
  <c r="S556" i="3"/>
  <c r="S438" i="3"/>
  <c r="S404" i="3"/>
  <c r="S412" i="3"/>
  <c r="S429" i="3"/>
  <c r="S377" i="3"/>
  <c r="S586" i="3"/>
  <c r="S557" i="3"/>
  <c r="S510" i="3"/>
  <c r="S483" i="3"/>
  <c r="S410" i="3"/>
  <c r="S577" i="3"/>
  <c r="S449" i="3"/>
  <c r="S405" i="3"/>
  <c r="S465" i="3"/>
  <c r="S569" i="3"/>
  <c r="S512" i="3"/>
  <c r="S379" i="3"/>
  <c r="S408" i="3"/>
  <c r="S357" i="3"/>
  <c r="S532" i="3"/>
  <c r="S527" i="3"/>
  <c r="S352" i="3"/>
  <c r="S337" i="3"/>
  <c r="S403" i="3"/>
  <c r="O416" i="3"/>
  <c r="S470" i="3"/>
  <c r="S423" i="3"/>
  <c r="S467" i="3"/>
  <c r="S341" i="3"/>
  <c r="S324" i="3"/>
  <c r="O332" i="3"/>
  <c r="O382" i="3"/>
  <c r="S399" i="3"/>
  <c r="S559" i="3"/>
  <c r="S588" i="3"/>
  <c r="S542" i="3"/>
  <c r="O540" i="3"/>
  <c r="S445" i="3"/>
  <c r="O518" i="3"/>
  <c r="S469" i="3"/>
  <c r="S374" i="3"/>
  <c r="S461" i="3"/>
  <c r="S590" i="3"/>
  <c r="S353" i="3"/>
  <c r="S336" i="3"/>
  <c r="S344" i="3"/>
  <c r="S583" i="3"/>
  <c r="S498" i="3"/>
  <c r="S604" i="3"/>
  <c r="O604" i="3"/>
  <c r="O471" i="3"/>
  <c r="S497" i="3"/>
  <c r="S356" i="3"/>
  <c r="O602" i="3"/>
  <c r="S329" i="3"/>
  <c r="O414" i="3"/>
  <c r="S531" i="3"/>
  <c r="S535" i="3"/>
  <c r="O543" i="3"/>
  <c r="S446" i="3"/>
  <c r="S458" i="3"/>
  <c r="S558" i="3"/>
  <c r="O328" i="3"/>
  <c r="O481" i="3"/>
  <c r="O472" i="3"/>
  <c r="O600" i="3"/>
  <c r="S457" i="3"/>
  <c r="S319" i="3"/>
  <c r="S322" i="3"/>
  <c r="S455" i="3"/>
  <c r="O479" i="3"/>
  <c r="O428" i="3"/>
  <c r="O371" i="3"/>
  <c r="S460" i="3"/>
  <c r="S397" i="3"/>
  <c r="S407" i="3"/>
  <c r="S500" i="3"/>
  <c r="S596" i="3"/>
  <c r="O554" i="3"/>
  <c r="S482" i="3"/>
  <c r="S534" i="3"/>
  <c r="O566" i="3"/>
  <c r="S545" i="3"/>
  <c r="O598" i="3"/>
  <c r="O453" i="3"/>
  <c r="S519" i="3"/>
  <c r="S358" i="3"/>
  <c r="S494" i="3"/>
  <c r="S529" i="3"/>
  <c r="S424" i="3"/>
  <c r="S524" i="3"/>
  <c r="O487" i="3"/>
  <c r="S546" i="3"/>
  <c r="S484" i="3"/>
  <c r="S333" i="3"/>
  <c r="S480" i="3"/>
  <c r="S550" i="3"/>
  <c r="S419" i="3"/>
  <c r="S376" i="3"/>
  <c r="S513" i="3"/>
  <c r="S563" i="3"/>
  <c r="O433" i="3"/>
  <c r="O327" i="3"/>
  <c r="O390" i="3"/>
  <c r="S520" i="3"/>
  <c r="S363" i="3"/>
  <c r="S552" i="3"/>
  <c r="S477" i="3"/>
  <c r="S485" i="3"/>
  <c r="S564" i="3"/>
  <c r="S502" i="3"/>
  <c r="S515" i="3"/>
  <c r="S362" i="3"/>
  <c r="S354" i="3"/>
  <c r="S593" i="3"/>
  <c r="O317" i="3"/>
  <c r="S597" i="3"/>
  <c r="S568" i="3"/>
  <c r="S387" i="3"/>
  <c r="S570" i="3"/>
  <c r="O585" i="3"/>
  <c r="S454" i="3"/>
  <c r="S523" i="3"/>
  <c r="S422" i="3"/>
  <c r="S318" i="3"/>
  <c r="S509" i="3"/>
  <c r="S599" i="3"/>
  <c r="S392" i="3"/>
  <c r="S426" i="3"/>
  <c r="O14" i="3"/>
  <c r="S14" i="3"/>
  <c r="S610" i="3"/>
  <c r="O610" i="3"/>
  <c r="S441" i="3"/>
  <c r="S521" i="3"/>
  <c r="S421" i="3"/>
  <c r="S323" i="3"/>
  <c r="S611" i="3"/>
  <c r="O611" i="3"/>
  <c r="S608" i="3"/>
  <c r="O608" i="3"/>
  <c r="S466" i="3"/>
  <c r="S547" i="3"/>
  <c r="S609" i="3"/>
  <c r="O609" i="3"/>
  <c r="E606" i="3"/>
  <c r="O605" i="3"/>
  <c r="S605" i="3"/>
  <c r="S68" i="3"/>
  <c r="O68" i="3"/>
  <c r="S36" i="3"/>
  <c r="O36" i="3"/>
  <c r="O35" i="3"/>
  <c r="S35" i="3"/>
  <c r="S262" i="3"/>
  <c r="O262" i="3"/>
  <c r="S33" i="3"/>
  <c r="O33" i="3"/>
  <c r="O169" i="3"/>
  <c r="S169" i="3"/>
  <c r="O127" i="3"/>
  <c r="S127" i="3"/>
  <c r="S202" i="3"/>
  <c r="O202" i="3"/>
  <c r="O285" i="3"/>
  <c r="S285" i="3"/>
  <c r="S241" i="3"/>
  <c r="O241" i="3"/>
  <c r="O131" i="3"/>
  <c r="S131" i="3"/>
  <c r="O212" i="3"/>
  <c r="S212" i="3"/>
  <c r="S264" i="3"/>
  <c r="O264" i="3"/>
  <c r="O263" i="3"/>
  <c r="S263" i="3"/>
  <c r="O34" i="3"/>
  <c r="S34" i="3"/>
  <c r="O239" i="3"/>
  <c r="S239" i="3"/>
  <c r="O213" i="3"/>
  <c r="S213" i="3"/>
  <c r="S284" i="3"/>
  <c r="O284" i="3"/>
  <c r="O31" i="3"/>
  <c r="S31" i="3"/>
  <c r="O197" i="3"/>
  <c r="S197" i="3"/>
  <c r="O196" i="3"/>
  <c r="S196" i="3"/>
  <c r="O232" i="3"/>
  <c r="S232" i="3"/>
  <c r="S300" i="3"/>
  <c r="O300" i="3"/>
  <c r="O76" i="3"/>
  <c r="S76" i="3"/>
  <c r="O119" i="3"/>
  <c r="S119" i="3"/>
  <c r="O120" i="3"/>
  <c r="S120" i="3"/>
  <c r="S109" i="3"/>
  <c r="O109" i="3"/>
  <c r="O150" i="3"/>
  <c r="S150" i="3"/>
  <c r="O149" i="3"/>
  <c r="S149" i="3"/>
  <c r="O148" i="3"/>
  <c r="S148" i="3"/>
  <c r="O104" i="3"/>
  <c r="S104" i="3"/>
  <c r="O216" i="3"/>
  <c r="S216" i="3"/>
  <c r="S121" i="3"/>
  <c r="O121" i="3"/>
  <c r="O118" i="3"/>
  <c r="S118" i="3"/>
  <c r="S219" i="3"/>
  <c r="O219" i="3"/>
  <c r="O275" i="3"/>
  <c r="S275" i="3"/>
  <c r="S108" i="3"/>
  <c r="O108" i="3"/>
  <c r="O173" i="3"/>
  <c r="S173" i="3"/>
  <c r="O243" i="3"/>
  <c r="S243" i="3"/>
  <c r="O274" i="3"/>
  <c r="S274" i="3"/>
  <c r="O107" i="3"/>
  <c r="S107" i="3"/>
  <c r="O172" i="3"/>
  <c r="S172" i="3"/>
  <c r="S242" i="3"/>
  <c r="O242" i="3"/>
  <c r="O273" i="3"/>
  <c r="S273" i="3"/>
  <c r="S211" i="3"/>
  <c r="O211" i="3"/>
  <c r="S261" i="3"/>
  <c r="O261" i="3"/>
  <c r="O170" i="3"/>
  <c r="S170" i="3"/>
  <c r="S85" i="3"/>
  <c r="O85" i="3"/>
  <c r="O130" i="3"/>
  <c r="S130" i="3"/>
  <c r="O222" i="3"/>
  <c r="S222" i="3"/>
  <c r="O294" i="3"/>
  <c r="S294" i="3"/>
  <c r="O90" i="3"/>
  <c r="S90" i="3"/>
  <c r="O132" i="3"/>
  <c r="S132" i="3"/>
  <c r="S155" i="3"/>
  <c r="O155" i="3"/>
  <c r="O271" i="3"/>
  <c r="S271" i="3"/>
  <c r="O145" i="3"/>
  <c r="S145" i="3"/>
  <c r="S192" i="3"/>
  <c r="O192" i="3"/>
  <c r="S258" i="3"/>
  <c r="O258" i="3"/>
  <c r="O50" i="3"/>
  <c r="S50" i="3"/>
  <c r="S179" i="3"/>
  <c r="O179" i="3"/>
  <c r="O45" i="3"/>
  <c r="S45" i="3"/>
  <c r="O287" i="3"/>
  <c r="S287" i="3"/>
  <c r="O144" i="3"/>
  <c r="S144" i="3"/>
  <c r="S191" i="3"/>
  <c r="O191" i="3"/>
  <c r="O257" i="3"/>
  <c r="S257" i="3"/>
  <c r="O49" i="3"/>
  <c r="S49" i="3"/>
  <c r="O236" i="3"/>
  <c r="S236" i="3"/>
  <c r="O297" i="3"/>
  <c r="S297" i="3"/>
  <c r="O100" i="3"/>
  <c r="S100" i="3"/>
  <c r="O165" i="3"/>
  <c r="S165" i="3"/>
  <c r="S235" i="3"/>
  <c r="O235" i="3"/>
  <c r="S30" i="3"/>
  <c r="O30" i="3"/>
  <c r="O99" i="3"/>
  <c r="S99" i="3"/>
  <c r="O164" i="3"/>
  <c r="S164" i="3"/>
  <c r="O234" i="3"/>
  <c r="S234" i="3"/>
  <c r="O29" i="3"/>
  <c r="S29" i="3"/>
  <c r="S79" i="3"/>
  <c r="O79" i="3"/>
  <c r="S288" i="3"/>
  <c r="O288" i="3"/>
  <c r="O194" i="3"/>
  <c r="S194" i="3"/>
  <c r="O77" i="3"/>
  <c r="S77" i="3"/>
  <c r="O122" i="3"/>
  <c r="S122" i="3"/>
  <c r="O214" i="3"/>
  <c r="S214" i="3"/>
  <c r="O286" i="3"/>
  <c r="S286" i="3"/>
  <c r="S101" i="3"/>
  <c r="O101" i="3"/>
  <c r="S171" i="3"/>
  <c r="O171" i="3"/>
  <c r="O139" i="3"/>
  <c r="S139" i="3"/>
  <c r="O44" i="3"/>
  <c r="S44" i="3"/>
  <c r="S137" i="3"/>
  <c r="O137" i="3"/>
  <c r="O184" i="3"/>
  <c r="S184" i="3"/>
  <c r="S250" i="3"/>
  <c r="O250" i="3"/>
  <c r="O82" i="3"/>
  <c r="S82" i="3"/>
  <c r="S203" i="3"/>
  <c r="O203" i="3"/>
  <c r="S78" i="3"/>
  <c r="O78" i="3"/>
  <c r="O27" i="3"/>
  <c r="S27" i="3"/>
  <c r="O136" i="3"/>
  <c r="S136" i="3"/>
  <c r="S183" i="3"/>
  <c r="O183" i="3"/>
  <c r="O249" i="3"/>
  <c r="S249" i="3"/>
  <c r="O43" i="3"/>
  <c r="S43" i="3"/>
  <c r="S301" i="3"/>
  <c r="O301" i="3"/>
  <c r="O228" i="3"/>
  <c r="S228" i="3"/>
  <c r="O23" i="3"/>
  <c r="S23" i="3"/>
  <c r="O92" i="3"/>
  <c r="S92" i="3"/>
  <c r="O157" i="3"/>
  <c r="S157" i="3"/>
  <c r="S227" i="3"/>
  <c r="O227" i="3"/>
  <c r="S22" i="3"/>
  <c r="O22" i="3"/>
  <c r="O91" i="3"/>
  <c r="S91" i="3"/>
  <c r="O204" i="3"/>
  <c r="S204" i="3"/>
  <c r="O270" i="3"/>
  <c r="S270" i="3"/>
  <c r="O42" i="3"/>
  <c r="S42" i="3"/>
  <c r="S106" i="3"/>
  <c r="O106" i="3"/>
  <c r="O28" i="3"/>
  <c r="S28" i="3"/>
  <c r="S215" i="3"/>
  <c r="O215" i="3"/>
  <c r="O112" i="3"/>
  <c r="S112" i="3"/>
  <c r="O177" i="3"/>
  <c r="S177" i="3"/>
  <c r="O206" i="3"/>
  <c r="S206" i="3"/>
  <c r="S278" i="3"/>
  <c r="O278" i="3"/>
  <c r="S151" i="3"/>
  <c r="O151" i="3"/>
  <c r="S195" i="3"/>
  <c r="O195" i="3"/>
  <c r="S178" i="3"/>
  <c r="O178" i="3"/>
  <c r="O84" i="3"/>
  <c r="S84" i="3"/>
  <c r="S129" i="3"/>
  <c r="O129" i="3"/>
  <c r="S221" i="3"/>
  <c r="O221" i="3"/>
  <c r="O293" i="3"/>
  <c r="S293" i="3"/>
  <c r="S93" i="3"/>
  <c r="O93" i="3"/>
  <c r="O224" i="3"/>
  <c r="S224" i="3"/>
  <c r="S97" i="3"/>
  <c r="O97" i="3"/>
  <c r="S83" i="3"/>
  <c r="O83" i="3"/>
  <c r="O128" i="3"/>
  <c r="S128" i="3"/>
  <c r="O220" i="3"/>
  <c r="S220" i="3"/>
  <c r="S292" i="3"/>
  <c r="O292" i="3"/>
  <c r="O256" i="3"/>
  <c r="S256" i="3"/>
  <c r="O48" i="3"/>
  <c r="S48" i="3"/>
  <c r="O142" i="3"/>
  <c r="S142" i="3"/>
  <c r="O189" i="3"/>
  <c r="S189" i="3"/>
  <c r="O255" i="3"/>
  <c r="S255" i="3"/>
  <c r="S47" i="3"/>
  <c r="O47" i="3"/>
  <c r="S254" i="3"/>
  <c r="O254" i="3"/>
  <c r="S46" i="3"/>
  <c r="O46" i="3"/>
  <c r="S124" i="3"/>
  <c r="O124" i="3"/>
  <c r="O86" i="3"/>
  <c r="S86" i="3"/>
  <c r="O252" i="3"/>
  <c r="S252" i="3"/>
  <c r="O96" i="3"/>
  <c r="S96" i="3"/>
  <c r="O161" i="3"/>
  <c r="S161" i="3"/>
  <c r="S231" i="3"/>
  <c r="O231" i="3"/>
  <c r="S26" i="3"/>
  <c r="O26" i="3"/>
  <c r="O158" i="3"/>
  <c r="S158" i="3"/>
  <c r="S233" i="3"/>
  <c r="O233" i="3"/>
  <c r="S186" i="3"/>
  <c r="O186" i="3"/>
  <c r="O111" i="3"/>
  <c r="S111" i="3"/>
  <c r="O176" i="3"/>
  <c r="S176" i="3"/>
  <c r="O205" i="3"/>
  <c r="S205" i="3"/>
  <c r="O277" i="3"/>
  <c r="S277" i="3"/>
  <c r="O182" i="3"/>
  <c r="S182" i="3"/>
  <c r="O269" i="3"/>
  <c r="S269" i="3"/>
  <c r="O162" i="3"/>
  <c r="S162" i="3"/>
  <c r="O110" i="3"/>
  <c r="S110" i="3"/>
  <c r="S175" i="3"/>
  <c r="O175" i="3"/>
  <c r="S245" i="3"/>
  <c r="O245" i="3"/>
  <c r="S276" i="3"/>
  <c r="O276" i="3"/>
  <c r="S174" i="3"/>
  <c r="O174" i="3"/>
  <c r="O248" i="3"/>
  <c r="S248" i="3"/>
  <c r="S89" i="3"/>
  <c r="O89" i="3"/>
  <c r="S134" i="3"/>
  <c r="O134" i="3"/>
  <c r="O226" i="3"/>
  <c r="S226" i="3"/>
  <c r="O247" i="3"/>
  <c r="S247" i="3"/>
  <c r="O88" i="3"/>
  <c r="S88" i="3"/>
  <c r="S133" i="3"/>
  <c r="O133" i="3"/>
  <c r="S225" i="3"/>
  <c r="O225" i="3"/>
  <c r="S246" i="3"/>
  <c r="O246" i="3"/>
  <c r="S117" i="3"/>
  <c r="O117" i="3"/>
  <c r="S163" i="3"/>
  <c r="O163" i="3"/>
  <c r="S105" i="3"/>
  <c r="O105" i="3"/>
  <c r="O279" i="3"/>
  <c r="S279" i="3"/>
  <c r="O154" i="3"/>
  <c r="S154" i="3"/>
  <c r="O201" i="3"/>
  <c r="S201" i="3"/>
  <c r="O267" i="3"/>
  <c r="S267" i="3"/>
  <c r="S39" i="3"/>
  <c r="O39" i="3"/>
  <c r="O244" i="3"/>
  <c r="S244" i="3"/>
  <c r="S296" i="3"/>
  <c r="O296" i="3"/>
  <c r="S207" i="3"/>
  <c r="O207" i="3"/>
  <c r="O103" i="3"/>
  <c r="S103" i="3"/>
  <c r="O168" i="3"/>
  <c r="S168" i="3"/>
  <c r="O238" i="3"/>
  <c r="S238" i="3"/>
  <c r="O299" i="3"/>
  <c r="S299" i="3"/>
  <c r="O87" i="3"/>
  <c r="S87" i="3"/>
  <c r="S253" i="3"/>
  <c r="O253" i="3"/>
  <c r="S223" i="3"/>
  <c r="O223" i="3"/>
  <c r="O102" i="3"/>
  <c r="S102" i="3"/>
  <c r="S167" i="3"/>
  <c r="O167" i="3"/>
  <c r="S237" i="3"/>
  <c r="O237" i="3"/>
  <c r="O298" i="3"/>
  <c r="S298" i="3"/>
  <c r="S143" i="3"/>
  <c r="O143" i="3"/>
  <c r="O141" i="3"/>
  <c r="S141" i="3"/>
  <c r="O198" i="3"/>
  <c r="S198" i="3"/>
  <c r="S126" i="3"/>
  <c r="O126" i="3"/>
  <c r="S80" i="3"/>
  <c r="O80" i="3"/>
  <c r="O187" i="3"/>
  <c r="S187" i="3"/>
  <c r="O230" i="3"/>
  <c r="S230" i="3"/>
  <c r="S188" i="3"/>
  <c r="O188" i="3"/>
  <c r="O52" i="3"/>
  <c r="S52" i="3"/>
  <c r="O291" i="3"/>
  <c r="S291" i="3"/>
  <c r="O81" i="3"/>
  <c r="S81" i="3"/>
  <c r="O218" i="3"/>
  <c r="S218" i="3"/>
  <c r="O290" i="3"/>
  <c r="S290" i="3"/>
  <c r="S125" i="3"/>
  <c r="O125" i="3"/>
  <c r="S217" i="3"/>
  <c r="O217" i="3"/>
  <c r="S289" i="3"/>
  <c r="O289" i="3"/>
  <c r="S135" i="3"/>
  <c r="O135" i="3"/>
  <c r="S147" i="3"/>
  <c r="O147" i="3"/>
  <c r="S40" i="3"/>
  <c r="O40" i="3"/>
  <c r="S146" i="3"/>
  <c r="O146" i="3"/>
  <c r="O193" i="3"/>
  <c r="S193" i="3"/>
  <c r="S259" i="3"/>
  <c r="O259" i="3"/>
  <c r="S51" i="3"/>
  <c r="O51" i="3"/>
  <c r="O114" i="3"/>
  <c r="S114" i="3"/>
  <c r="S272" i="3"/>
  <c r="O272" i="3"/>
  <c r="S268" i="3"/>
  <c r="O268" i="3"/>
  <c r="O95" i="3"/>
  <c r="S95" i="3"/>
  <c r="O160" i="3"/>
  <c r="S160" i="3"/>
  <c r="O25" i="3"/>
  <c r="S25" i="3"/>
  <c r="O98" i="3"/>
  <c r="S98" i="3"/>
  <c r="S280" i="3"/>
  <c r="O280" i="3"/>
  <c r="O240" i="3"/>
  <c r="S240" i="3"/>
  <c r="O94" i="3"/>
  <c r="S94" i="3"/>
  <c r="S159" i="3"/>
  <c r="O159" i="3"/>
  <c r="S229" i="3"/>
  <c r="O229" i="3"/>
  <c r="O24" i="3"/>
  <c r="S24" i="3"/>
  <c r="O190" i="3"/>
  <c r="S190" i="3"/>
  <c r="O283" i="3"/>
  <c r="S283" i="3"/>
  <c r="S116" i="3"/>
  <c r="O116" i="3"/>
  <c r="O181" i="3"/>
  <c r="S181" i="3"/>
  <c r="S210" i="3"/>
  <c r="O210" i="3"/>
  <c r="O282" i="3"/>
  <c r="S282" i="3"/>
  <c r="O115" i="3"/>
  <c r="S115" i="3"/>
  <c r="S180" i="3"/>
  <c r="O180" i="3"/>
  <c r="O209" i="3"/>
  <c r="S209" i="3"/>
  <c r="S281" i="3"/>
  <c r="O281" i="3"/>
  <c r="O166" i="3"/>
  <c r="S166" i="3"/>
  <c r="O208" i="3"/>
  <c r="S208" i="3"/>
  <c r="O123" i="3"/>
  <c r="S123" i="3"/>
  <c r="O32" i="3"/>
  <c r="S32" i="3"/>
  <c r="O138" i="3"/>
  <c r="S138" i="3"/>
  <c r="O185" i="3"/>
  <c r="S185" i="3"/>
  <c r="S251" i="3"/>
  <c r="O251" i="3"/>
  <c r="O53" i="3"/>
  <c r="S53" i="3"/>
  <c r="O156" i="3"/>
  <c r="S156" i="3"/>
  <c r="S113" i="3"/>
  <c r="O113" i="3"/>
  <c r="O295" i="3"/>
  <c r="S295" i="3"/>
  <c r="O153" i="3"/>
  <c r="S153" i="3"/>
  <c r="S200" i="3"/>
  <c r="O200" i="3"/>
  <c r="S266" i="3"/>
  <c r="O266" i="3"/>
  <c r="S38" i="3"/>
  <c r="O38" i="3"/>
  <c r="S140" i="3"/>
  <c r="O140" i="3"/>
  <c r="S41" i="3"/>
  <c r="O41" i="3"/>
  <c r="O260" i="3"/>
  <c r="S260" i="3"/>
  <c r="O152" i="3"/>
  <c r="S152" i="3"/>
  <c r="S199" i="3"/>
  <c r="O199" i="3"/>
  <c r="O265" i="3"/>
  <c r="S265" i="3"/>
  <c r="O37" i="3"/>
  <c r="S37" i="3"/>
  <c r="S17" i="3"/>
  <c r="O65" i="3"/>
  <c r="S65" i="3"/>
  <c r="O304" i="3"/>
  <c r="S304" i="3"/>
  <c r="O21" i="3"/>
  <c r="S21" i="3"/>
  <c r="O306" i="3"/>
  <c r="S306" i="3"/>
  <c r="O62" i="3"/>
  <c r="S62" i="3"/>
  <c r="O61" i="3"/>
  <c r="S61" i="3"/>
  <c r="O70" i="3"/>
  <c r="S70" i="3"/>
  <c r="O64" i="3"/>
  <c r="S64" i="3"/>
  <c r="O302" i="3"/>
  <c r="S302" i="3"/>
  <c r="O63" i="3"/>
  <c r="S63" i="3"/>
  <c r="O67" i="3"/>
  <c r="S67" i="3"/>
  <c r="O305" i="3"/>
  <c r="S305" i="3"/>
  <c r="O303" i="3"/>
  <c r="S303" i="3"/>
  <c r="O74" i="3"/>
  <c r="S74" i="3"/>
  <c r="O56" i="3"/>
  <c r="S56" i="3"/>
  <c r="O58" i="3"/>
  <c r="S58" i="3"/>
  <c r="O54" i="3"/>
  <c r="S54" i="3"/>
  <c r="O57" i="3"/>
  <c r="S57" i="3"/>
  <c r="O75" i="3"/>
  <c r="S75" i="3"/>
  <c r="O73" i="3"/>
  <c r="S73" i="3"/>
  <c r="O307" i="3"/>
  <c r="S307" i="3"/>
  <c r="O71" i="3"/>
  <c r="S71" i="3"/>
  <c r="O60" i="3"/>
  <c r="S60" i="3"/>
  <c r="O55" i="3"/>
  <c r="S55" i="3"/>
  <c r="O59" i="3"/>
  <c r="S59" i="3"/>
  <c r="O15" i="3"/>
  <c r="S15" i="3"/>
  <c r="O69" i="3"/>
  <c r="S69" i="3"/>
  <c r="O66" i="3"/>
  <c r="S66" i="3"/>
  <c r="O16" i="3"/>
  <c r="S16" i="3"/>
  <c r="S308" i="3"/>
  <c r="O72" i="3"/>
  <c r="S72" i="3"/>
  <c r="O17" i="3"/>
  <c r="Q4" i="1"/>
  <c r="E607" i="3" l="1"/>
  <c r="O606" i="3"/>
  <c r="S606" i="3"/>
  <c r="S18" i="3"/>
  <c r="AB1" i="3"/>
  <c r="O18" i="3"/>
  <c r="O9" i="1"/>
  <c r="M610" i="3" l="1"/>
  <c r="N610" i="3" s="1"/>
  <c r="M443" i="3"/>
  <c r="N443" i="3" s="1"/>
  <c r="M325" i="3"/>
  <c r="N325" i="3" s="1"/>
  <c r="M449" i="3"/>
  <c r="N449" i="3" s="1"/>
  <c r="M568" i="3"/>
  <c r="N568" i="3" s="1"/>
  <c r="M504" i="3"/>
  <c r="N504" i="3" s="1"/>
  <c r="M537" i="3"/>
  <c r="N537" i="3" s="1"/>
  <c r="M476" i="3"/>
  <c r="N476" i="3" s="1"/>
  <c r="M538" i="3"/>
  <c r="N538" i="3" s="1"/>
  <c r="M355" i="3"/>
  <c r="N355" i="3" s="1"/>
  <c r="M456" i="3"/>
  <c r="N456" i="3" s="1"/>
  <c r="M513" i="3"/>
  <c r="N513" i="3" s="1"/>
  <c r="M380" i="3"/>
  <c r="N380" i="3" s="1"/>
  <c r="M567" i="3"/>
  <c r="N567" i="3" s="1"/>
  <c r="M477" i="3"/>
  <c r="N477" i="3" s="1"/>
  <c r="M464" i="3"/>
  <c r="N464" i="3" s="1"/>
  <c r="M445" i="3"/>
  <c r="N445" i="3" s="1"/>
  <c r="M398" i="3"/>
  <c r="N398" i="3" s="1"/>
  <c r="M335" i="3"/>
  <c r="N335" i="3" s="1"/>
  <c r="M319" i="3"/>
  <c r="N319" i="3" s="1"/>
  <c r="M392" i="3"/>
  <c r="N392" i="3" s="1"/>
  <c r="M460" i="3"/>
  <c r="N460" i="3" s="1"/>
  <c r="M347" i="3"/>
  <c r="N347" i="3" s="1"/>
  <c r="M589" i="3"/>
  <c r="N589" i="3" s="1"/>
  <c r="M609" i="3"/>
  <c r="N609" i="3" s="1"/>
  <c r="M548" i="3"/>
  <c r="N548" i="3" s="1"/>
  <c r="M363" i="3"/>
  <c r="N363" i="3" s="1"/>
  <c r="M430" i="3"/>
  <c r="N430" i="3" s="1"/>
  <c r="M511" i="3"/>
  <c r="N511" i="3" s="1"/>
  <c r="M419" i="3"/>
  <c r="N419" i="3" s="1"/>
  <c r="M407" i="3"/>
  <c r="N407" i="3" s="1"/>
  <c r="M556" i="3"/>
  <c r="N556" i="3" s="1"/>
  <c r="M498" i="3"/>
  <c r="N498" i="3" s="1"/>
  <c r="M603" i="3"/>
  <c r="N603" i="3" s="1"/>
  <c r="M432" i="3"/>
  <c r="N432" i="3" s="1"/>
  <c r="M591" i="3"/>
  <c r="N591" i="3" s="1"/>
  <c r="M587" i="3"/>
  <c r="N587" i="3" s="1"/>
  <c r="M368" i="3"/>
  <c r="N368" i="3" s="1"/>
  <c r="M408" i="3"/>
  <c r="N408" i="3" s="1"/>
  <c r="M579" i="3"/>
  <c r="N579" i="3" s="1"/>
  <c r="M359" i="3"/>
  <c r="N359" i="3" s="1"/>
  <c r="M345" i="3"/>
  <c r="N345" i="3" s="1"/>
  <c r="M364" i="3"/>
  <c r="N364" i="3" s="1"/>
  <c r="M365" i="3"/>
  <c r="N365" i="3" s="1"/>
  <c r="M533" i="3"/>
  <c r="N533" i="3" s="1"/>
  <c r="M411" i="3"/>
  <c r="N411" i="3" s="1"/>
  <c r="M484" i="3"/>
  <c r="N484" i="3" s="1"/>
  <c r="M543" i="3"/>
  <c r="N543" i="3" s="1"/>
  <c r="M472" i="3"/>
  <c r="N472" i="3" s="1"/>
  <c r="M458" i="3"/>
  <c r="N458" i="3" s="1"/>
  <c r="M582" i="3"/>
  <c r="N582" i="3" s="1"/>
  <c r="M547" i="3"/>
  <c r="N547" i="3" s="1"/>
  <c r="M466" i="3"/>
  <c r="N466" i="3" s="1"/>
  <c r="M608" i="3"/>
  <c r="N608" i="3" s="1"/>
  <c r="M409" i="3"/>
  <c r="N409" i="3" s="1"/>
  <c r="M390" i="3"/>
  <c r="N390" i="3" s="1"/>
  <c r="M413" i="3"/>
  <c r="N413" i="3" s="1"/>
  <c r="M332" i="3"/>
  <c r="N332" i="3" s="1"/>
  <c r="M405" i="3"/>
  <c r="N405" i="3" s="1"/>
  <c r="M442" i="3"/>
  <c r="N442" i="3" s="1"/>
  <c r="M592" i="3"/>
  <c r="N592" i="3" s="1"/>
  <c r="M383" i="3"/>
  <c r="N383" i="3" s="1"/>
  <c r="M532" i="3"/>
  <c r="N532" i="3" s="1"/>
  <c r="M517" i="3"/>
  <c r="N517" i="3" s="1"/>
  <c r="M356" i="3"/>
  <c r="N356" i="3" s="1"/>
  <c r="M371" i="3"/>
  <c r="N371" i="3" s="1"/>
  <c r="M557" i="3"/>
  <c r="N557" i="3" s="1"/>
  <c r="M571" i="3"/>
  <c r="N571" i="3" s="1"/>
  <c r="M573" i="3"/>
  <c r="N573" i="3" s="1"/>
  <c r="M495" i="3"/>
  <c r="N495" i="3" s="1"/>
  <c r="M424" i="3"/>
  <c r="N424" i="3" s="1"/>
  <c r="M483" i="3"/>
  <c r="N483" i="3" s="1"/>
  <c r="M327" i="3"/>
  <c r="N327" i="3" s="1"/>
  <c r="M394" i="3"/>
  <c r="N394" i="3" s="1"/>
  <c r="M391" i="3"/>
  <c r="N391" i="3" s="1"/>
  <c r="M565" i="3"/>
  <c r="N565" i="3" s="1"/>
  <c r="M357" i="3"/>
  <c r="N357" i="3" s="1"/>
  <c r="M520" i="3"/>
  <c r="N520" i="3" s="1"/>
  <c r="M581" i="3"/>
  <c r="N581" i="3" s="1"/>
  <c r="M379" i="3"/>
  <c r="N379" i="3" s="1"/>
  <c r="M333" i="3"/>
  <c r="N333" i="3" s="1"/>
  <c r="M497" i="3"/>
  <c r="N497" i="3" s="1"/>
  <c r="M588" i="3"/>
  <c r="N588" i="3" s="1"/>
  <c r="M475" i="3"/>
  <c r="N475" i="3" s="1"/>
  <c r="M575" i="3"/>
  <c r="N575" i="3" s="1"/>
  <c r="M561" i="3"/>
  <c r="N561" i="3" s="1"/>
  <c r="M580" i="3"/>
  <c r="N580" i="3" s="1"/>
  <c r="M448" i="3"/>
  <c r="N448" i="3" s="1"/>
  <c r="M562" i="3"/>
  <c r="N562" i="3" s="1"/>
  <c r="M500" i="3"/>
  <c r="N500" i="3" s="1"/>
  <c r="M393" i="3"/>
  <c r="N393" i="3" s="1"/>
  <c r="M403" i="3"/>
  <c r="N403" i="3" s="1"/>
  <c r="M354" i="3"/>
  <c r="N354" i="3" s="1"/>
  <c r="M541" i="3"/>
  <c r="N541" i="3" s="1"/>
  <c r="M452" i="3"/>
  <c r="N452" i="3" s="1"/>
  <c r="M459" i="3"/>
  <c r="N459" i="3" s="1"/>
  <c r="M369" i="3"/>
  <c r="N369" i="3" s="1"/>
  <c r="M428" i="3"/>
  <c r="N428" i="3" s="1"/>
  <c r="M429" i="3"/>
  <c r="N429" i="3" s="1"/>
  <c r="M435" i="3"/>
  <c r="N435" i="3" s="1"/>
  <c r="M502" i="3"/>
  <c r="N502" i="3" s="1"/>
  <c r="M423" i="3"/>
  <c r="N423" i="3" s="1"/>
  <c r="M320" i="3"/>
  <c r="N320" i="3" s="1"/>
  <c r="M505" i="3"/>
  <c r="N505" i="3" s="1"/>
  <c r="M478" i="3"/>
  <c r="N478" i="3" s="1"/>
  <c r="M340" i="3"/>
  <c r="N340" i="3" s="1"/>
  <c r="M487" i="3"/>
  <c r="N487" i="3" s="1"/>
  <c r="M386" i="3"/>
  <c r="N386" i="3" s="1"/>
  <c r="M524" i="3"/>
  <c r="N524" i="3" s="1"/>
  <c r="M522" i="3"/>
  <c r="N522" i="3" s="1"/>
  <c r="M550" i="3"/>
  <c r="N550" i="3" s="1"/>
  <c r="M412" i="3"/>
  <c r="N412" i="3" s="1"/>
  <c r="M420" i="3"/>
  <c r="N420" i="3" s="1"/>
  <c r="M388" i="3"/>
  <c r="N388" i="3" s="1"/>
  <c r="M362" i="3"/>
  <c r="N362" i="3" s="1"/>
  <c r="M578" i="3"/>
  <c r="N578" i="3" s="1"/>
  <c r="M447" i="3"/>
  <c r="N447" i="3" s="1"/>
  <c r="M514" i="3"/>
  <c r="N514" i="3" s="1"/>
  <c r="M493" i="3"/>
  <c r="N493" i="3" s="1"/>
  <c r="M404" i="3"/>
  <c r="N404" i="3" s="1"/>
  <c r="M462" i="3"/>
  <c r="N462" i="3" s="1"/>
  <c r="M367" i="3"/>
  <c r="N367" i="3" s="1"/>
  <c r="M530" i="3"/>
  <c r="N530" i="3" s="1"/>
  <c r="M490" i="3"/>
  <c r="N490" i="3" s="1"/>
  <c r="M594" i="3"/>
  <c r="N594" i="3" s="1"/>
  <c r="M496" i="3"/>
  <c r="N496" i="3" s="1"/>
  <c r="M336" i="3"/>
  <c r="N336" i="3" s="1"/>
  <c r="M438" i="3"/>
  <c r="N438" i="3" s="1"/>
  <c r="M399" i="3"/>
  <c r="N399" i="3" s="1"/>
  <c r="M322" i="3"/>
  <c r="N322" i="3" s="1"/>
  <c r="M559" i="3"/>
  <c r="N559" i="3" s="1"/>
  <c r="M446" i="3"/>
  <c r="N446" i="3" s="1"/>
  <c r="M599" i="3"/>
  <c r="N599" i="3" s="1"/>
  <c r="M585" i="3"/>
  <c r="N585" i="3" s="1"/>
  <c r="M329" i="3"/>
  <c r="N329" i="3" s="1"/>
  <c r="M479" i="3"/>
  <c r="N479" i="3" s="1"/>
  <c r="M323" i="3"/>
  <c r="N323" i="3" s="1"/>
  <c r="M552" i="3"/>
  <c r="N552" i="3" s="1"/>
  <c r="M586" i="3"/>
  <c r="N586" i="3" s="1"/>
  <c r="M539" i="3"/>
  <c r="N539" i="3" s="1"/>
  <c r="M525" i="3"/>
  <c r="N525" i="3" s="1"/>
  <c r="M584" i="3"/>
  <c r="N584" i="3" s="1"/>
  <c r="M602" i="3"/>
  <c r="N602" i="3" s="1"/>
  <c r="M526" i="3"/>
  <c r="N526" i="3" s="1"/>
  <c r="M415" i="3"/>
  <c r="N415" i="3" s="1"/>
  <c r="M474" i="3"/>
  <c r="N474" i="3" s="1"/>
  <c r="M376" i="3"/>
  <c r="N376" i="3" s="1"/>
  <c r="M389" i="3"/>
  <c r="N389" i="3" s="1"/>
  <c r="M554" i="3"/>
  <c r="N554" i="3" s="1"/>
  <c r="M317" i="3"/>
  <c r="M595" i="3"/>
  <c r="N595" i="3" s="1"/>
  <c r="M470" i="3"/>
  <c r="N470" i="3" s="1"/>
  <c r="M569" i="3"/>
  <c r="N569" i="3" s="1"/>
  <c r="M519" i="3"/>
  <c r="N519" i="3" s="1"/>
  <c r="M566" i="3"/>
  <c r="N566" i="3" s="1"/>
  <c r="M422" i="3"/>
  <c r="N422" i="3" s="1"/>
  <c r="M346" i="3"/>
  <c r="N346" i="3" s="1"/>
  <c r="M597" i="3"/>
  <c r="N597" i="3" s="1"/>
  <c r="M421" i="3"/>
  <c r="N421" i="3" s="1"/>
  <c r="M542" i="3"/>
  <c r="N542" i="3" s="1"/>
  <c r="M331" i="3"/>
  <c r="N331" i="3" s="1"/>
  <c r="M473" i="3"/>
  <c r="N473" i="3" s="1"/>
  <c r="M431" i="3"/>
  <c r="N431" i="3" s="1"/>
  <c r="M417" i="3"/>
  <c r="N417" i="3" s="1"/>
  <c r="M468" i="3"/>
  <c r="N468" i="3" s="1"/>
  <c r="M351" i="3"/>
  <c r="N351" i="3" s="1"/>
  <c r="M418" i="3"/>
  <c r="N418" i="3" s="1"/>
  <c r="M427" i="3"/>
  <c r="N427" i="3" s="1"/>
  <c r="M339" i="3"/>
  <c r="N339" i="3" s="1"/>
  <c r="M510" i="3"/>
  <c r="N510" i="3" s="1"/>
  <c r="M544" i="3"/>
  <c r="N544" i="3" s="1"/>
  <c r="M396" i="3"/>
  <c r="N396" i="3" s="1"/>
  <c r="M374" i="3"/>
  <c r="N374" i="3" s="1"/>
  <c r="M338" i="3"/>
  <c r="N338" i="3" s="1"/>
  <c r="M360" i="3"/>
  <c r="N360" i="3" s="1"/>
  <c r="M358" i="3"/>
  <c r="N358" i="3" s="1"/>
  <c r="M348" i="3"/>
  <c r="N348" i="3" s="1"/>
  <c r="M402" i="3"/>
  <c r="N402" i="3" s="1"/>
  <c r="M518" i="3"/>
  <c r="N518" i="3" s="1"/>
  <c r="M440" i="3"/>
  <c r="N440" i="3" s="1"/>
  <c r="M344" i="3"/>
  <c r="N344" i="3" s="1"/>
  <c r="M334" i="3"/>
  <c r="N334" i="3" s="1"/>
  <c r="M426" i="3"/>
  <c r="N426" i="3" s="1"/>
  <c r="M361" i="3"/>
  <c r="N361" i="3" s="1"/>
  <c r="M600" i="3"/>
  <c r="N600" i="3" s="1"/>
  <c r="M540" i="3"/>
  <c r="N540" i="3" s="1"/>
  <c r="M437" i="3"/>
  <c r="N437" i="3" s="1"/>
  <c r="M436" i="3"/>
  <c r="N436" i="3" s="1"/>
  <c r="M385" i="3"/>
  <c r="N385" i="3" s="1"/>
  <c r="M378" i="3"/>
  <c r="N378" i="3" s="1"/>
  <c r="M406" i="3"/>
  <c r="N406" i="3" s="1"/>
  <c r="M434" i="3"/>
  <c r="N434" i="3" s="1"/>
  <c r="M401" i="3"/>
  <c r="N401" i="3" s="1"/>
  <c r="M384" i="3"/>
  <c r="N384" i="3" s="1"/>
  <c r="M486" i="3"/>
  <c r="N486" i="3" s="1"/>
  <c r="M576" i="3"/>
  <c r="N576" i="3" s="1"/>
  <c r="M372" i="3"/>
  <c r="N372" i="3" s="1"/>
  <c r="M370" i="3"/>
  <c r="N370" i="3" s="1"/>
  <c r="M461" i="3"/>
  <c r="N461" i="3" s="1"/>
  <c r="M326" i="3"/>
  <c r="N326" i="3" s="1"/>
  <c r="M377" i="3"/>
  <c r="N377" i="3" s="1"/>
  <c r="M433" i="3"/>
  <c r="N433" i="3" s="1"/>
  <c r="M572" i="3"/>
  <c r="N572" i="3" s="1"/>
  <c r="M494" i="3"/>
  <c r="N494" i="3" s="1"/>
  <c r="M451" i="3"/>
  <c r="N451" i="3" s="1"/>
  <c r="M439" i="3"/>
  <c r="N439" i="3" s="1"/>
  <c r="M480" i="3"/>
  <c r="N480" i="3" s="1"/>
  <c r="M395" i="3"/>
  <c r="N395" i="3" s="1"/>
  <c r="M381" i="3"/>
  <c r="N381" i="3" s="1"/>
  <c r="M601" i="3"/>
  <c r="N601" i="3" s="1"/>
  <c r="M382" i="3"/>
  <c r="N382" i="3" s="1"/>
  <c r="M577" i="3"/>
  <c r="N577" i="3" s="1"/>
  <c r="M553" i="3"/>
  <c r="N553" i="3" s="1"/>
  <c r="M529" i="3"/>
  <c r="N529" i="3" s="1"/>
  <c r="M593" i="3"/>
  <c r="N593" i="3" s="1"/>
  <c r="M352" i="3"/>
  <c r="N352" i="3" s="1"/>
  <c r="M444" i="3"/>
  <c r="N444" i="3" s="1"/>
  <c r="M506" i="3"/>
  <c r="N506" i="3" s="1"/>
  <c r="M555" i="3"/>
  <c r="N555" i="3" s="1"/>
  <c r="M353" i="3"/>
  <c r="N353" i="3" s="1"/>
  <c r="M14" i="3"/>
  <c r="N14" i="3" s="1"/>
  <c r="M492" i="3"/>
  <c r="N492" i="3" s="1"/>
  <c r="M507" i="3"/>
  <c r="N507" i="3" s="1"/>
  <c r="M574" i="3"/>
  <c r="N574" i="3" s="1"/>
  <c r="M534" i="3"/>
  <c r="N534" i="3" s="1"/>
  <c r="M563" i="3"/>
  <c r="N563" i="3" s="1"/>
  <c r="M549" i="3"/>
  <c r="N549" i="3" s="1"/>
  <c r="M551" i="3"/>
  <c r="N551" i="3" s="1"/>
  <c r="M499" i="3"/>
  <c r="N499" i="3" s="1"/>
  <c r="M560" i="3"/>
  <c r="N560" i="3" s="1"/>
  <c r="M536" i="3"/>
  <c r="N536" i="3" s="1"/>
  <c r="M373" i="3"/>
  <c r="N373" i="3" s="1"/>
  <c r="M590" i="3"/>
  <c r="N590" i="3" s="1"/>
  <c r="M512" i="3"/>
  <c r="N512" i="3" s="1"/>
  <c r="M337" i="3"/>
  <c r="N337" i="3" s="1"/>
  <c r="M330" i="3"/>
  <c r="N330" i="3" s="1"/>
  <c r="M349" i="3"/>
  <c r="N349" i="3" s="1"/>
  <c r="M321" i="3"/>
  <c r="N321" i="3" s="1"/>
  <c r="M503" i="3"/>
  <c r="N503" i="3" s="1"/>
  <c r="M489" i="3"/>
  <c r="N489" i="3" s="1"/>
  <c r="M375" i="3"/>
  <c r="N375" i="3" s="1"/>
  <c r="M491" i="3"/>
  <c r="N491" i="3" s="1"/>
  <c r="M450" i="3"/>
  <c r="N450" i="3" s="1"/>
  <c r="M583" i="3"/>
  <c r="N583" i="3" s="1"/>
  <c r="M343" i="3"/>
  <c r="N343" i="3" s="1"/>
  <c r="M545" i="3"/>
  <c r="N545" i="3" s="1"/>
  <c r="M611" i="3"/>
  <c r="N611" i="3" s="1"/>
  <c r="M410" i="3"/>
  <c r="N410" i="3" s="1"/>
  <c r="M463" i="3"/>
  <c r="N463" i="3" s="1"/>
  <c r="M528" i="3"/>
  <c r="N528" i="3" s="1"/>
  <c r="M425" i="3"/>
  <c r="N425" i="3" s="1"/>
  <c r="M366" i="3"/>
  <c r="N366" i="3" s="1"/>
  <c r="M471" i="3"/>
  <c r="N471" i="3" s="1"/>
  <c r="M400" i="3"/>
  <c r="N400" i="3" s="1"/>
  <c r="M527" i="3"/>
  <c r="N527" i="3" s="1"/>
  <c r="M342" i="3"/>
  <c r="N342" i="3" s="1"/>
  <c r="M350" i="3"/>
  <c r="N350" i="3" s="1"/>
  <c r="M515" i="3"/>
  <c r="N515" i="3" s="1"/>
  <c r="M501" i="3"/>
  <c r="N501" i="3" s="1"/>
  <c r="M488" i="3"/>
  <c r="N488" i="3" s="1"/>
  <c r="M441" i="3"/>
  <c r="N441" i="3" s="1"/>
  <c r="M604" i="3"/>
  <c r="N604" i="3" s="1"/>
  <c r="M324" i="3"/>
  <c r="N324" i="3" s="1"/>
  <c r="M469" i="3"/>
  <c r="N469" i="3" s="1"/>
  <c r="M523" i="3"/>
  <c r="N523" i="3" s="1"/>
  <c r="M516" i="3"/>
  <c r="N516" i="3" s="1"/>
  <c r="M509" i="3"/>
  <c r="N509" i="3" s="1"/>
  <c r="M455" i="3"/>
  <c r="N455" i="3" s="1"/>
  <c r="M558" i="3"/>
  <c r="N558" i="3" s="1"/>
  <c r="M328" i="3"/>
  <c r="N328" i="3" s="1"/>
  <c r="M482" i="3"/>
  <c r="N482" i="3" s="1"/>
  <c r="M453" i="3"/>
  <c r="N453" i="3" s="1"/>
  <c r="M457" i="3"/>
  <c r="N457" i="3" s="1"/>
  <c r="M521" i="3"/>
  <c r="N521" i="3" s="1"/>
  <c r="M564" i="3"/>
  <c r="N564" i="3" s="1"/>
  <c r="M535" i="3"/>
  <c r="N535" i="3" s="1"/>
  <c r="M598" i="3"/>
  <c r="N598" i="3" s="1"/>
  <c r="M397" i="3"/>
  <c r="N397" i="3" s="1"/>
  <c r="M467" i="3"/>
  <c r="N467" i="3" s="1"/>
  <c r="M570" i="3"/>
  <c r="N570" i="3" s="1"/>
  <c r="M481" i="3"/>
  <c r="N481" i="3" s="1"/>
  <c r="M414" i="3"/>
  <c r="N414" i="3" s="1"/>
  <c r="M454" i="3"/>
  <c r="N454" i="3" s="1"/>
  <c r="M387" i="3"/>
  <c r="N387" i="3" s="1"/>
  <c r="M531" i="3"/>
  <c r="N531" i="3" s="1"/>
  <c r="M416" i="3"/>
  <c r="N416" i="3" s="1"/>
  <c r="M546" i="3"/>
  <c r="N546" i="3" s="1"/>
  <c r="M596" i="3"/>
  <c r="N596" i="3" s="1"/>
  <c r="M508" i="3"/>
  <c r="N508" i="3" s="1"/>
  <c r="M318" i="3"/>
  <c r="M485" i="3"/>
  <c r="N485" i="3" s="1"/>
  <c r="M465" i="3"/>
  <c r="N465" i="3" s="1"/>
  <c r="M341" i="3"/>
  <c r="N341" i="3" s="1"/>
  <c r="M605" i="3"/>
  <c r="N605" i="3" s="1"/>
  <c r="M306" i="3"/>
  <c r="N306" i="3" s="1"/>
  <c r="M606" i="3"/>
  <c r="N606" i="3" s="1"/>
  <c r="O607" i="3"/>
  <c r="S607" i="3"/>
  <c r="M607" i="3"/>
  <c r="N607" i="3" s="1"/>
  <c r="AB2" i="3"/>
  <c r="M42" i="3"/>
  <c r="N42" i="3" s="1"/>
  <c r="M186" i="3"/>
  <c r="N186" i="3" s="1"/>
  <c r="M43" i="3"/>
  <c r="N43" i="3" s="1"/>
  <c r="M199" i="3"/>
  <c r="N199" i="3" s="1"/>
  <c r="M115" i="3"/>
  <c r="N115" i="3" s="1"/>
  <c r="M170" i="3"/>
  <c r="N170" i="3" s="1"/>
  <c r="M28" i="3"/>
  <c r="N28" i="3" s="1"/>
  <c r="M207" i="3"/>
  <c r="N207" i="3" s="1"/>
  <c r="M291" i="3"/>
  <c r="N291" i="3" s="1"/>
  <c r="M106" i="3"/>
  <c r="N106" i="3" s="1"/>
  <c r="M34" i="3"/>
  <c r="N34" i="3" s="1"/>
  <c r="M179" i="3"/>
  <c r="N179" i="3" s="1"/>
  <c r="M164" i="3"/>
  <c r="N164" i="3" s="1"/>
  <c r="M181" i="3"/>
  <c r="N181" i="3" s="1"/>
  <c r="M130" i="3"/>
  <c r="N130" i="3" s="1"/>
  <c r="M59" i="3"/>
  <c r="N59" i="3" s="1"/>
  <c r="M105" i="3"/>
  <c r="N105" i="3" s="1"/>
  <c r="M257" i="3"/>
  <c r="N257" i="3" s="1"/>
  <c r="M188" i="3"/>
  <c r="N188" i="3" s="1"/>
  <c r="M193" i="3"/>
  <c r="N193" i="3" s="1"/>
  <c r="M45" i="3"/>
  <c r="N45" i="3" s="1"/>
  <c r="M46" i="3"/>
  <c r="N46" i="3" s="1"/>
  <c r="M209" i="3"/>
  <c r="N209" i="3" s="1"/>
  <c r="M104" i="3"/>
  <c r="N104" i="3" s="1"/>
  <c r="M30" i="3"/>
  <c r="N30" i="3" s="1"/>
  <c r="M54" i="3"/>
  <c r="N54" i="3" s="1"/>
  <c r="M198" i="3"/>
  <c r="N198" i="3" s="1"/>
  <c r="M55" i="3"/>
  <c r="N55" i="3" s="1"/>
  <c r="M211" i="3"/>
  <c r="N211" i="3" s="1"/>
  <c r="M38" i="3"/>
  <c r="N38" i="3" s="1"/>
  <c r="M182" i="3"/>
  <c r="N182" i="3" s="1"/>
  <c r="M16" i="3"/>
  <c r="N16" i="3" s="1"/>
  <c r="M231" i="3"/>
  <c r="N231" i="3" s="1"/>
  <c r="M124" i="3"/>
  <c r="N124" i="3" s="1"/>
  <c r="M197" i="3"/>
  <c r="N197" i="3" s="1"/>
  <c r="M180" i="3"/>
  <c r="N180" i="3" s="1"/>
  <c r="M201" i="3"/>
  <c r="N201" i="3" s="1"/>
  <c r="M148" i="3"/>
  <c r="N148" i="3" s="1"/>
  <c r="M167" i="3"/>
  <c r="N167" i="3" s="1"/>
  <c r="M265" i="3"/>
  <c r="N265" i="3" s="1"/>
  <c r="M293" i="3"/>
  <c r="N293" i="3" s="1"/>
  <c r="M204" i="3"/>
  <c r="N204" i="3" s="1"/>
  <c r="M61" i="3"/>
  <c r="N61" i="3" s="1"/>
  <c r="M64" i="3"/>
  <c r="N64" i="3" s="1"/>
  <c r="M227" i="3"/>
  <c r="N227" i="3" s="1"/>
  <c r="M120" i="3"/>
  <c r="N120" i="3" s="1"/>
  <c r="M66" i="3"/>
  <c r="N66" i="3" s="1"/>
  <c r="M210" i="3"/>
  <c r="N210" i="3" s="1"/>
  <c r="M67" i="3"/>
  <c r="N67" i="3" s="1"/>
  <c r="M223" i="3"/>
  <c r="N223" i="3" s="1"/>
  <c r="M50" i="3"/>
  <c r="N50" i="3" s="1"/>
  <c r="M194" i="3"/>
  <c r="N194" i="3" s="1"/>
  <c r="M255" i="3"/>
  <c r="N255" i="3" s="1"/>
  <c r="M142" i="3"/>
  <c r="N142" i="3" s="1"/>
  <c r="M215" i="3"/>
  <c r="N215" i="3" s="1"/>
  <c r="M200" i="3"/>
  <c r="N200" i="3" s="1"/>
  <c r="M217" i="3"/>
  <c r="N217" i="3" s="1"/>
  <c r="M166" i="3"/>
  <c r="N166" i="3" s="1"/>
  <c r="M239" i="3"/>
  <c r="N239" i="3" s="1"/>
  <c r="M15" i="3"/>
  <c r="N15" i="3" s="1"/>
  <c r="M224" i="3"/>
  <c r="N224" i="3" s="1"/>
  <c r="M81" i="3"/>
  <c r="N81" i="3" s="1"/>
  <c r="M82" i="3"/>
  <c r="N82" i="3" s="1"/>
  <c r="M141" i="3"/>
  <c r="N141" i="3" s="1"/>
  <c r="M245" i="3"/>
  <c r="N245" i="3" s="1"/>
  <c r="M140" i="3"/>
  <c r="N140" i="3" s="1"/>
  <c r="M78" i="3"/>
  <c r="N78" i="3" s="1"/>
  <c r="M222" i="3"/>
  <c r="N222" i="3" s="1"/>
  <c r="M79" i="3"/>
  <c r="N79" i="3" s="1"/>
  <c r="M235" i="3"/>
  <c r="N235" i="3" s="1"/>
  <c r="M62" i="3"/>
  <c r="N62" i="3" s="1"/>
  <c r="M206" i="3"/>
  <c r="N206" i="3" s="1"/>
  <c r="M39" i="3"/>
  <c r="N39" i="3" s="1"/>
  <c r="M279" i="3"/>
  <c r="N279" i="3" s="1"/>
  <c r="M160" i="3"/>
  <c r="N160" i="3" s="1"/>
  <c r="M233" i="3"/>
  <c r="N233" i="3" s="1"/>
  <c r="M216" i="3"/>
  <c r="N216" i="3" s="1"/>
  <c r="M237" i="3"/>
  <c r="N237" i="3" s="1"/>
  <c r="M184" i="3"/>
  <c r="N184" i="3" s="1"/>
  <c r="M275" i="3"/>
  <c r="N275" i="3" s="1"/>
  <c r="M41" i="3"/>
  <c r="N41" i="3" s="1"/>
  <c r="M133" i="3"/>
  <c r="N133" i="3" s="1"/>
  <c r="M240" i="3"/>
  <c r="N240" i="3" s="1"/>
  <c r="M97" i="3"/>
  <c r="N97" i="3" s="1"/>
  <c r="M100" i="3"/>
  <c r="N100" i="3" s="1"/>
  <c r="M47" i="3"/>
  <c r="N47" i="3" s="1"/>
  <c r="M263" i="3"/>
  <c r="N263" i="3" s="1"/>
  <c r="M156" i="3"/>
  <c r="N156" i="3" s="1"/>
  <c r="M90" i="3"/>
  <c r="N90" i="3" s="1"/>
  <c r="M234" i="3"/>
  <c r="N234" i="3" s="1"/>
  <c r="M91" i="3"/>
  <c r="N91" i="3" s="1"/>
  <c r="M247" i="3"/>
  <c r="N247" i="3" s="1"/>
  <c r="M74" i="3"/>
  <c r="N74" i="3" s="1"/>
  <c r="M218" i="3"/>
  <c r="N218" i="3" s="1"/>
  <c r="M63" i="3"/>
  <c r="N63" i="3" s="1"/>
  <c r="M51" i="3"/>
  <c r="N51" i="3" s="1"/>
  <c r="M178" i="3"/>
  <c r="N178" i="3" s="1"/>
  <c r="M251" i="3"/>
  <c r="N251" i="3" s="1"/>
  <c r="M236" i="3"/>
  <c r="N236" i="3" s="1"/>
  <c r="M37" i="3"/>
  <c r="N37" i="3" s="1"/>
  <c r="M253" i="3"/>
  <c r="N253" i="3" s="1"/>
  <c r="M202" i="3"/>
  <c r="N202" i="3" s="1"/>
  <c r="M24" i="3"/>
  <c r="N24" i="3" s="1"/>
  <c r="M77" i="3"/>
  <c r="N77" i="3" s="1"/>
  <c r="M261" i="3"/>
  <c r="N261" i="3" s="1"/>
  <c r="M44" i="3"/>
  <c r="N44" i="3" s="1"/>
  <c r="M260" i="3"/>
  <c r="N260" i="3" s="1"/>
  <c r="M117" i="3"/>
  <c r="N117" i="3" s="1"/>
  <c r="M118" i="3"/>
  <c r="N118" i="3" s="1"/>
  <c r="M65" i="3"/>
  <c r="N65" i="3" s="1"/>
  <c r="M281" i="3"/>
  <c r="N281" i="3" s="1"/>
  <c r="M176" i="3"/>
  <c r="N176" i="3" s="1"/>
  <c r="M102" i="3"/>
  <c r="N102" i="3" s="1"/>
  <c r="M246" i="3"/>
  <c r="N246" i="3" s="1"/>
  <c r="M103" i="3"/>
  <c r="N103" i="3" s="1"/>
  <c r="M259" i="3"/>
  <c r="N259" i="3" s="1"/>
  <c r="M86" i="3"/>
  <c r="N86" i="3" s="1"/>
  <c r="M230" i="3"/>
  <c r="N230" i="3" s="1"/>
  <c r="M75" i="3"/>
  <c r="N75" i="3" s="1"/>
  <c r="M123" i="3"/>
  <c r="N123" i="3" s="1"/>
  <c r="M196" i="3"/>
  <c r="N196" i="3" s="1"/>
  <c r="M53" i="3"/>
  <c r="N53" i="3" s="1"/>
  <c r="M269" i="3"/>
  <c r="N269" i="3" s="1"/>
  <c r="M36" i="3"/>
  <c r="N36" i="3" s="1"/>
  <c r="M252" i="3"/>
  <c r="N252" i="3" s="1"/>
  <c r="M57" i="3"/>
  <c r="N57" i="3" s="1"/>
  <c r="M273" i="3"/>
  <c r="N273" i="3" s="1"/>
  <c r="M220" i="3"/>
  <c r="N220" i="3" s="1"/>
  <c r="M17" i="3"/>
  <c r="N17" i="3" s="1"/>
  <c r="M95" i="3"/>
  <c r="N95" i="3" s="1"/>
  <c r="M208" i="3"/>
  <c r="N208" i="3" s="1"/>
  <c r="M60" i="3"/>
  <c r="N60" i="3" s="1"/>
  <c r="M276" i="3"/>
  <c r="N276" i="3" s="1"/>
  <c r="M169" i="3"/>
  <c r="N169" i="3" s="1"/>
  <c r="M136" i="3"/>
  <c r="N136" i="3" s="1"/>
  <c r="M83" i="3"/>
  <c r="N83" i="3" s="1"/>
  <c r="M299" i="3"/>
  <c r="N299" i="3" s="1"/>
  <c r="M192" i="3"/>
  <c r="N192" i="3" s="1"/>
  <c r="M114" i="3"/>
  <c r="N114" i="3" s="1"/>
  <c r="M258" i="3"/>
  <c r="N258" i="3" s="1"/>
  <c r="M127" i="3"/>
  <c r="N127" i="3" s="1"/>
  <c r="M271" i="3"/>
  <c r="N271" i="3" s="1"/>
  <c r="M98" i="3"/>
  <c r="N98" i="3" s="1"/>
  <c r="M242" i="3"/>
  <c r="N242" i="3" s="1"/>
  <c r="M87" i="3"/>
  <c r="N87" i="3" s="1"/>
  <c r="M147" i="3"/>
  <c r="N147" i="3" s="1"/>
  <c r="M214" i="3"/>
  <c r="N214" i="3" s="1"/>
  <c r="M71" i="3"/>
  <c r="N71" i="3" s="1"/>
  <c r="M287" i="3"/>
  <c r="N287" i="3" s="1"/>
  <c r="M56" i="3"/>
  <c r="N56" i="3" s="1"/>
  <c r="M272" i="3"/>
  <c r="N272" i="3" s="1"/>
  <c r="M73" i="3"/>
  <c r="N73" i="3" s="1"/>
  <c r="M289" i="3"/>
  <c r="N289" i="3" s="1"/>
  <c r="M238" i="3"/>
  <c r="N238" i="3" s="1"/>
  <c r="M189" i="3"/>
  <c r="N189" i="3" s="1"/>
  <c r="M113" i="3"/>
  <c r="N113" i="3" s="1"/>
  <c r="M121" i="3"/>
  <c r="N121" i="3" s="1"/>
  <c r="M80" i="3"/>
  <c r="N80" i="3" s="1"/>
  <c r="M296" i="3"/>
  <c r="N296" i="3" s="1"/>
  <c r="M205" i="3"/>
  <c r="N205" i="3" s="1"/>
  <c r="M154" i="3"/>
  <c r="N154" i="3" s="1"/>
  <c r="M101" i="3"/>
  <c r="N101" i="3" s="1"/>
  <c r="M29" i="3"/>
  <c r="N29" i="3" s="1"/>
  <c r="M212" i="3"/>
  <c r="N212" i="3" s="1"/>
  <c r="M49" i="3"/>
  <c r="N49" i="3" s="1"/>
  <c r="M126" i="3"/>
  <c r="N126" i="3" s="1"/>
  <c r="M270" i="3"/>
  <c r="N270" i="3" s="1"/>
  <c r="M139" i="3"/>
  <c r="N139" i="3" s="1"/>
  <c r="M283" i="3"/>
  <c r="N283" i="3" s="1"/>
  <c r="M110" i="3"/>
  <c r="N110" i="3" s="1"/>
  <c r="M254" i="3"/>
  <c r="N254" i="3" s="1"/>
  <c r="M99" i="3"/>
  <c r="N99" i="3" s="1"/>
  <c r="M171" i="3"/>
  <c r="N171" i="3" s="1"/>
  <c r="M232" i="3"/>
  <c r="N232" i="3" s="1"/>
  <c r="M89" i="3"/>
  <c r="N89" i="3" s="1"/>
  <c r="M304" i="3"/>
  <c r="N304" i="3" s="1"/>
  <c r="M72" i="3"/>
  <c r="N72" i="3" s="1"/>
  <c r="M288" i="3"/>
  <c r="N288" i="3" s="1"/>
  <c r="M93" i="3"/>
  <c r="N93" i="3" s="1"/>
  <c r="M308" i="3"/>
  <c r="M40" i="3"/>
  <c r="N40" i="3" s="1"/>
  <c r="M256" i="3"/>
  <c r="N256" i="3" s="1"/>
  <c r="M225" i="3"/>
  <c r="N225" i="3" s="1"/>
  <c r="M131" i="3"/>
  <c r="N131" i="3" s="1"/>
  <c r="M285" i="3"/>
  <c r="N285" i="3" s="1"/>
  <c r="M96" i="3"/>
  <c r="N96" i="3" s="1"/>
  <c r="M25" i="3"/>
  <c r="N25" i="3" s="1"/>
  <c r="M277" i="3"/>
  <c r="N277" i="3" s="1"/>
  <c r="M172" i="3"/>
  <c r="N172" i="3" s="1"/>
  <c r="M119" i="3"/>
  <c r="N119" i="3" s="1"/>
  <c r="M228" i="3"/>
  <c r="N228" i="3" s="1"/>
  <c r="M69" i="3"/>
  <c r="N69" i="3" s="1"/>
  <c r="M138" i="3"/>
  <c r="N138" i="3" s="1"/>
  <c r="M282" i="3"/>
  <c r="N282" i="3" s="1"/>
  <c r="M151" i="3"/>
  <c r="N151" i="3" s="1"/>
  <c r="M295" i="3"/>
  <c r="N295" i="3" s="1"/>
  <c r="M122" i="3"/>
  <c r="N122" i="3" s="1"/>
  <c r="M266" i="3"/>
  <c r="N266" i="3" s="1"/>
  <c r="M111" i="3"/>
  <c r="N111" i="3" s="1"/>
  <c r="M195" i="3"/>
  <c r="N195" i="3" s="1"/>
  <c r="M250" i="3"/>
  <c r="N250" i="3" s="1"/>
  <c r="M107" i="3"/>
  <c r="N107" i="3" s="1"/>
  <c r="M35" i="3"/>
  <c r="N35" i="3" s="1"/>
  <c r="M92" i="3"/>
  <c r="N92" i="3" s="1"/>
  <c r="M305" i="3"/>
  <c r="N305" i="3" s="1"/>
  <c r="M109" i="3"/>
  <c r="N109" i="3" s="1"/>
  <c r="M58" i="3"/>
  <c r="N58" i="3" s="1"/>
  <c r="M274" i="3"/>
  <c r="N274" i="3" s="1"/>
  <c r="M297" i="3"/>
  <c r="N297" i="3" s="1"/>
  <c r="M149" i="3"/>
  <c r="N149" i="3" s="1"/>
  <c r="M116" i="3"/>
  <c r="N116" i="3" s="1"/>
  <c r="M153" i="3"/>
  <c r="N153" i="3" s="1"/>
  <c r="M18" i="3"/>
  <c r="N18" i="3" s="1"/>
  <c r="M190" i="3"/>
  <c r="N190" i="3" s="1"/>
  <c r="M137" i="3"/>
  <c r="N137" i="3" s="1"/>
  <c r="M301" i="3"/>
  <c r="N301" i="3" s="1"/>
  <c r="M248" i="3"/>
  <c r="N248" i="3" s="1"/>
  <c r="M85" i="3"/>
  <c r="N85" i="3" s="1"/>
  <c r="M150" i="3"/>
  <c r="N150" i="3" s="1"/>
  <c r="M294" i="3"/>
  <c r="N294" i="3" s="1"/>
  <c r="M163" i="3"/>
  <c r="N163" i="3" s="1"/>
  <c r="M307" i="3"/>
  <c r="M134" i="3"/>
  <c r="N134" i="3" s="1"/>
  <c r="M278" i="3"/>
  <c r="N278" i="3" s="1"/>
  <c r="M135" i="3"/>
  <c r="N135" i="3" s="1"/>
  <c r="M219" i="3"/>
  <c r="N219" i="3" s="1"/>
  <c r="M52" i="3"/>
  <c r="N52" i="3" s="1"/>
  <c r="M268" i="3"/>
  <c r="N268" i="3" s="1"/>
  <c r="M125" i="3"/>
  <c r="N125" i="3" s="1"/>
  <c r="M108" i="3"/>
  <c r="N108" i="3" s="1"/>
  <c r="M19" i="3"/>
  <c r="N19" i="3" s="1"/>
  <c r="M129" i="3"/>
  <c r="N129" i="3" s="1"/>
  <c r="M76" i="3"/>
  <c r="N76" i="3" s="1"/>
  <c r="M292" i="3"/>
  <c r="N292" i="3" s="1"/>
  <c r="M26" i="3"/>
  <c r="N26" i="3" s="1"/>
  <c r="M185" i="3"/>
  <c r="N185" i="3" s="1"/>
  <c r="M132" i="3"/>
  <c r="N132" i="3" s="1"/>
  <c r="M241" i="3"/>
  <c r="N241" i="3" s="1"/>
  <c r="M298" i="3"/>
  <c r="N298" i="3" s="1"/>
  <c r="M244" i="3"/>
  <c r="N244" i="3" s="1"/>
  <c r="M155" i="3"/>
  <c r="N155" i="3" s="1"/>
  <c r="M48" i="3"/>
  <c r="N48" i="3" s="1"/>
  <c r="M264" i="3"/>
  <c r="N264" i="3" s="1"/>
  <c r="M177" i="3"/>
  <c r="N177" i="3" s="1"/>
  <c r="M162" i="3"/>
  <c r="N162" i="3" s="1"/>
  <c r="M175" i="3"/>
  <c r="N175" i="3" s="1"/>
  <c r="M33" i="3"/>
  <c r="N33" i="3" s="1"/>
  <c r="M146" i="3"/>
  <c r="N146" i="3" s="1"/>
  <c r="M290" i="3"/>
  <c r="N290" i="3" s="1"/>
  <c r="M159" i="3"/>
  <c r="N159" i="3" s="1"/>
  <c r="M243" i="3"/>
  <c r="N243" i="3" s="1"/>
  <c r="M70" i="3"/>
  <c r="N70" i="3" s="1"/>
  <c r="M286" i="3"/>
  <c r="N286" i="3" s="1"/>
  <c r="M143" i="3"/>
  <c r="N143" i="3" s="1"/>
  <c r="M229" i="3"/>
  <c r="N229" i="3" s="1"/>
  <c r="M128" i="3"/>
  <c r="N128" i="3" s="1"/>
  <c r="M213" i="3"/>
  <c r="N213" i="3" s="1"/>
  <c r="M145" i="3"/>
  <c r="N145" i="3" s="1"/>
  <c r="M249" i="3"/>
  <c r="N249" i="3" s="1"/>
  <c r="M94" i="3"/>
  <c r="N94" i="3" s="1"/>
  <c r="M23" i="3"/>
  <c r="N23" i="3" s="1"/>
  <c r="M226" i="3"/>
  <c r="N226" i="3" s="1"/>
  <c r="M203" i="3"/>
  <c r="N203" i="3" s="1"/>
  <c r="M152" i="3"/>
  <c r="N152" i="3" s="1"/>
  <c r="M262" i="3"/>
  <c r="N262" i="3" s="1"/>
  <c r="M280" i="3"/>
  <c r="N280" i="3" s="1"/>
  <c r="M173" i="3"/>
  <c r="N173" i="3" s="1"/>
  <c r="M68" i="3"/>
  <c r="N68" i="3" s="1"/>
  <c r="M284" i="3"/>
  <c r="N284" i="3" s="1"/>
  <c r="M31" i="3"/>
  <c r="N31" i="3" s="1"/>
  <c r="M174" i="3"/>
  <c r="N174" i="3" s="1"/>
  <c r="M32" i="3"/>
  <c r="N32" i="3" s="1"/>
  <c r="M187" i="3"/>
  <c r="N187" i="3" s="1"/>
  <c r="M158" i="3"/>
  <c r="N158" i="3" s="1"/>
  <c r="M302" i="3"/>
  <c r="N302" i="3" s="1"/>
  <c r="M183" i="3"/>
  <c r="N183" i="3" s="1"/>
  <c r="M267" i="3"/>
  <c r="N267" i="3" s="1"/>
  <c r="M88" i="3"/>
  <c r="N88" i="3" s="1"/>
  <c r="M303" i="3"/>
  <c r="N303" i="3" s="1"/>
  <c r="M161" i="3"/>
  <c r="N161" i="3" s="1"/>
  <c r="M144" i="3"/>
  <c r="N144" i="3" s="1"/>
  <c r="M165" i="3"/>
  <c r="N165" i="3" s="1"/>
  <c r="M112" i="3"/>
  <c r="N112" i="3" s="1"/>
  <c r="M21" i="3"/>
  <c r="N21" i="3" s="1"/>
  <c r="M221" i="3"/>
  <c r="N221" i="3" s="1"/>
  <c r="M168" i="3"/>
  <c r="N168" i="3" s="1"/>
  <c r="M157" i="3"/>
  <c r="N157" i="3" s="1"/>
  <c r="M27" i="3"/>
  <c r="N27" i="3" s="1"/>
  <c r="M191" i="3"/>
  <c r="N191" i="3" s="1"/>
  <c r="M84" i="3"/>
  <c r="N84" i="3" s="1"/>
  <c r="M300" i="3"/>
  <c r="N300" i="3" s="1"/>
  <c r="M22" i="3"/>
  <c r="N22" i="3" s="1"/>
  <c r="AB8" i="3"/>
  <c r="V606" i="3" s="1"/>
  <c r="S19" i="3"/>
  <c r="O19" i="3"/>
  <c r="T317" i="3" l="1"/>
  <c r="P18" i="3"/>
  <c r="R18" i="3"/>
  <c r="T607" i="3"/>
  <c r="T341" i="3"/>
  <c r="T535" i="3"/>
  <c r="T392" i="3"/>
  <c r="T599" i="3"/>
  <c r="T513" i="3"/>
  <c r="T337" i="3"/>
  <c r="T551" i="3"/>
  <c r="T555" i="3"/>
  <c r="T572" i="3"/>
  <c r="T474" i="3"/>
  <c r="T440" i="3"/>
  <c r="T339" i="3"/>
  <c r="T550" i="3"/>
  <c r="T403" i="3"/>
  <c r="T561" i="3"/>
  <c r="T497" i="3"/>
  <c r="T591" i="3"/>
  <c r="T454" i="3"/>
  <c r="V591" i="3"/>
  <c r="V368" i="3"/>
  <c r="V459" i="3"/>
  <c r="V406" i="3"/>
  <c r="V534" i="3"/>
  <c r="V353" i="3"/>
  <c r="V593" i="3"/>
  <c r="V427" i="3"/>
  <c r="V404" i="3"/>
  <c r="V517" i="3"/>
  <c r="V498" i="3"/>
  <c r="V351" i="3"/>
  <c r="V443" i="3"/>
  <c r="V340" i="3"/>
  <c r="V347" i="3"/>
  <c r="V564" i="3"/>
  <c r="V338" i="3"/>
  <c r="V541" i="3"/>
  <c r="V483" i="3"/>
  <c r="V561" i="3"/>
  <c r="V509" i="3"/>
  <c r="V346" i="3"/>
  <c r="V426" i="3"/>
  <c r="V472" i="3"/>
  <c r="T564" i="3"/>
  <c r="T482" i="3"/>
  <c r="T527" i="3"/>
  <c r="T528" i="3"/>
  <c r="T491" i="3"/>
  <c r="T512" i="3"/>
  <c r="T427" i="3"/>
  <c r="T540" i="3"/>
  <c r="T370" i="3"/>
  <c r="T338" i="3"/>
  <c r="T353" i="3"/>
  <c r="T470" i="3"/>
  <c r="T526" i="3"/>
  <c r="T496" i="3"/>
  <c r="T514" i="3"/>
  <c r="T505" i="3"/>
  <c r="T575" i="3"/>
  <c r="T495" i="3"/>
  <c r="T387" i="3"/>
  <c r="T383" i="3"/>
  <c r="T332" i="3"/>
  <c r="T516" i="3"/>
  <c r="T407" i="3"/>
  <c r="V362" i="3"/>
  <c r="V429" i="3"/>
  <c r="V374" i="3"/>
  <c r="V551" i="3"/>
  <c r="V430" i="3"/>
  <c r="V465" i="3"/>
  <c r="V380" i="3"/>
  <c r="V580" i="3"/>
  <c r="V554" i="3"/>
  <c r="V565" i="3"/>
  <c r="V394" i="3"/>
  <c r="V451" i="3"/>
  <c r="V414" i="3"/>
  <c r="V438" i="3"/>
  <c r="V423" i="3"/>
  <c r="V328" i="3"/>
  <c r="V577" i="3"/>
  <c r="V584" i="3"/>
  <c r="V500" i="3"/>
  <c r="V431" i="3"/>
  <c r="V484" i="3"/>
  <c r="V491" i="3"/>
  <c r="V329" i="3"/>
  <c r="V570" i="3"/>
  <c r="T604" i="3"/>
  <c r="T399" i="3"/>
  <c r="T335" i="3"/>
  <c r="T456" i="3"/>
  <c r="T449" i="3"/>
  <c r="T444" i="3"/>
  <c r="T463" i="3"/>
  <c r="T590" i="3"/>
  <c r="T549" i="3"/>
  <c r="T439" i="3"/>
  <c r="T542" i="3"/>
  <c r="T346" i="3"/>
  <c r="T372" i="3"/>
  <c r="T401" i="3"/>
  <c r="T402" i="3"/>
  <c r="T362" i="3"/>
  <c r="T418" i="3"/>
  <c r="T506" i="3"/>
  <c r="T320" i="3"/>
  <c r="T447" i="3"/>
  <c r="T428" i="3"/>
  <c r="T475" i="3"/>
  <c r="T379" i="3"/>
  <c r="T565" i="3"/>
  <c r="T523" i="3"/>
  <c r="T347" i="3"/>
  <c r="T413" i="3"/>
  <c r="T365" i="3"/>
  <c r="T432" i="3"/>
  <c r="V536" i="3"/>
  <c r="V376" i="3"/>
  <c r="V601" i="3"/>
  <c r="V425" i="3"/>
  <c r="V575" i="3"/>
  <c r="V335" i="3"/>
  <c r="V557" i="3"/>
  <c r="V585" i="3"/>
  <c r="V326" i="3"/>
  <c r="V388" i="3"/>
  <c r="V539" i="3"/>
  <c r="V528" i="3"/>
  <c r="V455" i="3"/>
  <c r="V334" i="3"/>
  <c r="V595" i="3"/>
  <c r="V597" i="3"/>
  <c r="V512" i="3"/>
  <c r="V544" i="3"/>
  <c r="V586" i="3"/>
  <c r="V507" i="3"/>
  <c r="V582" i="3"/>
  <c r="V567" i="3"/>
  <c r="V441" i="3"/>
  <c r="V322" i="3"/>
  <c r="T585" i="3"/>
  <c r="T536" i="3"/>
  <c r="T400" i="3"/>
  <c r="T563" i="3"/>
  <c r="T518" i="3"/>
  <c r="T577" i="3"/>
  <c r="T600" i="3"/>
  <c r="T594" i="3"/>
  <c r="T351" i="3"/>
  <c r="T602" i="3"/>
  <c r="T580" i="3"/>
  <c r="T490" i="3"/>
  <c r="T578" i="3"/>
  <c r="T522" i="3"/>
  <c r="T393" i="3"/>
  <c r="T364" i="3"/>
  <c r="T355" i="3"/>
  <c r="T390" i="3"/>
  <c r="T419" i="3"/>
  <c r="V355" i="3"/>
  <c r="V370" i="3"/>
  <c r="V592" i="3"/>
  <c r="V504" i="3"/>
  <c r="V473" i="3"/>
  <c r="V411" i="3"/>
  <c r="V367" i="3"/>
  <c r="V531" i="3"/>
  <c r="V349" i="3"/>
  <c r="V486" i="3"/>
  <c r="V401" i="3"/>
  <c r="V413" i="3"/>
  <c r="V457" i="3"/>
  <c r="V479" i="3"/>
  <c r="V529" i="3"/>
  <c r="V318" i="3"/>
  <c r="V590" i="3"/>
  <c r="V381" i="3"/>
  <c r="V378" i="3"/>
  <c r="V548" i="3"/>
  <c r="V478" i="3"/>
  <c r="V379" i="3"/>
  <c r="V387" i="3"/>
  <c r="T596" i="3"/>
  <c r="T543" i="3"/>
  <c r="T477" i="3"/>
  <c r="T489" i="3"/>
  <c r="T382" i="3"/>
  <c r="T597" i="3"/>
  <c r="T434" i="3"/>
  <c r="T422" i="3"/>
  <c r="T595" i="3"/>
  <c r="T524" i="3"/>
  <c r="T391" i="3"/>
  <c r="T481" i="3"/>
  <c r="T557" i="3"/>
  <c r="T592" i="3"/>
  <c r="T409" i="3"/>
  <c r="V436" i="3"/>
  <c r="V515" i="3"/>
  <c r="V354" i="3"/>
  <c r="V424" i="3"/>
  <c r="V494" i="3"/>
  <c r="V571" i="3"/>
  <c r="V377" i="3"/>
  <c r="V422" i="3"/>
  <c r="V587" i="3"/>
  <c r="V382" i="3"/>
  <c r="V480" i="3"/>
  <c r="V448" i="3"/>
  <c r="V540" i="3"/>
  <c r="V555" i="3"/>
  <c r="V462" i="3"/>
  <c r="V389" i="3"/>
  <c r="V464" i="3"/>
  <c r="V350" i="3"/>
  <c r="V538" i="3"/>
  <c r="V549" i="3"/>
  <c r="V409" i="3"/>
  <c r="V336" i="3"/>
  <c r="V530" i="3"/>
  <c r="V446" i="3"/>
  <c r="R308" i="3"/>
  <c r="T567" i="3"/>
  <c r="T398" i="3"/>
  <c r="T457" i="3"/>
  <c r="T538" i="3"/>
  <c r="T410" i="3"/>
  <c r="T503" i="3"/>
  <c r="T436" i="3"/>
  <c r="T451" i="3"/>
  <c r="T433" i="3"/>
  <c r="T406" i="3"/>
  <c r="T348" i="3"/>
  <c r="T374" i="3"/>
  <c r="T397" i="3"/>
  <c r="T584" i="3"/>
  <c r="T530" i="3"/>
  <c r="T388" i="3"/>
  <c r="T386" i="3"/>
  <c r="T423" i="3"/>
  <c r="T500" i="3"/>
  <c r="T416" i="3"/>
  <c r="T325" i="3"/>
  <c r="T458" i="3"/>
  <c r="V325" i="3"/>
  <c r="V428" i="3"/>
  <c r="V525" i="3"/>
  <c r="V522" i="3"/>
  <c r="V410" i="3"/>
  <c r="V505" i="3"/>
  <c r="V489" i="3"/>
  <c r="V482" i="3"/>
  <c r="V520" i="3"/>
  <c r="V527" i="3"/>
  <c r="V393" i="3"/>
  <c r="V417" i="3"/>
  <c r="V416" i="3"/>
  <c r="V343" i="3"/>
  <c r="V358" i="3"/>
  <c r="V461" i="3"/>
  <c r="V594" i="3"/>
  <c r="V532" i="3"/>
  <c r="V327" i="3"/>
  <c r="V419" i="3"/>
  <c r="V487" i="3"/>
  <c r="V569" i="3"/>
  <c r="V433" i="3"/>
  <c r="V600" i="3"/>
  <c r="P308" i="3"/>
  <c r="T322" i="3"/>
  <c r="T570" i="3"/>
  <c r="T476" i="3"/>
  <c r="T508" i="3"/>
  <c r="T471" i="3"/>
  <c r="T321" i="3"/>
  <c r="T373" i="3"/>
  <c r="T534" i="3"/>
  <c r="T593" i="3"/>
  <c r="T601" i="3"/>
  <c r="T324" i="3"/>
  <c r="T377" i="3"/>
  <c r="T576" i="3"/>
  <c r="T361" i="3"/>
  <c r="T396" i="3"/>
  <c r="T468" i="3"/>
  <c r="T469" i="3"/>
  <c r="T367" i="3"/>
  <c r="T369" i="3"/>
  <c r="T589" i="3"/>
  <c r="T345" i="3"/>
  <c r="T603" i="3"/>
  <c r="T511" i="3"/>
  <c r="V519" i="3"/>
  <c r="V578" i="3"/>
  <c r="V395" i="3"/>
  <c r="V418" i="3"/>
  <c r="V573" i="3"/>
  <c r="V470" i="3"/>
  <c r="V359" i="3"/>
  <c r="V361" i="3"/>
  <c r="V357" i="3"/>
  <c r="V603" i="3"/>
  <c r="V550" i="3"/>
  <c r="V574" i="3"/>
  <c r="V341" i="3"/>
  <c r="V398" i="3"/>
  <c r="V503" i="3"/>
  <c r="V330" i="3"/>
  <c r="V408" i="3"/>
  <c r="V369" i="3"/>
  <c r="V403" i="3"/>
  <c r="V495" i="3"/>
  <c r="V331" i="3"/>
  <c r="V344" i="3"/>
  <c r="V508" i="3"/>
  <c r="V485" i="3"/>
  <c r="T329" i="3"/>
  <c r="T467" i="3"/>
  <c r="T328" i="3"/>
  <c r="T499" i="3"/>
  <c r="T443" i="3"/>
  <c r="T488" i="3"/>
  <c r="T545" i="3"/>
  <c r="T560" i="3"/>
  <c r="T574" i="3"/>
  <c r="T529" i="3"/>
  <c r="T352" i="3"/>
  <c r="T519" i="3"/>
  <c r="T486" i="3"/>
  <c r="T378" i="3"/>
  <c r="T426" i="3"/>
  <c r="T544" i="3"/>
  <c r="T417" i="3"/>
  <c r="T554" i="3"/>
  <c r="T525" i="3"/>
  <c r="T552" i="3"/>
  <c r="T462" i="3"/>
  <c r="T487" i="3"/>
  <c r="T459" i="3"/>
  <c r="T562" i="3"/>
  <c r="T394" i="3"/>
  <c r="T573" i="3"/>
  <c r="T371" i="3"/>
  <c r="T442" i="3"/>
  <c r="T359" i="3"/>
  <c r="T430" i="3"/>
  <c r="V518" i="3"/>
  <c r="V415" i="3"/>
  <c r="V471" i="3"/>
  <c r="V563" i="3"/>
  <c r="V460" i="3"/>
  <c r="V440" i="3"/>
  <c r="V435" i="3"/>
  <c r="V466" i="3"/>
  <c r="V514" i="3"/>
  <c r="V452" i="3"/>
  <c r="V339" i="3"/>
  <c r="V363" i="3"/>
  <c r="V604" i="3"/>
  <c r="V588" i="3"/>
  <c r="V579" i="3"/>
  <c r="V599" i="3"/>
  <c r="V581" i="3"/>
  <c r="V526" i="3"/>
  <c r="V420" i="3"/>
  <c r="V524" i="3"/>
  <c r="V572" i="3"/>
  <c r="V506" i="3"/>
  <c r="V345" i="3"/>
  <c r="V392" i="3"/>
  <c r="T472" i="3"/>
  <c r="T546" i="3"/>
  <c r="T445" i="3"/>
  <c r="T319" i="3"/>
  <c r="T380" i="3"/>
  <c r="T330" i="3"/>
  <c r="T537" i="3"/>
  <c r="T509" i="3"/>
  <c r="T501" i="3"/>
  <c r="T366" i="3"/>
  <c r="T349" i="3"/>
  <c r="T507" i="3"/>
  <c r="T381" i="3"/>
  <c r="T385" i="3"/>
  <c r="T358" i="3"/>
  <c r="T431" i="3"/>
  <c r="T566" i="3"/>
  <c r="T539" i="3"/>
  <c r="T438" i="3"/>
  <c r="T404" i="3"/>
  <c r="T502" i="3"/>
  <c r="T452" i="3"/>
  <c r="T581" i="3"/>
  <c r="T327" i="3"/>
  <c r="T356" i="3"/>
  <c r="T579" i="3"/>
  <c r="T363" i="3"/>
  <c r="V444" i="3"/>
  <c r="V576" i="3"/>
  <c r="V476" i="3"/>
  <c r="V449" i="3"/>
  <c r="V469" i="3"/>
  <c r="V365" i="3"/>
  <c r="V523" i="3"/>
  <c r="V533" i="3"/>
  <c r="V372" i="3"/>
  <c r="V602" i="3"/>
  <c r="V439" i="3"/>
  <c r="V475" i="3"/>
  <c r="V397" i="3"/>
  <c r="V402" i="3"/>
  <c r="V558" i="3"/>
  <c r="V596" i="3"/>
  <c r="V493" i="3"/>
  <c r="V384" i="3"/>
  <c r="V434" i="3"/>
  <c r="V385" i="3"/>
  <c r="V598" i="3"/>
  <c r="V583" i="3"/>
  <c r="V502" i="3"/>
  <c r="V481" i="3"/>
  <c r="T318" i="3"/>
  <c r="T375" i="3"/>
  <c r="T460" i="3"/>
  <c r="T465" i="3"/>
  <c r="T515" i="3"/>
  <c r="T425" i="3"/>
  <c r="T343" i="3"/>
  <c r="T461" i="3"/>
  <c r="T395" i="3"/>
  <c r="T479" i="3"/>
  <c r="T326" i="3"/>
  <c r="T384" i="3"/>
  <c r="T334" i="3"/>
  <c r="T360" i="3"/>
  <c r="T473" i="3"/>
  <c r="T376" i="3"/>
  <c r="T336" i="3"/>
  <c r="T340" i="3"/>
  <c r="T435" i="3"/>
  <c r="T541" i="3"/>
  <c r="T533" i="3"/>
  <c r="T556" i="3"/>
  <c r="T582" i="3"/>
  <c r="T517" i="3"/>
  <c r="V317" i="3"/>
  <c r="T484" i="3"/>
  <c r="T408" i="3"/>
  <c r="T498" i="3"/>
  <c r="T548" i="3"/>
  <c r="V516" i="3"/>
  <c r="V342" i="3"/>
  <c r="V442" i="3"/>
  <c r="V332" i="3"/>
  <c r="V467" i="3"/>
  <c r="V333" i="3"/>
  <c r="V453" i="3"/>
  <c r="V320" i="3"/>
  <c r="V337" i="3"/>
  <c r="V396" i="3"/>
  <c r="V568" i="3"/>
  <c r="V552" i="3"/>
  <c r="V319" i="3"/>
  <c r="V352" i="3"/>
  <c r="V521" i="3"/>
  <c r="V458" i="3"/>
  <c r="V501" i="3"/>
  <c r="V373" i="3"/>
  <c r="V366" i="3"/>
  <c r="V463" i="3"/>
  <c r="V323" i="3"/>
  <c r="V445" i="3"/>
  <c r="V360" i="3"/>
  <c r="V559" i="3"/>
  <c r="T485" i="3"/>
  <c r="T598" i="3"/>
  <c r="T558" i="3"/>
  <c r="T446" i="3"/>
  <c r="T504" i="3"/>
  <c r="T350" i="3"/>
  <c r="T583" i="3"/>
  <c r="T492" i="3"/>
  <c r="T480" i="3"/>
  <c r="T494" i="3"/>
  <c r="T455" i="3"/>
  <c r="T389" i="3"/>
  <c r="T510" i="3"/>
  <c r="T493" i="3"/>
  <c r="T420" i="3"/>
  <c r="T448" i="3"/>
  <c r="T588" i="3"/>
  <c r="T520" i="3"/>
  <c r="T483" i="3"/>
  <c r="T333" i="3"/>
  <c r="T571" i="3"/>
  <c r="T368" i="3"/>
  <c r="V553" i="3"/>
  <c r="V513" i="3"/>
  <c r="V412" i="3"/>
  <c r="V386" i="3"/>
  <c r="V399" i="3"/>
  <c r="V490" i="3"/>
  <c r="V499" i="3"/>
  <c r="V375" i="3"/>
  <c r="V432" i="3"/>
  <c r="V560" i="3"/>
  <c r="V405" i="3"/>
  <c r="V437" i="3"/>
  <c r="V543" i="3"/>
  <c r="V450" i="3"/>
  <c r="V535" i="3"/>
  <c r="V589" i="3"/>
  <c r="V371" i="3"/>
  <c r="V456" i="3"/>
  <c r="V537" i="3"/>
  <c r="V511" i="3"/>
  <c r="V324" i="3"/>
  <c r="V497" i="3"/>
  <c r="V321" i="3"/>
  <c r="V421" i="3"/>
  <c r="T559" i="3"/>
  <c r="T531" i="3"/>
  <c r="T453" i="3"/>
  <c r="T568" i="3"/>
  <c r="T342" i="3"/>
  <c r="T450" i="3"/>
  <c r="T553" i="3"/>
  <c r="T437" i="3"/>
  <c r="T344" i="3"/>
  <c r="T331" i="3"/>
  <c r="T569" i="3"/>
  <c r="T415" i="3"/>
  <c r="T586" i="3"/>
  <c r="T412" i="3"/>
  <c r="T478" i="3"/>
  <c r="T429" i="3"/>
  <c r="T354" i="3"/>
  <c r="T357" i="3"/>
  <c r="T424" i="3"/>
  <c r="T414" i="3"/>
  <c r="T464" i="3"/>
  <c r="T532" i="3"/>
  <c r="T405" i="3"/>
  <c r="T411" i="3"/>
  <c r="T587" i="3"/>
  <c r="V474" i="3"/>
  <c r="V488" i="3"/>
  <c r="V383" i="3"/>
  <c r="V510" i="3"/>
  <c r="V468" i="3"/>
  <c r="V566" i="3"/>
  <c r="V348" i="3"/>
  <c r="V556" i="3"/>
  <c r="V364" i="3"/>
  <c r="V356" i="3"/>
  <c r="V400" i="3"/>
  <c r="V562" i="3"/>
  <c r="V492" i="3"/>
  <c r="V547" i="3"/>
  <c r="V477" i="3"/>
  <c r="V542" i="3"/>
  <c r="V447" i="3"/>
  <c r="V391" i="3"/>
  <c r="V407" i="3"/>
  <c r="V390" i="3"/>
  <c r="V545" i="3"/>
  <c r="V496" i="3"/>
  <c r="V454" i="3"/>
  <c r="V546" i="3"/>
  <c r="T521" i="3"/>
  <c r="P280" i="3"/>
  <c r="R225" i="3"/>
  <c r="P250" i="3"/>
  <c r="P85" i="3"/>
  <c r="R271" i="3"/>
  <c r="R290" i="3"/>
  <c r="P84" i="3"/>
  <c r="P275" i="3"/>
  <c r="P82" i="3"/>
  <c r="R79" i="3"/>
  <c r="R194" i="3"/>
  <c r="R111" i="3"/>
  <c r="P23" i="3"/>
  <c r="P132" i="3"/>
  <c r="P60" i="3"/>
  <c r="P298" i="3"/>
  <c r="R135" i="3"/>
  <c r="P47" i="3"/>
  <c r="P191" i="3"/>
  <c r="R63" i="3"/>
  <c r="R248" i="3"/>
  <c r="P166" i="3"/>
  <c r="P269" i="3"/>
  <c r="P29" i="3"/>
  <c r="P232" i="3"/>
  <c r="P282" i="3"/>
  <c r="R259" i="3"/>
  <c r="P276" i="3"/>
  <c r="R211" i="3"/>
  <c r="P160" i="3"/>
  <c r="P293" i="3"/>
  <c r="P144" i="3"/>
  <c r="P35" i="3"/>
  <c r="P70" i="3"/>
  <c r="R247" i="3"/>
  <c r="R245" i="3"/>
  <c r="R202" i="3"/>
  <c r="R66" i="3"/>
  <c r="P158" i="3"/>
  <c r="R77" i="3"/>
  <c r="P273" i="3"/>
  <c r="P16" i="3"/>
  <c r="R138" i="3"/>
  <c r="R226" i="3"/>
  <c r="R125" i="3"/>
  <c r="R26" i="3"/>
  <c r="R108" i="3"/>
  <c r="R302" i="3"/>
  <c r="P28" i="3"/>
  <c r="P65" i="3"/>
  <c r="P36" i="3"/>
  <c r="P164" i="3"/>
  <c r="P99" i="3"/>
  <c r="P188" i="3"/>
  <c r="R124" i="3"/>
  <c r="R307" i="3"/>
  <c r="P173" i="3"/>
  <c r="R140" i="3"/>
  <c r="P264" i="3"/>
  <c r="R83" i="3"/>
  <c r="R189" i="3"/>
  <c r="R223" i="3"/>
  <c r="R246" i="3"/>
  <c r="P180" i="3"/>
  <c r="R61" i="3"/>
  <c r="P145" i="3"/>
  <c r="R139" i="3"/>
  <c r="P306" i="3"/>
  <c r="T441" i="3"/>
  <c r="T611" i="3"/>
  <c r="P272" i="3"/>
  <c r="R89" i="3"/>
  <c r="R101" i="3"/>
  <c r="P284" i="3"/>
  <c r="R265" i="3"/>
  <c r="P230" i="3"/>
  <c r="P177" i="3"/>
  <c r="R148" i="3"/>
  <c r="R119" i="3"/>
  <c r="P235" i="3"/>
  <c r="P31" i="3"/>
  <c r="R161" i="3"/>
  <c r="R136" i="3"/>
  <c r="P170" i="3"/>
  <c r="R142" i="3"/>
  <c r="P200" i="3"/>
  <c r="P80" i="3"/>
  <c r="R292" i="3"/>
  <c r="R258" i="3"/>
  <c r="P147" i="3"/>
  <c r="P15" i="3"/>
  <c r="P25" i="3"/>
  <c r="R96" i="3"/>
  <c r="P165" i="3"/>
  <c r="R239" i="3"/>
  <c r="R114" i="3"/>
  <c r="R289" i="3"/>
  <c r="R233" i="3"/>
  <c r="R121" i="3"/>
  <c r="P291" i="3"/>
  <c r="R28" i="3"/>
  <c r="R294" i="3"/>
  <c r="R54" i="3"/>
  <c r="R65" i="3"/>
  <c r="R72" i="3"/>
  <c r="P245" i="3"/>
  <c r="P202" i="3"/>
  <c r="P66" i="3"/>
  <c r="R158" i="3"/>
  <c r="P77" i="3"/>
  <c r="R273" i="3"/>
  <c r="R16" i="3"/>
  <c r="P138" i="3"/>
  <c r="P226" i="3"/>
  <c r="P125" i="3"/>
  <c r="P26" i="3"/>
  <c r="P108" i="3"/>
  <c r="P302" i="3"/>
  <c r="P294" i="3"/>
  <c r="R221" i="3"/>
  <c r="R86" i="3"/>
  <c r="R173" i="3"/>
  <c r="P140" i="3"/>
  <c r="R264" i="3"/>
  <c r="R164" i="3"/>
  <c r="P209" i="3"/>
  <c r="R188" i="3"/>
  <c r="P223" i="3"/>
  <c r="P216" i="3"/>
  <c r="P83" i="3"/>
  <c r="R180" i="3"/>
  <c r="P104" i="3"/>
  <c r="P295" i="3"/>
  <c r="R175" i="3"/>
  <c r="V611" i="3"/>
  <c r="R272" i="3"/>
  <c r="P89" i="3"/>
  <c r="P101" i="3"/>
  <c r="R284" i="3"/>
  <c r="P265" i="3"/>
  <c r="R230" i="3"/>
  <c r="R177" i="3"/>
  <c r="P148" i="3"/>
  <c r="P119" i="3"/>
  <c r="R235" i="3"/>
  <c r="R31" i="3"/>
  <c r="P161" i="3"/>
  <c r="P136" i="3"/>
  <c r="R170" i="3"/>
  <c r="P142" i="3"/>
  <c r="R200" i="3"/>
  <c r="R80" i="3"/>
  <c r="P292" i="3"/>
  <c r="P258" i="3"/>
  <c r="R147" i="3"/>
  <c r="R15" i="3"/>
  <c r="R25" i="3"/>
  <c r="P96" i="3"/>
  <c r="R165" i="3"/>
  <c r="P239" i="3"/>
  <c r="P114" i="3"/>
  <c r="P289" i="3"/>
  <c r="P233" i="3"/>
  <c r="P121" i="3"/>
  <c r="R291" i="3"/>
  <c r="P54" i="3"/>
  <c r="P72" i="3"/>
  <c r="R193" i="3"/>
  <c r="R209" i="3"/>
  <c r="P307" i="3"/>
  <c r="P68" i="3"/>
  <c r="R297" i="3"/>
  <c r="R303" i="3"/>
  <c r="R129" i="3"/>
  <c r="R197" i="3"/>
  <c r="R134" i="3"/>
  <c r="R127" i="3"/>
  <c r="T547" i="3"/>
  <c r="T421" i="3"/>
  <c r="P37" i="3"/>
  <c r="R40" i="3"/>
  <c r="P231" i="3"/>
  <c r="R288" i="3"/>
  <c r="P67" i="3"/>
  <c r="R156" i="3"/>
  <c r="R154" i="3"/>
  <c r="R270" i="3"/>
  <c r="R76" i="3"/>
  <c r="P296" i="3"/>
  <c r="P219" i="3"/>
  <c r="R71" i="3"/>
  <c r="R256" i="3"/>
  <c r="R184" i="3"/>
  <c r="R107" i="3"/>
  <c r="P236" i="3"/>
  <c r="R251" i="3"/>
  <c r="P237" i="3"/>
  <c r="P93" i="3"/>
  <c r="P261" i="3"/>
  <c r="P21" i="3"/>
  <c r="R73" i="3"/>
  <c r="P81" i="3"/>
  <c r="P91" i="3"/>
  <c r="R90" i="3"/>
  <c r="P42" i="3"/>
  <c r="P87" i="3"/>
  <c r="R126" i="3"/>
  <c r="P151" i="3"/>
  <c r="R109" i="3"/>
  <c r="P182" i="3"/>
  <c r="P44" i="3"/>
  <c r="P243" i="3"/>
  <c r="R130" i="3"/>
  <c r="P153" i="3"/>
  <c r="P221" i="3"/>
  <c r="R36" i="3"/>
  <c r="P193" i="3"/>
  <c r="P86" i="3"/>
  <c r="R99" i="3"/>
  <c r="P124" i="3"/>
  <c r="R55" i="3"/>
  <c r="R68" i="3"/>
  <c r="P129" i="3"/>
  <c r="P267" i="3"/>
  <c r="P242" i="3"/>
  <c r="R146" i="3"/>
  <c r="T609" i="3"/>
  <c r="T610" i="3"/>
  <c r="R37" i="3"/>
  <c r="P40" i="3"/>
  <c r="R231" i="3"/>
  <c r="P288" i="3"/>
  <c r="R67" i="3"/>
  <c r="P156" i="3"/>
  <c r="P154" i="3"/>
  <c r="P270" i="3"/>
  <c r="P76" i="3"/>
  <c r="R296" i="3"/>
  <c r="R219" i="3"/>
  <c r="P71" i="3"/>
  <c r="P256" i="3"/>
  <c r="P184" i="3"/>
  <c r="P107" i="3"/>
  <c r="R236" i="3"/>
  <c r="P251" i="3"/>
  <c r="R237" i="3"/>
  <c r="R93" i="3"/>
  <c r="R261" i="3"/>
  <c r="R21" i="3"/>
  <c r="P73" i="3"/>
  <c r="R81" i="3"/>
  <c r="R91" i="3"/>
  <c r="P90" i="3"/>
  <c r="R42" i="3"/>
  <c r="R87" i="3"/>
  <c r="P126" i="3"/>
  <c r="R151" i="3"/>
  <c r="P109" i="3"/>
  <c r="R182" i="3"/>
  <c r="R44" i="3"/>
  <c r="R243" i="3"/>
  <c r="P130" i="3"/>
  <c r="R153" i="3"/>
  <c r="R41" i="3"/>
  <c r="P278" i="3"/>
  <c r="R240" i="3"/>
  <c r="R52" i="3"/>
  <c r="P189" i="3"/>
  <c r="P297" i="3"/>
  <c r="R216" i="3"/>
  <c r="P55" i="3"/>
  <c r="R94" i="3"/>
  <c r="R113" i="3"/>
  <c r="R304" i="3"/>
  <c r="P113" i="3"/>
  <c r="P304" i="3"/>
  <c r="R95" i="3"/>
  <c r="P43" i="3"/>
  <c r="R305" i="3"/>
  <c r="P203" i="3"/>
  <c r="V609" i="3"/>
  <c r="V610" i="3"/>
  <c r="P103" i="3"/>
  <c r="R143" i="3"/>
  <c r="R46" i="3"/>
  <c r="P30" i="3"/>
  <c r="P283" i="3"/>
  <c r="P123" i="3"/>
  <c r="R110" i="3"/>
  <c r="P92" i="3"/>
  <c r="P212" i="3"/>
  <c r="R133" i="3"/>
  <c r="R300" i="3"/>
  <c r="P218" i="3"/>
  <c r="P224" i="3"/>
  <c r="R286" i="3"/>
  <c r="R149" i="3"/>
  <c r="P266" i="3"/>
  <c r="R210" i="3"/>
  <c r="P105" i="3"/>
  <c r="P195" i="3"/>
  <c r="R241" i="3"/>
  <c r="R208" i="3"/>
  <c r="R74" i="3"/>
  <c r="R299" i="3"/>
  <c r="R228" i="3"/>
  <c r="R274" i="3"/>
  <c r="P199" i="3"/>
  <c r="P17" i="3"/>
  <c r="R167" i="3"/>
  <c r="R22" i="3"/>
  <c r="P206" i="3"/>
  <c r="R252" i="3"/>
  <c r="R122" i="3"/>
  <c r="R196" i="3"/>
  <c r="R58" i="3"/>
  <c r="R185" i="3"/>
  <c r="P41" i="3"/>
  <c r="R278" i="3"/>
  <c r="P240" i="3"/>
  <c r="P52" i="3"/>
  <c r="P94" i="3"/>
  <c r="R301" i="3"/>
  <c r="P246" i="3"/>
  <c r="R268" i="3"/>
  <c r="P305" i="3"/>
  <c r="P198" i="3"/>
  <c r="P268" i="3"/>
  <c r="P175" i="3"/>
  <c r="P263" i="3"/>
  <c r="T466" i="3"/>
  <c r="T605" i="3"/>
  <c r="R103" i="3"/>
  <c r="P143" i="3"/>
  <c r="P46" i="3"/>
  <c r="R30" i="3"/>
  <c r="R283" i="3"/>
  <c r="R123" i="3"/>
  <c r="P110" i="3"/>
  <c r="R92" i="3"/>
  <c r="R212" i="3"/>
  <c r="P133" i="3"/>
  <c r="P300" i="3"/>
  <c r="R218" i="3"/>
  <c r="R224" i="3"/>
  <c r="P286" i="3"/>
  <c r="P149" i="3"/>
  <c r="R266" i="3"/>
  <c r="P210" i="3"/>
  <c r="R105" i="3"/>
  <c r="R195" i="3"/>
  <c r="P241" i="3"/>
  <c r="P208" i="3"/>
  <c r="P74" i="3"/>
  <c r="P299" i="3"/>
  <c r="P228" i="3"/>
  <c r="P274" i="3"/>
  <c r="R199" i="3"/>
  <c r="R17" i="3"/>
  <c r="P167" i="3"/>
  <c r="P22" i="3"/>
  <c r="R206" i="3"/>
  <c r="P252" i="3"/>
  <c r="P122" i="3"/>
  <c r="P196" i="3"/>
  <c r="P58" i="3"/>
  <c r="P185" i="3"/>
  <c r="P116" i="3"/>
  <c r="R106" i="3"/>
  <c r="R205" i="3"/>
  <c r="R102" i="3"/>
  <c r="P128" i="3"/>
  <c r="R287" i="3"/>
  <c r="R120" i="3"/>
  <c r="P57" i="3"/>
  <c r="P301" i="3"/>
  <c r="R198" i="3"/>
  <c r="R168" i="3"/>
  <c r="P222" i="3"/>
  <c r="R242" i="3"/>
  <c r="R157" i="3"/>
  <c r="R253" i="3"/>
  <c r="R97" i="3"/>
  <c r="R179" i="3"/>
  <c r="P141" i="3"/>
  <c r="P115" i="3"/>
  <c r="P176" i="3"/>
  <c r="R49" i="3"/>
  <c r="R169" i="3"/>
  <c r="P254" i="3"/>
  <c r="R33" i="3"/>
  <c r="P279" i="3"/>
  <c r="R112" i="3"/>
  <c r="R257" i="3"/>
  <c r="P213" i="3"/>
  <c r="P69" i="3"/>
  <c r="R229" i="3"/>
  <c r="R174" i="3"/>
  <c r="R215" i="3"/>
  <c r="R262" i="3"/>
  <c r="P98" i="3"/>
  <c r="R64" i="3"/>
  <c r="R244" i="3"/>
  <c r="R27" i="3"/>
  <c r="R118" i="3"/>
  <c r="P56" i="3"/>
  <c r="R281" i="3"/>
  <c r="R39" i="3"/>
  <c r="R78" i="3"/>
  <c r="R45" i="3"/>
  <c r="P255" i="3"/>
  <c r="R234" i="3"/>
  <c r="R34" i="3"/>
  <c r="R59" i="3"/>
  <c r="R181" i="3"/>
  <c r="R116" i="3"/>
  <c r="P106" i="3"/>
  <c r="P205" i="3"/>
  <c r="P102" i="3"/>
  <c r="R128" i="3"/>
  <c r="P287" i="3"/>
  <c r="P120" i="3"/>
  <c r="R57" i="3"/>
  <c r="P95" i="3"/>
  <c r="P303" i="3"/>
  <c r="P134" i="3"/>
  <c r="P171" i="3"/>
  <c r="P197" i="3"/>
  <c r="T608" i="3"/>
  <c r="P14" i="3"/>
  <c r="P157" i="3"/>
  <c r="P253" i="3"/>
  <c r="P97" i="3"/>
  <c r="P179" i="3"/>
  <c r="R141" i="3"/>
  <c r="R115" i="3"/>
  <c r="R176" i="3"/>
  <c r="P49" i="3"/>
  <c r="P169" i="3"/>
  <c r="R254" i="3"/>
  <c r="P33" i="3"/>
  <c r="R279" i="3"/>
  <c r="P112" i="3"/>
  <c r="P257" i="3"/>
  <c r="R213" i="3"/>
  <c r="R69" i="3"/>
  <c r="P229" i="3"/>
  <c r="P174" i="3"/>
  <c r="P215" i="3"/>
  <c r="P262" i="3"/>
  <c r="R98" i="3"/>
  <c r="P64" i="3"/>
  <c r="P244" i="3"/>
  <c r="P27" i="3"/>
  <c r="P118" i="3"/>
  <c r="R56" i="3"/>
  <c r="P281" i="3"/>
  <c r="P39" i="3"/>
  <c r="P78" i="3"/>
  <c r="P45" i="3"/>
  <c r="R255" i="3"/>
  <c r="P234" i="3"/>
  <c r="P34" i="3"/>
  <c r="P59" i="3"/>
  <c r="P181" i="3"/>
  <c r="R217" i="3"/>
  <c r="R227" i="3"/>
  <c r="R145" i="3"/>
  <c r="R171" i="3"/>
  <c r="R117" i="3"/>
  <c r="V608" i="3"/>
  <c r="R14" i="3"/>
  <c r="R38" i="3"/>
  <c r="P207" i="3"/>
  <c r="P183" i="3"/>
  <c r="R155" i="3"/>
  <c r="P249" i="3"/>
  <c r="R190" i="3"/>
  <c r="R48" i="3"/>
  <c r="R172" i="3"/>
  <c r="P201" i="3"/>
  <c r="R178" i="3"/>
  <c r="P32" i="3"/>
  <c r="R162" i="3"/>
  <c r="R204" i="3"/>
  <c r="R50" i="3"/>
  <c r="R131" i="3"/>
  <c r="P24" i="3"/>
  <c r="P51" i="3"/>
  <c r="R186" i="3"/>
  <c r="R137" i="3"/>
  <c r="P62" i="3"/>
  <c r="P187" i="3"/>
  <c r="P152" i="3"/>
  <c r="R88" i="3"/>
  <c r="R214" i="3"/>
  <c r="R150" i="3"/>
  <c r="R53" i="3"/>
  <c r="P159" i="3"/>
  <c r="P163" i="3"/>
  <c r="R192" i="3"/>
  <c r="P260" i="3"/>
  <c r="R220" i="3"/>
  <c r="R100" i="3"/>
  <c r="P285" i="3"/>
  <c r="P75" i="3"/>
  <c r="R238" i="3"/>
  <c r="P217" i="3"/>
  <c r="P227" i="3"/>
  <c r="R104" i="3"/>
  <c r="R267" i="3"/>
  <c r="R43" i="3"/>
  <c r="P61" i="3"/>
  <c r="R306" i="3"/>
  <c r="P168" i="3"/>
  <c r="T323" i="3"/>
  <c r="V605" i="3"/>
  <c r="P38" i="3"/>
  <c r="R207" i="3"/>
  <c r="R183" i="3"/>
  <c r="P155" i="3"/>
  <c r="R249" i="3"/>
  <c r="P190" i="3"/>
  <c r="P48" i="3"/>
  <c r="P172" i="3"/>
  <c r="R201" i="3"/>
  <c r="P178" i="3"/>
  <c r="R32" i="3"/>
  <c r="P162" i="3"/>
  <c r="P204" i="3"/>
  <c r="P50" i="3"/>
  <c r="P131" i="3"/>
  <c r="R24" i="3"/>
  <c r="R51" i="3"/>
  <c r="P186" i="3"/>
  <c r="P137" i="3"/>
  <c r="R62" i="3"/>
  <c r="R187" i="3"/>
  <c r="R152" i="3"/>
  <c r="P88" i="3"/>
  <c r="P214" i="3"/>
  <c r="P150" i="3"/>
  <c r="P53" i="3"/>
  <c r="R159" i="3"/>
  <c r="R163" i="3"/>
  <c r="P192" i="3"/>
  <c r="R260" i="3"/>
  <c r="P220" i="3"/>
  <c r="P100" i="3"/>
  <c r="R285" i="3"/>
  <c r="R75" i="3"/>
  <c r="P238" i="3"/>
  <c r="P117" i="3"/>
  <c r="R203" i="3"/>
  <c r="P127" i="3"/>
  <c r="R277" i="3"/>
  <c r="P139" i="3"/>
  <c r="R222" i="3"/>
  <c r="R263" i="3"/>
  <c r="P146" i="3"/>
  <c r="R295" i="3"/>
  <c r="R280" i="3"/>
  <c r="P225" i="3"/>
  <c r="R250" i="3"/>
  <c r="R85" i="3"/>
  <c r="P271" i="3"/>
  <c r="P290" i="3"/>
  <c r="R84" i="3"/>
  <c r="R275" i="3"/>
  <c r="R82" i="3"/>
  <c r="P79" i="3"/>
  <c r="P194" i="3"/>
  <c r="P111" i="3"/>
  <c r="R23" i="3"/>
  <c r="R132" i="3"/>
  <c r="R60" i="3"/>
  <c r="R298" i="3"/>
  <c r="P135" i="3"/>
  <c r="R47" i="3"/>
  <c r="R191" i="3"/>
  <c r="P63" i="3"/>
  <c r="P248" i="3"/>
  <c r="R166" i="3"/>
  <c r="R269" i="3"/>
  <c r="R29" i="3"/>
  <c r="R232" i="3"/>
  <c r="R282" i="3"/>
  <c r="P259" i="3"/>
  <c r="R276" i="3"/>
  <c r="P211" i="3"/>
  <c r="R160" i="3"/>
  <c r="R293" i="3"/>
  <c r="R144" i="3"/>
  <c r="R35" i="3"/>
  <c r="R70" i="3"/>
  <c r="P247" i="3"/>
  <c r="P277" i="3"/>
  <c r="T606" i="3"/>
  <c r="V607" i="3"/>
  <c r="P19" i="3"/>
  <c r="R19" i="3"/>
  <c r="S20" i="3"/>
  <c r="M20" i="3"/>
  <c r="N20" i="3" s="1"/>
  <c r="AB11" i="3"/>
  <c r="R607" i="3" s="1"/>
  <c r="O20" i="3"/>
  <c r="R564" i="3" l="1"/>
  <c r="R596" i="3"/>
  <c r="R422" i="3"/>
  <c r="R405" i="3"/>
  <c r="R398" i="3"/>
  <c r="R513" i="3"/>
  <c r="R449" i="3"/>
  <c r="R477" i="3"/>
  <c r="R349" i="3"/>
  <c r="R551" i="3"/>
  <c r="R485" i="3"/>
  <c r="R352" i="3"/>
  <c r="R381" i="3"/>
  <c r="R572" i="3"/>
  <c r="R372" i="3"/>
  <c r="R546" i="3"/>
  <c r="R344" i="3"/>
  <c r="R486" i="3"/>
  <c r="R418" i="3"/>
  <c r="R402" i="3"/>
  <c r="R474" i="3"/>
  <c r="R336" i="3"/>
  <c r="R514" i="3"/>
  <c r="R562" i="3"/>
  <c r="R497" i="3"/>
  <c r="R369" i="3"/>
  <c r="R495" i="3"/>
  <c r="R478" i="3"/>
  <c r="R533" i="3"/>
  <c r="R357" i="3"/>
  <c r="R556" i="3"/>
  <c r="R446" i="3"/>
  <c r="R322" i="3"/>
  <c r="R397" i="3"/>
  <c r="R484" i="3"/>
  <c r="R392" i="3"/>
  <c r="R603" i="3"/>
  <c r="R419" i="3"/>
  <c r="R445" i="3"/>
  <c r="R425" i="3"/>
  <c r="R343" i="3"/>
  <c r="R330" i="3"/>
  <c r="R450" i="3"/>
  <c r="R395" i="3"/>
  <c r="R465" i="3"/>
  <c r="R518" i="3"/>
  <c r="R378" i="3"/>
  <c r="R351" i="3"/>
  <c r="R339" i="3"/>
  <c r="R447" i="3"/>
  <c r="R420" i="3"/>
  <c r="R423" i="3"/>
  <c r="R428" i="3"/>
  <c r="R333" i="3"/>
  <c r="R414" i="3"/>
  <c r="R371" i="3"/>
  <c r="R426" i="3"/>
  <c r="R441" i="3"/>
  <c r="R453" i="3"/>
  <c r="R469" i="3"/>
  <c r="R456" i="3"/>
  <c r="R375" i="3"/>
  <c r="R583" i="3"/>
  <c r="R337" i="3"/>
  <c r="R455" i="3"/>
  <c r="R374" i="3"/>
  <c r="R468" i="3"/>
  <c r="R594" i="3"/>
  <c r="R586" i="3"/>
  <c r="R470" i="3"/>
  <c r="R412" i="3"/>
  <c r="R448" i="3"/>
  <c r="R452" i="3"/>
  <c r="R454" i="3"/>
  <c r="R483" i="3"/>
  <c r="R464" i="3"/>
  <c r="R318" i="3"/>
  <c r="R521" i="3"/>
  <c r="R570" i="3"/>
  <c r="R319" i="3"/>
  <c r="R472" i="3"/>
  <c r="R390" i="3"/>
  <c r="R516" i="3"/>
  <c r="R511" i="3"/>
  <c r="R508" i="3"/>
  <c r="R350" i="3"/>
  <c r="R549" i="3"/>
  <c r="R593" i="3"/>
  <c r="R577" i="3"/>
  <c r="R480" i="3"/>
  <c r="R576" i="3"/>
  <c r="R600" i="3"/>
  <c r="R348" i="3"/>
  <c r="R496" i="3"/>
  <c r="R578" i="3"/>
  <c r="R459" i="3"/>
  <c r="R561" i="3"/>
  <c r="R535" i="3"/>
  <c r="R379" i="3"/>
  <c r="R387" i="3"/>
  <c r="R347" i="3"/>
  <c r="R517" i="3"/>
  <c r="R599" i="3"/>
  <c r="R543" i="3"/>
  <c r="R559" i="3"/>
  <c r="R571" i="3"/>
  <c r="R355" i="3"/>
  <c r="R430" i="3"/>
  <c r="R567" i="3"/>
  <c r="R498" i="3"/>
  <c r="R548" i="3"/>
  <c r="R342" i="3"/>
  <c r="R528" i="3"/>
  <c r="R444" i="3"/>
  <c r="R563" i="3"/>
  <c r="R529" i="3"/>
  <c r="R512" i="3"/>
  <c r="R540" i="3"/>
  <c r="R346" i="3"/>
  <c r="R384" i="3"/>
  <c r="R451" i="3"/>
  <c r="R396" i="3"/>
  <c r="R417" i="3"/>
  <c r="R595" i="3"/>
  <c r="R415" i="3"/>
  <c r="R490" i="3"/>
  <c r="R362" i="3"/>
  <c r="R550" i="3"/>
  <c r="R462" i="3"/>
  <c r="R575" i="3"/>
  <c r="R523" i="3"/>
  <c r="R557" i="3"/>
  <c r="R532" i="3"/>
  <c r="R332" i="3"/>
  <c r="R458" i="3"/>
  <c r="R531" i="3"/>
  <c r="R460" i="3"/>
  <c r="R408" i="3"/>
  <c r="R363" i="3"/>
  <c r="R380" i="3"/>
  <c r="R538" i="3"/>
  <c r="R527" i="3"/>
  <c r="R491" i="3"/>
  <c r="R373" i="3"/>
  <c r="R341" i="3"/>
  <c r="R590" i="3"/>
  <c r="R542" i="3"/>
  <c r="R385" i="3"/>
  <c r="R358" i="3"/>
  <c r="R431" i="3"/>
  <c r="R388" i="3"/>
  <c r="R502" i="3"/>
  <c r="R541" i="3"/>
  <c r="R475" i="3"/>
  <c r="R581" i="3"/>
  <c r="R394" i="3"/>
  <c r="R364" i="3"/>
  <c r="R383" i="3"/>
  <c r="R413" i="3"/>
  <c r="R579" i="3"/>
  <c r="R365" i="3"/>
  <c r="R566" i="3"/>
  <c r="R558" i="3"/>
  <c r="R368" i="3"/>
  <c r="R325" i="3"/>
  <c r="R443" i="3"/>
  <c r="R463" i="3"/>
  <c r="R324" i="3"/>
  <c r="R439" i="3"/>
  <c r="R433" i="3"/>
  <c r="R360" i="3"/>
  <c r="R544" i="3"/>
  <c r="R473" i="3"/>
  <c r="R526" i="3"/>
  <c r="R552" i="3"/>
  <c r="R530" i="3"/>
  <c r="R522" i="3"/>
  <c r="R435" i="3"/>
  <c r="R354" i="3"/>
  <c r="R487" i="3"/>
  <c r="R520" i="3"/>
  <c r="R403" i="3"/>
  <c r="R573" i="3"/>
  <c r="R481" i="3"/>
  <c r="R466" i="3"/>
  <c r="R323" i="3"/>
  <c r="R482" i="3"/>
  <c r="R587" i="3"/>
  <c r="R476" i="3"/>
  <c r="R488" i="3"/>
  <c r="R536" i="3"/>
  <c r="R534" i="3"/>
  <c r="R317" i="3"/>
  <c r="R377" i="3"/>
  <c r="R361" i="3"/>
  <c r="R602" i="3"/>
  <c r="R367" i="3"/>
  <c r="R340" i="3"/>
  <c r="R404" i="3"/>
  <c r="R416" i="3"/>
  <c r="R391" i="3"/>
  <c r="R547" i="3"/>
  <c r="R509" i="3"/>
  <c r="R400" i="3"/>
  <c r="R489" i="3"/>
  <c r="R574" i="3"/>
  <c r="R604" i="3"/>
  <c r="R353" i="3"/>
  <c r="R553" i="3"/>
  <c r="R382" i="3"/>
  <c r="R597" i="3"/>
  <c r="R401" i="3"/>
  <c r="R389" i="3"/>
  <c r="R525" i="3"/>
  <c r="R331" i="3"/>
  <c r="R524" i="3"/>
  <c r="R505" i="3"/>
  <c r="R328" i="3"/>
  <c r="R393" i="3"/>
  <c r="R589" i="3"/>
  <c r="R592" i="3"/>
  <c r="R421" i="3"/>
  <c r="R588" i="3"/>
  <c r="R345" i="3"/>
  <c r="R591" i="3"/>
  <c r="R407" i="3"/>
  <c r="R471" i="3"/>
  <c r="R410" i="3"/>
  <c r="R503" i="3"/>
  <c r="R507" i="3"/>
  <c r="R436" i="3"/>
  <c r="R434" i="3"/>
  <c r="R519" i="3"/>
  <c r="R510" i="3"/>
  <c r="R554" i="3"/>
  <c r="R539" i="3"/>
  <c r="R386" i="3"/>
  <c r="R429" i="3"/>
  <c r="R399" i="3"/>
  <c r="R500" i="3"/>
  <c r="R585" i="3"/>
  <c r="R359" i="3"/>
  <c r="R432" i="3"/>
  <c r="R335" i="3"/>
  <c r="R504" i="3"/>
  <c r="R501" i="3"/>
  <c r="R499" i="3"/>
  <c r="R321" i="3"/>
  <c r="R555" i="3"/>
  <c r="R601" i="3"/>
  <c r="R494" i="3"/>
  <c r="R479" i="3"/>
  <c r="R326" i="3"/>
  <c r="R437" i="3"/>
  <c r="R334" i="3"/>
  <c r="R338" i="3"/>
  <c r="R427" i="3"/>
  <c r="R569" i="3"/>
  <c r="R438" i="3"/>
  <c r="R493" i="3"/>
  <c r="R584" i="3"/>
  <c r="R565" i="3"/>
  <c r="R424" i="3"/>
  <c r="R582" i="3"/>
  <c r="R327" i="3"/>
  <c r="R409" i="3"/>
  <c r="R329" i="3"/>
  <c r="R598" i="3"/>
  <c r="R457" i="3"/>
  <c r="R356" i="3"/>
  <c r="R411" i="3"/>
  <c r="R568" i="3"/>
  <c r="R515" i="3"/>
  <c r="R537" i="3"/>
  <c r="R545" i="3"/>
  <c r="R366" i="3"/>
  <c r="R492" i="3"/>
  <c r="R506" i="3"/>
  <c r="R461" i="3"/>
  <c r="R560" i="3"/>
  <c r="R370" i="3"/>
  <c r="R406" i="3"/>
  <c r="R440" i="3"/>
  <c r="R376" i="3"/>
  <c r="R580" i="3"/>
  <c r="R320" i="3"/>
  <c r="R467" i="3"/>
  <c r="R442" i="3"/>
  <c r="R610" i="3"/>
  <c r="R609" i="3"/>
  <c r="R608" i="3"/>
  <c r="R605" i="3"/>
  <c r="R611" i="3"/>
  <c r="R606" i="3"/>
  <c r="V20" i="3"/>
  <c r="P610" i="3"/>
  <c r="P336" i="3"/>
  <c r="P348" i="3"/>
  <c r="P360" i="3"/>
  <c r="P372" i="3"/>
  <c r="Y372" i="3" s="1"/>
  <c r="P384" i="3"/>
  <c r="P396" i="3"/>
  <c r="Y396" i="3" s="1"/>
  <c r="P408" i="3"/>
  <c r="P420" i="3"/>
  <c r="P432" i="3"/>
  <c r="P444" i="3"/>
  <c r="Y444" i="3" s="1"/>
  <c r="P456" i="3"/>
  <c r="P468" i="3"/>
  <c r="P480" i="3"/>
  <c r="Y480" i="3" s="1"/>
  <c r="P492" i="3"/>
  <c r="P504" i="3"/>
  <c r="P516" i="3"/>
  <c r="P528" i="3"/>
  <c r="P540" i="3"/>
  <c r="P552" i="3"/>
  <c r="P564" i="3"/>
  <c r="P576" i="3"/>
  <c r="P588" i="3"/>
  <c r="P600" i="3"/>
  <c r="P320" i="3"/>
  <c r="P427" i="3"/>
  <c r="P325" i="3"/>
  <c r="Y325" i="3" s="1"/>
  <c r="P337" i="3"/>
  <c r="P349" i="3"/>
  <c r="P361" i="3"/>
  <c r="P373" i="3"/>
  <c r="P385" i="3"/>
  <c r="Y385" i="3" s="1"/>
  <c r="P397" i="3"/>
  <c r="P409" i="3"/>
  <c r="P421" i="3"/>
  <c r="P433" i="3"/>
  <c r="P445" i="3"/>
  <c r="Y445" i="3" s="1"/>
  <c r="P457" i="3"/>
  <c r="P469" i="3"/>
  <c r="P481" i="3"/>
  <c r="P493" i="3"/>
  <c r="Y493" i="3" s="1"/>
  <c r="P505" i="3"/>
  <c r="Y505" i="3" s="1"/>
  <c r="P517" i="3"/>
  <c r="P529" i="3"/>
  <c r="Y529" i="3" s="1"/>
  <c r="P541" i="3"/>
  <c r="P553" i="3"/>
  <c r="P565" i="3"/>
  <c r="P577" i="3"/>
  <c r="Y577" i="3" s="1"/>
  <c r="P589" i="3"/>
  <c r="P601" i="3"/>
  <c r="P321" i="3"/>
  <c r="Y321" i="3" s="1"/>
  <c r="P326" i="3"/>
  <c r="P338" i="3"/>
  <c r="Y338" i="3" s="1"/>
  <c r="P350" i="3"/>
  <c r="Y350" i="3" s="1"/>
  <c r="P362" i="3"/>
  <c r="P374" i="3"/>
  <c r="Y374" i="3" s="1"/>
  <c r="P386" i="3"/>
  <c r="P398" i="3"/>
  <c r="Y398" i="3" s="1"/>
  <c r="P410" i="3"/>
  <c r="P422" i="3"/>
  <c r="Y422" i="3" s="1"/>
  <c r="P434" i="3"/>
  <c r="P446" i="3"/>
  <c r="P458" i="3"/>
  <c r="Y458" i="3" s="1"/>
  <c r="P470" i="3"/>
  <c r="P482" i="3"/>
  <c r="P494" i="3"/>
  <c r="P506" i="3"/>
  <c r="P518" i="3"/>
  <c r="P530" i="3"/>
  <c r="P542" i="3"/>
  <c r="P554" i="3"/>
  <c r="P566" i="3"/>
  <c r="Y566" i="3" s="1"/>
  <c r="P578" i="3"/>
  <c r="P590" i="3"/>
  <c r="Y590" i="3" s="1"/>
  <c r="P602" i="3"/>
  <c r="P322" i="3"/>
  <c r="P355" i="3"/>
  <c r="P327" i="3"/>
  <c r="Y327" i="3" s="1"/>
  <c r="P339" i="3"/>
  <c r="P351" i="3"/>
  <c r="P363" i="3"/>
  <c r="P375" i="3"/>
  <c r="Y375" i="3" s="1"/>
  <c r="P387" i="3"/>
  <c r="P399" i="3"/>
  <c r="P411" i="3"/>
  <c r="P423" i="3"/>
  <c r="Y423" i="3" s="1"/>
  <c r="P435" i="3"/>
  <c r="Y435" i="3" s="1"/>
  <c r="P447" i="3"/>
  <c r="P459" i="3"/>
  <c r="P471" i="3"/>
  <c r="P483" i="3"/>
  <c r="Y483" i="3" s="1"/>
  <c r="P495" i="3"/>
  <c r="Y495" i="3" s="1"/>
  <c r="P507" i="3"/>
  <c r="P519" i="3"/>
  <c r="P531" i="3"/>
  <c r="P543" i="3"/>
  <c r="Y543" i="3" s="1"/>
  <c r="P555" i="3"/>
  <c r="P567" i="3"/>
  <c r="P579" i="3"/>
  <c r="Y579" i="3" s="1"/>
  <c r="P591" i="3"/>
  <c r="P603" i="3"/>
  <c r="Y603" i="3" s="1"/>
  <c r="P323" i="3"/>
  <c r="P328" i="3"/>
  <c r="Y328" i="3" s="1"/>
  <c r="P340" i="3"/>
  <c r="P352" i="3"/>
  <c r="P364" i="3"/>
  <c r="P376" i="3"/>
  <c r="P388" i="3"/>
  <c r="P400" i="3"/>
  <c r="P412" i="3"/>
  <c r="P424" i="3"/>
  <c r="P436" i="3"/>
  <c r="P448" i="3"/>
  <c r="P460" i="3"/>
  <c r="P472" i="3"/>
  <c r="P484" i="3"/>
  <c r="P496" i="3"/>
  <c r="P508" i="3"/>
  <c r="Y508" i="3" s="1"/>
  <c r="P520" i="3"/>
  <c r="P532" i="3"/>
  <c r="P544" i="3"/>
  <c r="P556" i="3"/>
  <c r="P568" i="3"/>
  <c r="Y568" i="3" s="1"/>
  <c r="P580" i="3"/>
  <c r="P592" i="3"/>
  <c r="P604" i="3"/>
  <c r="Y604" i="3" s="1"/>
  <c r="P324" i="3"/>
  <c r="V14" i="3"/>
  <c r="P329" i="3"/>
  <c r="P341" i="3"/>
  <c r="Y341" i="3" s="1"/>
  <c r="P353" i="3"/>
  <c r="Y353" i="3" s="1"/>
  <c r="P365" i="3"/>
  <c r="P377" i="3"/>
  <c r="P389" i="3"/>
  <c r="Y389" i="3" s="1"/>
  <c r="P401" i="3"/>
  <c r="Y401" i="3" s="1"/>
  <c r="P413" i="3"/>
  <c r="Y413" i="3" s="1"/>
  <c r="P425" i="3"/>
  <c r="P437" i="3"/>
  <c r="Y437" i="3" s="1"/>
  <c r="P449" i="3"/>
  <c r="P461" i="3"/>
  <c r="Y461" i="3" s="1"/>
  <c r="P473" i="3"/>
  <c r="P485" i="3"/>
  <c r="P497" i="3"/>
  <c r="P509" i="3"/>
  <c r="P521" i="3"/>
  <c r="Y521" i="3" s="1"/>
  <c r="P533" i="3"/>
  <c r="Y533" i="3" s="1"/>
  <c r="P545" i="3"/>
  <c r="P557" i="3"/>
  <c r="P569" i="3"/>
  <c r="Y569" i="3" s="1"/>
  <c r="P581" i="3"/>
  <c r="P593" i="3"/>
  <c r="P605" i="3"/>
  <c r="Y605" i="3" s="1"/>
  <c r="P318" i="3"/>
  <c r="Y318" i="3" s="1"/>
  <c r="P343" i="3"/>
  <c r="P367" i="3"/>
  <c r="P391" i="3"/>
  <c r="P439" i="3"/>
  <c r="P463" i="3"/>
  <c r="P487" i="3"/>
  <c r="P511" i="3"/>
  <c r="P535" i="3"/>
  <c r="Y535" i="3" s="1"/>
  <c r="P559" i="3"/>
  <c r="P583" i="3"/>
  <c r="Y583" i="3" s="1"/>
  <c r="P607" i="3"/>
  <c r="Y607" i="3" s="1"/>
  <c r="P330" i="3"/>
  <c r="Y330" i="3" s="1"/>
  <c r="P342" i="3"/>
  <c r="Y342" i="3" s="1"/>
  <c r="P354" i="3"/>
  <c r="P366" i="3"/>
  <c r="P378" i="3"/>
  <c r="P390" i="3"/>
  <c r="P402" i="3"/>
  <c r="P414" i="3"/>
  <c r="P426" i="3"/>
  <c r="Y426" i="3" s="1"/>
  <c r="P438" i="3"/>
  <c r="P450" i="3"/>
  <c r="P462" i="3"/>
  <c r="P474" i="3"/>
  <c r="P486" i="3"/>
  <c r="Y486" i="3" s="1"/>
  <c r="P498" i="3"/>
  <c r="Y498" i="3" s="1"/>
  <c r="P510" i="3"/>
  <c r="P522" i="3"/>
  <c r="P534" i="3"/>
  <c r="P546" i="3"/>
  <c r="Y546" i="3" s="1"/>
  <c r="P558" i="3"/>
  <c r="P570" i="3"/>
  <c r="P582" i="3"/>
  <c r="P594" i="3"/>
  <c r="P606" i="3"/>
  <c r="P317" i="3"/>
  <c r="T14" i="3"/>
  <c r="P331" i="3"/>
  <c r="P379" i="3"/>
  <c r="P403" i="3"/>
  <c r="Y403" i="3" s="1"/>
  <c r="P451" i="3"/>
  <c r="P475" i="3"/>
  <c r="Y475" i="3" s="1"/>
  <c r="P499" i="3"/>
  <c r="P523" i="3"/>
  <c r="P547" i="3"/>
  <c r="P571" i="3"/>
  <c r="P595" i="3"/>
  <c r="P332" i="3"/>
  <c r="Y332" i="3" s="1"/>
  <c r="P344" i="3"/>
  <c r="Y344" i="3" s="1"/>
  <c r="P356" i="3"/>
  <c r="Y356" i="3" s="1"/>
  <c r="P368" i="3"/>
  <c r="Y368" i="3" s="1"/>
  <c r="P380" i="3"/>
  <c r="P392" i="3"/>
  <c r="P404" i="3"/>
  <c r="P416" i="3"/>
  <c r="Y416" i="3" s="1"/>
  <c r="P428" i="3"/>
  <c r="P440" i="3"/>
  <c r="P452" i="3"/>
  <c r="P464" i="3"/>
  <c r="Y464" i="3" s="1"/>
  <c r="P476" i="3"/>
  <c r="P488" i="3"/>
  <c r="P500" i="3"/>
  <c r="P512" i="3"/>
  <c r="P524" i="3"/>
  <c r="P536" i="3"/>
  <c r="P548" i="3"/>
  <c r="Y548" i="3" s="1"/>
  <c r="P560" i="3"/>
  <c r="Y560" i="3" s="1"/>
  <c r="P572" i="3"/>
  <c r="P584" i="3"/>
  <c r="P596" i="3"/>
  <c r="Y596" i="3" s="1"/>
  <c r="P608" i="3"/>
  <c r="P333" i="3"/>
  <c r="Y333" i="3" s="1"/>
  <c r="P345" i="3"/>
  <c r="Y345" i="3" s="1"/>
  <c r="P357" i="3"/>
  <c r="Y357" i="3" s="1"/>
  <c r="P369" i="3"/>
  <c r="P381" i="3"/>
  <c r="P393" i="3"/>
  <c r="Y393" i="3" s="1"/>
  <c r="P405" i="3"/>
  <c r="Y405" i="3" s="1"/>
  <c r="P417" i="3"/>
  <c r="Y417" i="3" s="1"/>
  <c r="P429" i="3"/>
  <c r="P441" i="3"/>
  <c r="P453" i="3"/>
  <c r="P465" i="3"/>
  <c r="P477" i="3"/>
  <c r="Y477" i="3" s="1"/>
  <c r="P489" i="3"/>
  <c r="Y489" i="3" s="1"/>
  <c r="P501" i="3"/>
  <c r="P513" i="3"/>
  <c r="Y513" i="3" s="1"/>
  <c r="P525" i="3"/>
  <c r="P537" i="3"/>
  <c r="P549" i="3"/>
  <c r="Y549" i="3" s="1"/>
  <c r="P561" i="3"/>
  <c r="P573" i="3"/>
  <c r="Y573" i="3" s="1"/>
  <c r="P585" i="3"/>
  <c r="P597" i="3"/>
  <c r="P609" i="3"/>
  <c r="Y609" i="3" s="1"/>
  <c r="P334" i="3"/>
  <c r="P346" i="3"/>
  <c r="P358" i="3"/>
  <c r="Y358" i="3" s="1"/>
  <c r="P370" i="3"/>
  <c r="P382" i="3"/>
  <c r="P394" i="3"/>
  <c r="P406" i="3"/>
  <c r="P418" i="3"/>
  <c r="P430" i="3"/>
  <c r="P442" i="3"/>
  <c r="P454" i="3"/>
  <c r="Y454" i="3" s="1"/>
  <c r="P466" i="3"/>
  <c r="Y466" i="3" s="1"/>
  <c r="P478" i="3"/>
  <c r="P490" i="3"/>
  <c r="P502" i="3"/>
  <c r="Y502" i="3" s="1"/>
  <c r="P514" i="3"/>
  <c r="P526" i="3"/>
  <c r="P538" i="3"/>
  <c r="Y538" i="3" s="1"/>
  <c r="P550" i="3"/>
  <c r="Y550" i="3" s="1"/>
  <c r="P562" i="3"/>
  <c r="P574" i="3"/>
  <c r="P586" i="3"/>
  <c r="P598" i="3"/>
  <c r="Y598" i="3" s="1"/>
  <c r="P611" i="3"/>
  <c r="Y611" i="3" s="1"/>
  <c r="P335" i="3"/>
  <c r="Y335" i="3" s="1"/>
  <c r="P347" i="3"/>
  <c r="Y347" i="3" s="1"/>
  <c r="P359" i="3"/>
  <c r="Y359" i="3" s="1"/>
  <c r="P371" i="3"/>
  <c r="Y371" i="3" s="1"/>
  <c r="P383" i="3"/>
  <c r="Y383" i="3" s="1"/>
  <c r="P395" i="3"/>
  <c r="Y395" i="3" s="1"/>
  <c r="P407" i="3"/>
  <c r="P419" i="3"/>
  <c r="P431" i="3"/>
  <c r="Y431" i="3" s="1"/>
  <c r="P443" i="3"/>
  <c r="P455" i="3"/>
  <c r="Y455" i="3" s="1"/>
  <c r="P467" i="3"/>
  <c r="P479" i="3"/>
  <c r="P491" i="3"/>
  <c r="P503" i="3"/>
  <c r="P515" i="3"/>
  <c r="P527" i="3"/>
  <c r="P539" i="3"/>
  <c r="Y539" i="3" s="1"/>
  <c r="P551" i="3"/>
  <c r="P563" i="3"/>
  <c r="P575" i="3"/>
  <c r="P587" i="3"/>
  <c r="Y587" i="3" s="1"/>
  <c r="P599" i="3"/>
  <c r="P319" i="3"/>
  <c r="Y319" i="3" s="1"/>
  <c r="P415" i="3"/>
  <c r="T20" i="3"/>
  <c r="P20" i="3"/>
  <c r="R20" i="3"/>
  <c r="T19" i="3"/>
  <c r="V19" i="3"/>
  <c r="T68" i="3"/>
  <c r="T44" i="3"/>
  <c r="T288" i="3"/>
  <c r="T138" i="3"/>
  <c r="T241" i="3"/>
  <c r="T246" i="3"/>
  <c r="T244" i="3"/>
  <c r="T152" i="3"/>
  <c r="T74" i="3"/>
  <c r="T164" i="3"/>
  <c r="T177" i="3"/>
  <c r="T215" i="3"/>
  <c r="T242" i="3"/>
  <c r="T193" i="3"/>
  <c r="T21" i="3"/>
  <c r="T104" i="3"/>
  <c r="T89" i="3"/>
  <c r="T110" i="3"/>
  <c r="T148" i="3"/>
  <c r="T56" i="3"/>
  <c r="T304" i="3"/>
  <c r="T73" i="3"/>
  <c r="T77" i="3"/>
  <c r="T106" i="3"/>
  <c r="T275" i="3"/>
  <c r="T240" i="3"/>
  <c r="T69" i="3"/>
  <c r="T276" i="3"/>
  <c r="T114" i="3"/>
  <c r="T57" i="3"/>
  <c r="T224" i="3"/>
  <c r="T46" i="3"/>
  <c r="T72" i="3"/>
  <c r="V290" i="3"/>
  <c r="T162" i="3"/>
  <c r="T88" i="3"/>
  <c r="T252" i="3"/>
  <c r="T53" i="3"/>
  <c r="T120" i="3"/>
  <c r="T205" i="3"/>
  <c r="T149" i="3"/>
  <c r="T168" i="3"/>
  <c r="T256" i="3"/>
  <c r="V237" i="3"/>
  <c r="T32" i="3"/>
  <c r="T190" i="3"/>
  <c r="T54" i="3"/>
  <c r="T249" i="3"/>
  <c r="T132" i="3"/>
  <c r="T179" i="3"/>
  <c r="T113" i="3"/>
  <c r="T147" i="3"/>
  <c r="T289" i="3"/>
  <c r="T262" i="3"/>
  <c r="T18" i="3"/>
  <c r="T271" i="3"/>
  <c r="T297" i="3"/>
  <c r="V288" i="3"/>
  <c r="V151" i="3"/>
  <c r="V158" i="3"/>
  <c r="V208" i="3"/>
  <c r="V79" i="3"/>
  <c r="V87" i="3"/>
  <c r="V109" i="3"/>
  <c r="V28" i="3"/>
  <c r="V164" i="3"/>
  <c r="V50" i="3"/>
  <c r="V33" i="3"/>
  <c r="V176" i="3"/>
  <c r="V292" i="3"/>
  <c r="V24" i="3"/>
  <c r="V127" i="3"/>
  <c r="V147" i="3"/>
  <c r="V195" i="3"/>
  <c r="V287" i="3"/>
  <c r="V242" i="3"/>
  <c r="V102" i="3"/>
  <c r="V71" i="3"/>
  <c r="V304" i="3"/>
  <c r="V60" i="3"/>
  <c r="V181" i="3"/>
  <c r="V217" i="3"/>
  <c r="V171" i="3"/>
  <c r="V280" i="3"/>
  <c r="T115" i="3"/>
  <c r="T150" i="3"/>
  <c r="T63" i="3"/>
  <c r="T165" i="3"/>
  <c r="T191" i="3"/>
  <c r="T122" i="3"/>
  <c r="T181" i="3"/>
  <c r="T301" i="3"/>
  <c r="T116" i="3"/>
  <c r="V301" i="3"/>
  <c r="T121" i="3"/>
  <c r="T117" i="3"/>
  <c r="T65" i="3"/>
  <c r="V306" i="3"/>
  <c r="T169" i="3"/>
  <c r="T136" i="3"/>
  <c r="T213" i="3"/>
  <c r="T227" i="3"/>
  <c r="T133" i="3"/>
  <c r="T258" i="3"/>
  <c r="V298" i="3"/>
  <c r="T48" i="3"/>
  <c r="V30" i="3"/>
  <c r="V159" i="3"/>
  <c r="V154" i="3"/>
  <c r="V137" i="3"/>
  <c r="V175" i="3"/>
  <c r="V165" i="3"/>
  <c r="V188" i="3"/>
  <c r="V278" i="3"/>
  <c r="V43" i="3"/>
  <c r="V160" i="3"/>
  <c r="V211" i="3"/>
  <c r="V138" i="3"/>
  <c r="V85" i="3"/>
  <c r="V93" i="3"/>
  <c r="V260" i="3"/>
  <c r="V107" i="3"/>
  <c r="V46" i="3"/>
  <c r="V214" i="3"/>
  <c r="V83" i="3"/>
  <c r="V25" i="3"/>
  <c r="V70" i="3"/>
  <c r="V56" i="3"/>
  <c r="V59" i="3"/>
  <c r="V21" i="3"/>
  <c r="V16" i="3"/>
  <c r="V73" i="3"/>
  <c r="V248" i="3"/>
  <c r="V194" i="3"/>
  <c r="V277" i="3"/>
  <c r="V281" i="3"/>
  <c r="V132" i="3"/>
  <c r="V215" i="3"/>
  <c r="V90" i="3"/>
  <c r="T129" i="3"/>
  <c r="T137" i="3"/>
  <c r="T236" i="3"/>
  <c r="V297" i="3"/>
  <c r="T60" i="3"/>
  <c r="T91" i="3"/>
  <c r="T207" i="3"/>
  <c r="T182" i="3"/>
  <c r="T134" i="3"/>
  <c r="T50" i="3"/>
  <c r="T194" i="3"/>
  <c r="T163" i="3"/>
  <c r="T151" i="3"/>
  <c r="V142" i="3"/>
  <c r="T284" i="3"/>
  <c r="T66" i="3"/>
  <c r="T222" i="3"/>
  <c r="T208" i="3"/>
  <c r="T257" i="3"/>
  <c r="T153" i="3"/>
  <c r="T278" i="3"/>
  <c r="T292" i="3"/>
  <c r="T174" i="3"/>
  <c r="T102" i="3"/>
  <c r="V91" i="3"/>
  <c r="V149" i="3"/>
  <c r="V166" i="3"/>
  <c r="V47" i="3"/>
  <c r="V125" i="3"/>
  <c r="V238" i="3"/>
  <c r="V227" i="3"/>
  <c r="V140" i="3"/>
  <c r="V189" i="3"/>
  <c r="V202" i="3"/>
  <c r="V78" i="3"/>
  <c r="V174" i="3"/>
  <c r="V148" i="3"/>
  <c r="V272" i="3"/>
  <c r="V120" i="3"/>
  <c r="V291" i="3"/>
  <c r="V253" i="3"/>
  <c r="V92" i="3"/>
  <c r="V223" i="3"/>
  <c r="V123" i="3"/>
  <c r="V17" i="3"/>
  <c r="V303" i="3"/>
  <c r="T221" i="3"/>
  <c r="V105" i="3"/>
  <c r="V112" i="3"/>
  <c r="V286" i="3"/>
  <c r="V258" i="3"/>
  <c r="T143" i="3"/>
  <c r="T298" i="3"/>
  <c r="T86" i="3"/>
  <c r="T305" i="3"/>
  <c r="T154" i="3"/>
  <c r="T141" i="3"/>
  <c r="V307" i="3"/>
  <c r="T201" i="3"/>
  <c r="T135" i="3"/>
  <c r="T85" i="3"/>
  <c r="T180" i="3"/>
  <c r="T125" i="3"/>
  <c r="T189" i="3"/>
  <c r="T229" i="3"/>
  <c r="T64" i="3"/>
  <c r="T27" i="3"/>
  <c r="T47" i="3"/>
  <c r="T112" i="3"/>
  <c r="T226" i="3"/>
  <c r="T273" i="3"/>
  <c r="T217" i="3"/>
  <c r="T300" i="3"/>
  <c r="T123" i="3"/>
  <c r="V230" i="3"/>
  <c r="V103" i="3"/>
  <c r="V131" i="3"/>
  <c r="V210" i="3"/>
  <c r="V285" i="3"/>
  <c r="V233" i="3"/>
  <c r="V80" i="3"/>
  <c r="V36" i="3"/>
  <c r="V269" i="3"/>
  <c r="V252" i="3"/>
  <c r="V254" i="3"/>
  <c r="V113" i="3"/>
  <c r="V95" i="3"/>
  <c r="V216" i="3"/>
  <c r="V27" i="3"/>
  <c r="V155" i="3"/>
  <c r="V51" i="3"/>
  <c r="V96" i="3"/>
  <c r="V35" i="3"/>
  <c r="V192" i="3"/>
  <c r="T183" i="3"/>
  <c r="V289" i="3"/>
  <c r="V118" i="3"/>
  <c r="V66" i="3"/>
  <c r="T283" i="3"/>
  <c r="T105" i="3"/>
  <c r="T52" i="3"/>
  <c r="T70" i="3"/>
  <c r="T166" i="3"/>
  <c r="T216" i="3"/>
  <c r="T171" i="3"/>
  <c r="T274" i="3"/>
  <c r="T270" i="3"/>
  <c r="T87" i="3"/>
  <c r="T286" i="3"/>
  <c r="T285" i="3"/>
  <c r="T206" i="3"/>
  <c r="V139" i="3"/>
  <c r="T61" i="3"/>
  <c r="T176" i="3"/>
  <c r="T210" i="3"/>
  <c r="T291" i="3"/>
  <c r="T78" i="3"/>
  <c r="T94" i="3"/>
  <c r="T41" i="3"/>
  <c r="T83" i="3"/>
  <c r="T211" i="3"/>
  <c r="V234" i="3"/>
  <c r="V245" i="3"/>
  <c r="V114" i="3"/>
  <c r="V283" i="3"/>
  <c r="V45" i="3"/>
  <c r="V163" i="3"/>
  <c r="V76" i="3"/>
  <c r="V106" i="3"/>
  <c r="V168" i="3"/>
  <c r="V212" i="3"/>
  <c r="V39" i="3"/>
  <c r="V37" i="3"/>
  <c r="V135" i="3"/>
  <c r="V128" i="3"/>
  <c r="V244" i="3"/>
  <c r="V222" i="3"/>
  <c r="V200" i="3"/>
  <c r="V88" i="3"/>
  <c r="V205" i="3"/>
  <c r="V22" i="3"/>
  <c r="V65" i="3"/>
  <c r="V64" i="3"/>
  <c r="V81" i="3"/>
  <c r="V219" i="3"/>
  <c r="V247" i="3"/>
  <c r="V134" i="3"/>
  <c r="V267" i="3"/>
  <c r="V220" i="3"/>
  <c r="V183" i="3"/>
  <c r="V279" i="3"/>
  <c r="V75" i="3"/>
  <c r="V162" i="3"/>
  <c r="T40" i="3"/>
  <c r="T109" i="3"/>
  <c r="T295" i="3"/>
  <c r="T36" i="3"/>
  <c r="T234" i="3"/>
  <c r="T29" i="3"/>
  <c r="T281" i="3"/>
  <c r="T33" i="3"/>
  <c r="T264" i="3"/>
  <c r="T172" i="3"/>
  <c r="T24" i="3"/>
  <c r="T45" i="3"/>
  <c r="T235" i="3"/>
  <c r="T265" i="3"/>
  <c r="T58" i="3"/>
  <c r="T81" i="3"/>
  <c r="T197" i="3"/>
  <c r="T17" i="3"/>
  <c r="T140" i="3"/>
  <c r="T167" i="3"/>
  <c r="T204" i="3"/>
  <c r="T296" i="3"/>
  <c r="T254" i="3"/>
  <c r="V161" i="3"/>
  <c r="V41" i="3"/>
  <c r="V231" i="3"/>
  <c r="V197" i="3"/>
  <c r="V122" i="3"/>
  <c r="V157" i="3"/>
  <c r="V229" i="3"/>
  <c r="V108" i="3"/>
  <c r="V117" i="3"/>
  <c r="V156" i="3"/>
  <c r="V150" i="3"/>
  <c r="V259" i="3"/>
  <c r="V251" i="3"/>
  <c r="V130" i="3"/>
  <c r="V264" i="3"/>
  <c r="V34" i="3"/>
  <c r="V262" i="3"/>
  <c r="V104" i="3"/>
  <c r="V198" i="3"/>
  <c r="V191" i="3"/>
  <c r="V199" i="3"/>
  <c r="V69" i="3"/>
  <c r="V294" i="3"/>
  <c r="V67" i="3"/>
  <c r="T127" i="3"/>
  <c r="T124" i="3"/>
  <c r="T192" i="3"/>
  <c r="T250" i="3"/>
  <c r="T218" i="3"/>
  <c r="T277" i="3"/>
  <c r="T184" i="3"/>
  <c r="T62" i="3"/>
  <c r="T199" i="3"/>
  <c r="T139" i="3"/>
  <c r="T93" i="3"/>
  <c r="T42" i="3"/>
  <c r="T294" i="3"/>
  <c r="T98" i="3"/>
  <c r="T308" i="3"/>
  <c r="T34" i="3"/>
  <c r="T145" i="3"/>
  <c r="T75" i="3"/>
  <c r="T247" i="3"/>
  <c r="T279" i="3"/>
  <c r="T30" i="3"/>
  <c r="T266" i="3"/>
  <c r="T259" i="3"/>
  <c r="V224" i="3"/>
  <c r="V170" i="3"/>
  <c r="V235" i="3"/>
  <c r="V275" i="3"/>
  <c r="V42" i="3"/>
  <c r="V153" i="3"/>
  <c r="V293" i="3"/>
  <c r="V246" i="3"/>
  <c r="V40" i="3"/>
  <c r="V271" i="3"/>
  <c r="V273" i="3"/>
  <c r="V196" i="3"/>
  <c r="V86" i="3"/>
  <c r="V282" i="3"/>
  <c r="V26" i="3"/>
  <c r="V187" i="3"/>
  <c r="V276" i="3"/>
  <c r="V82" i="3"/>
  <c r="V115" i="3"/>
  <c r="V207" i="3"/>
  <c r="V119" i="3"/>
  <c r="V72" i="3"/>
  <c r="V55" i="3"/>
  <c r="V18" i="3"/>
  <c r="V74" i="3"/>
  <c r="T92" i="3"/>
  <c r="V101" i="3"/>
  <c r="V110" i="3"/>
  <c r="X110" i="3" s="1"/>
  <c r="BR148" i="1" s="1"/>
  <c r="T293" i="3"/>
  <c r="T223" i="3"/>
  <c r="T26" i="3"/>
  <c r="T245" i="3"/>
  <c r="X245" i="3" s="1"/>
  <c r="BR283" i="1" s="1"/>
  <c r="T38" i="3"/>
  <c r="T290" i="3"/>
  <c r="T71" i="3"/>
  <c r="T23" i="3"/>
  <c r="T158" i="3"/>
  <c r="T272" i="3"/>
  <c r="T103" i="3"/>
  <c r="T80" i="3"/>
  <c r="T146" i="3"/>
  <c r="T155" i="3"/>
  <c r="T238" i="3"/>
  <c r="T128" i="3"/>
  <c r="T195" i="3"/>
  <c r="T55" i="3"/>
  <c r="T306" i="3"/>
  <c r="T263" i="3"/>
  <c r="T157" i="3"/>
  <c r="T196" i="3"/>
  <c r="V126" i="3"/>
  <c r="V204" i="3"/>
  <c r="V124" i="3"/>
  <c r="V145" i="3"/>
  <c r="V182" i="3"/>
  <c r="V274" i="3"/>
  <c r="V172" i="3"/>
  <c r="V213" i="3"/>
  <c r="V116" i="3"/>
  <c r="V206" i="3"/>
  <c r="V29" i="3"/>
  <c r="V100" i="3"/>
  <c r="V190" i="3"/>
  <c r="V236" i="3"/>
  <c r="V167" i="3"/>
  <c r="V201" i="3"/>
  <c r="V266" i="3"/>
  <c r="V240" i="3"/>
  <c r="V265" i="3"/>
  <c r="V141" i="3"/>
  <c r="V23" i="3"/>
  <c r="V15" i="3"/>
  <c r="V57" i="3"/>
  <c r="V63" i="3"/>
  <c r="V54" i="3"/>
  <c r="V62" i="3"/>
  <c r="V268" i="3"/>
  <c r="V225" i="3"/>
  <c r="V256" i="3"/>
  <c r="V239" i="3"/>
  <c r="V111" i="3"/>
  <c r="V61" i="3"/>
  <c r="V203" i="3"/>
  <c r="V261" i="3"/>
  <c r="T101" i="3"/>
  <c r="T35" i="3"/>
  <c r="T268" i="3"/>
  <c r="T51" i="3"/>
  <c r="T219" i="3"/>
  <c r="V295" i="3"/>
  <c r="V284" i="3"/>
  <c r="T253" i="3"/>
  <c r="T303" i="3"/>
  <c r="T230" i="3"/>
  <c r="T239" i="3"/>
  <c r="V308" i="3"/>
  <c r="T228" i="3"/>
  <c r="T160" i="3"/>
  <c r="T97" i="3"/>
  <c r="T231" i="3"/>
  <c r="V299" i="3"/>
  <c r="T170" i="3"/>
  <c r="V221" i="3"/>
  <c r="T302" i="3"/>
  <c r="T287" i="3"/>
  <c r="T37" i="3"/>
  <c r="T100" i="3"/>
  <c r="V136" i="3"/>
  <c r="V185" i="3"/>
  <c r="V133" i="3"/>
  <c r="V48" i="3"/>
  <c r="V97" i="3"/>
  <c r="V270" i="3"/>
  <c r="V177" i="3"/>
  <c r="V184" i="3"/>
  <c r="V31" i="3"/>
  <c r="V98" i="3"/>
  <c r="V84" i="3"/>
  <c r="V249" i="3"/>
  <c r="V129" i="3"/>
  <c r="V218" i="3"/>
  <c r="V186" i="3"/>
  <c r="V179" i="3"/>
  <c r="T299" i="3"/>
  <c r="V209" i="3"/>
  <c r="V32" i="3"/>
  <c r="V58" i="3"/>
  <c r="T232" i="3"/>
  <c r="T28" i="3"/>
  <c r="T119" i="3"/>
  <c r="T31" i="3"/>
  <c r="T233" i="3"/>
  <c r="T79" i="3"/>
  <c r="T280" i="3"/>
  <c r="T260" i="3"/>
  <c r="T15" i="3"/>
  <c r="T131" i="3"/>
  <c r="T90" i="3"/>
  <c r="T107" i="3"/>
  <c r="T25" i="3"/>
  <c r="T212" i="3"/>
  <c r="T237" i="3"/>
  <c r="V300" i="3"/>
  <c r="T209" i="3"/>
  <c r="T214" i="3"/>
  <c r="T144" i="3"/>
  <c r="T67" i="3"/>
  <c r="T43" i="3"/>
  <c r="T186" i="3"/>
  <c r="T220" i="3"/>
  <c r="V143" i="3"/>
  <c r="V232" i="3"/>
  <c r="V180" i="3"/>
  <c r="V52" i="3"/>
  <c r="V89" i="3"/>
  <c r="V68" i="3"/>
  <c r="T188" i="3"/>
  <c r="T49" i="3"/>
  <c r="T202" i="3"/>
  <c r="X202" i="3" s="1"/>
  <c r="BR240" i="1" s="1"/>
  <c r="T99" i="3"/>
  <c r="T255" i="3"/>
  <c r="T126" i="3"/>
  <c r="T175" i="3"/>
  <c r="T185" i="3"/>
  <c r="T173" i="3"/>
  <c r="T261" i="3"/>
  <c r="T161" i="3"/>
  <c r="T84" i="3"/>
  <c r="T248" i="3"/>
  <c r="T39" i="3"/>
  <c r="T267" i="3"/>
  <c r="T200" i="3"/>
  <c r="T178" i="3"/>
  <c r="T108" i="3"/>
  <c r="T156" i="3"/>
  <c r="T142" i="3"/>
  <c r="T59" i="3"/>
  <c r="T269" i="3"/>
  <c r="T251" i="3"/>
  <c r="T282" i="3"/>
  <c r="V228" i="3"/>
  <c r="V173" i="3"/>
  <c r="V243" i="3"/>
  <c r="V94" i="3"/>
  <c r="V144" i="3"/>
  <c r="V44" i="3"/>
  <c r="V169" i="3"/>
  <c r="V255" i="3"/>
  <c r="V178" i="3"/>
  <c r="V193" i="3"/>
  <c r="V250" i="3"/>
  <c r="V257" i="3"/>
  <c r="V146" i="3"/>
  <c r="V99" i="3"/>
  <c r="V152" i="3"/>
  <c r="V241" i="3"/>
  <c r="V263" i="3"/>
  <c r="V38" i="3"/>
  <c r="V77" i="3"/>
  <c r="V53" i="3"/>
  <c r="V302" i="3"/>
  <c r="T225" i="3"/>
  <c r="T111" i="3"/>
  <c r="T203" i="3"/>
  <c r="T243" i="3"/>
  <c r="T159" i="3"/>
  <c r="T118" i="3"/>
  <c r="T96" i="3"/>
  <c r="T16" i="3"/>
  <c r="T130" i="3"/>
  <c r="T22" i="3"/>
  <c r="T82" i="3"/>
  <c r="V296" i="3"/>
  <c r="T187" i="3"/>
  <c r="T198" i="3"/>
  <c r="T307" i="3"/>
  <c r="T95" i="3"/>
  <c r="T76" i="3"/>
  <c r="V305" i="3"/>
  <c r="V226" i="3"/>
  <c r="V49" i="3"/>
  <c r="V121" i="3"/>
  <c r="Y563" i="3" l="1"/>
  <c r="Y418" i="3"/>
  <c r="Y526" i="3"/>
  <c r="Y382" i="3"/>
  <c r="Y606" i="3"/>
  <c r="Y340" i="3"/>
  <c r="Y542" i="3"/>
  <c r="Y370" i="3"/>
  <c r="Y517" i="3"/>
  <c r="BQ547" i="1" s="1"/>
  <c r="Y460" i="3"/>
  <c r="BQ490" i="1" s="1"/>
  <c r="Y432" i="3"/>
  <c r="BQ462" i="1" s="1"/>
  <c r="Y329" i="3"/>
  <c r="BQ359" i="1" s="1"/>
  <c r="Y530" i="3"/>
  <c r="Y551" i="3"/>
  <c r="Y407" i="3"/>
  <c r="Y499" i="3"/>
  <c r="BQ529" i="1" s="1"/>
  <c r="Y580" i="3"/>
  <c r="Y591" i="3"/>
  <c r="BQ621" i="1" s="1"/>
  <c r="Y322" i="3"/>
  <c r="BQ352" i="1" s="1"/>
  <c r="Y537" i="3"/>
  <c r="BQ567" i="1" s="1"/>
  <c r="Y515" i="3"/>
  <c r="BQ545" i="1" s="1"/>
  <c r="Y525" i="3"/>
  <c r="BQ555" i="1" s="1"/>
  <c r="Y522" i="3"/>
  <c r="BQ552" i="1" s="1"/>
  <c r="Y555" i="3"/>
  <c r="BQ585" i="1" s="1"/>
  <c r="Y411" i="3"/>
  <c r="BQ441" i="1" s="1"/>
  <c r="Y468" i="3"/>
  <c r="Y512" i="3"/>
  <c r="Y527" i="3"/>
  <c r="BQ557" i="1" s="1"/>
  <c r="Y391" i="3"/>
  <c r="Y476" i="3"/>
  <c r="BQ506" i="1" s="1"/>
  <c r="Y474" i="3"/>
  <c r="BQ504" i="1" s="1"/>
  <c r="Y363" i="3"/>
  <c r="BQ393" i="1" s="1"/>
  <c r="Y465" i="3"/>
  <c r="BQ495" i="1" s="1"/>
  <c r="Y462" i="3"/>
  <c r="BQ492" i="1" s="1"/>
  <c r="Y408" i="3"/>
  <c r="BQ438" i="1" s="1"/>
  <c r="Y390" i="3"/>
  <c r="BQ420" i="1" s="1"/>
  <c r="Y586" i="3"/>
  <c r="BQ616" i="1" s="1"/>
  <c r="Y597" i="3"/>
  <c r="Y472" i="3"/>
  <c r="Y559" i="3"/>
  <c r="BQ589" i="1" s="1"/>
  <c r="Y561" i="3"/>
  <c r="Y326" i="3"/>
  <c r="BQ356" i="1" s="1"/>
  <c r="Y504" i="3"/>
  <c r="BQ534" i="1" s="1"/>
  <c r="Y492" i="3"/>
  <c r="BQ522" i="1" s="1"/>
  <c r="Y451" i="3"/>
  <c r="BQ481" i="1" s="1"/>
  <c r="Y567" i="3"/>
  <c r="BQ597" i="1" s="1"/>
  <c r="Y457" i="3"/>
  <c r="BQ487" i="1" s="1"/>
  <c r="Y427" i="3"/>
  <c r="BQ457" i="1" s="1"/>
  <c r="Y381" i="3"/>
  <c r="BQ411" i="1" s="1"/>
  <c r="Y439" i="3"/>
  <c r="Y610" i="3"/>
  <c r="Y503" i="3"/>
  <c r="BQ533" i="1" s="1"/>
  <c r="Y365" i="3"/>
  <c r="Y532" i="3"/>
  <c r="BQ562" i="1" s="1"/>
  <c r="Y456" i="3"/>
  <c r="BQ486" i="1" s="1"/>
  <c r="Y367" i="3"/>
  <c r="BQ397" i="1" s="1"/>
  <c r="Y497" i="3"/>
  <c r="BQ527" i="1" s="1"/>
  <c r="Y520" i="3"/>
  <c r="BQ550" i="1" s="1"/>
  <c r="Y364" i="3"/>
  <c r="BQ394" i="1" s="1"/>
  <c r="Y473" i="3"/>
  <c r="BQ503" i="1" s="1"/>
  <c r="Y564" i="3"/>
  <c r="BQ594" i="1" s="1"/>
  <c r="Y452" i="3"/>
  <c r="Y339" i="3"/>
  <c r="Y541" i="3"/>
  <c r="BQ571" i="1" s="1"/>
  <c r="Y584" i="3"/>
  <c r="Y323" i="3"/>
  <c r="BQ353" i="1" s="1"/>
  <c r="Y470" i="3"/>
  <c r="BQ500" i="1" s="1"/>
  <c r="Y336" i="3"/>
  <c r="BQ366" i="1" s="1"/>
  <c r="Y488" i="3"/>
  <c r="BQ518" i="1" s="1"/>
  <c r="Y496" i="3"/>
  <c r="BQ526" i="1" s="1"/>
  <c r="Y443" i="3"/>
  <c r="BQ473" i="1" s="1"/>
  <c r="Y575" i="3"/>
  <c r="BQ605" i="1" s="1"/>
  <c r="Y441" i="3"/>
  <c r="BQ471" i="1" s="1"/>
  <c r="Y601" i="3"/>
  <c r="Y320" i="3"/>
  <c r="Y376" i="3"/>
  <c r="BQ406" i="1" s="1"/>
  <c r="Y554" i="3"/>
  <c r="BQ584" i="1" s="1"/>
  <c r="Y397" i="3"/>
  <c r="BQ427" i="1" s="1"/>
  <c r="Y518" i="3"/>
  <c r="BQ548" i="1" s="1"/>
  <c r="Y571" i="3"/>
  <c r="BQ601" i="1" s="1"/>
  <c r="Y362" i="3"/>
  <c r="BQ392" i="1" s="1"/>
  <c r="Y440" i="3"/>
  <c r="BQ470" i="1" s="1"/>
  <c r="Y547" i="3"/>
  <c r="BQ577" i="1" s="1"/>
  <c r="Y438" i="3"/>
  <c r="BQ468" i="1" s="1"/>
  <c r="Y459" i="3"/>
  <c r="BQ489" i="1" s="1"/>
  <c r="Y448" i="3"/>
  <c r="Y361" i="3"/>
  <c r="Y511" i="3"/>
  <c r="BQ541" i="1" s="1"/>
  <c r="Y557" i="3"/>
  <c r="BQ587" i="1" s="1"/>
  <c r="Y394" i="3"/>
  <c r="BQ424" i="1" s="1"/>
  <c r="Y487" i="3"/>
  <c r="Y469" i="3"/>
  <c r="BQ499" i="1" s="1"/>
  <c r="Y392" i="3"/>
  <c r="BQ422" i="1" s="1"/>
  <c r="Y534" i="3"/>
  <c r="BQ564" i="1" s="1"/>
  <c r="Y524" i="3"/>
  <c r="BQ554" i="1" s="1"/>
  <c r="Y400" i="3"/>
  <c r="BQ430" i="1" s="1"/>
  <c r="Y366" i="3"/>
  <c r="BQ396" i="1" s="1"/>
  <c r="Y500" i="3"/>
  <c r="Y410" i="3"/>
  <c r="BQ440" i="1" s="1"/>
  <c r="Y479" i="3"/>
  <c r="BQ509" i="1" s="1"/>
  <c r="Y352" i="3"/>
  <c r="BQ382" i="1" s="1"/>
  <c r="Y386" i="3"/>
  <c r="BQ416" i="1" s="1"/>
  <c r="Y351" i="3"/>
  <c r="BQ381" i="1" s="1"/>
  <c r="Y442" i="3"/>
  <c r="BQ472" i="1" s="1"/>
  <c r="Y324" i="3"/>
  <c r="BQ354" i="1" s="1"/>
  <c r="Y373" i="3"/>
  <c r="BQ403" i="1" s="1"/>
  <c r="Y540" i="3"/>
  <c r="BQ570" i="1" s="1"/>
  <c r="Y562" i="3"/>
  <c r="BQ592" i="1" s="1"/>
  <c r="Y430" i="3"/>
  <c r="BQ460" i="1" s="1"/>
  <c r="Y582" i="3"/>
  <c r="Y528" i="3"/>
  <c r="BQ558" i="1" s="1"/>
  <c r="X419" i="3"/>
  <c r="BR449" i="1" s="1"/>
  <c r="Y419" i="3"/>
  <c r="BQ449" i="1" s="1"/>
  <c r="X429" i="3"/>
  <c r="BR459" i="1" s="1"/>
  <c r="Y429" i="3"/>
  <c r="BQ459" i="1" s="1"/>
  <c r="X572" i="3"/>
  <c r="BR602" i="1" s="1"/>
  <c r="Y572" i="3"/>
  <c r="BQ602" i="1" s="1"/>
  <c r="X428" i="3"/>
  <c r="BR458" i="1" s="1"/>
  <c r="Y428" i="3"/>
  <c r="BQ458" i="1" s="1"/>
  <c r="Y523" i="3"/>
  <c r="BQ553" i="1" s="1"/>
  <c r="X570" i="3"/>
  <c r="BR600" i="1" s="1"/>
  <c r="Y570" i="3"/>
  <c r="X425" i="3"/>
  <c r="BR455" i="1" s="1"/>
  <c r="Y425" i="3"/>
  <c r="BQ455" i="1" s="1"/>
  <c r="X592" i="3"/>
  <c r="BR622" i="1" s="1"/>
  <c r="Y592" i="3"/>
  <c r="BQ622" i="1" s="1"/>
  <c r="Y355" i="3"/>
  <c r="BQ385" i="1" s="1"/>
  <c r="X482" i="3"/>
  <c r="BR512" i="1" s="1"/>
  <c r="Y482" i="3"/>
  <c r="BQ512" i="1" s="1"/>
  <c r="X349" i="3"/>
  <c r="BR379" i="1" s="1"/>
  <c r="Y349" i="3"/>
  <c r="BQ379" i="1" s="1"/>
  <c r="Y516" i="3"/>
  <c r="BQ546" i="1" s="1"/>
  <c r="X558" i="3"/>
  <c r="BR588" i="1" s="1"/>
  <c r="Y558" i="3"/>
  <c r="X447" i="3"/>
  <c r="BR477" i="1" s="1"/>
  <c r="Y447" i="3"/>
  <c r="BQ477" i="1" s="1"/>
  <c r="X404" i="3"/>
  <c r="BR434" i="1" s="1"/>
  <c r="Y404" i="3"/>
  <c r="BQ434" i="1" s="1"/>
  <c r="X402" i="3"/>
  <c r="BR432" i="1" s="1"/>
  <c r="Y402" i="3"/>
  <c r="BQ432" i="1" s="1"/>
  <c r="Y545" i="3"/>
  <c r="BQ575" i="1" s="1"/>
  <c r="Y424" i="3"/>
  <c r="BQ454" i="1" s="1"/>
  <c r="X602" i="3"/>
  <c r="BR632" i="1" s="1"/>
  <c r="Y602" i="3"/>
  <c r="BQ632" i="1" s="1"/>
  <c r="X348" i="3"/>
  <c r="BR378" i="1" s="1"/>
  <c r="Y348" i="3"/>
  <c r="Y536" i="3"/>
  <c r="BQ566" i="1" s="1"/>
  <c r="Y463" i="3"/>
  <c r="BQ493" i="1" s="1"/>
  <c r="X556" i="3"/>
  <c r="BR586" i="1" s="1"/>
  <c r="Y556" i="3"/>
  <c r="BQ586" i="1" s="1"/>
  <c r="Y412" i="3"/>
  <c r="BQ442" i="1" s="1"/>
  <c r="X446" i="3"/>
  <c r="BR476" i="1" s="1"/>
  <c r="Y446" i="3"/>
  <c r="BQ476" i="1" s="1"/>
  <c r="Y514" i="3"/>
  <c r="BQ544" i="1" s="1"/>
  <c r="X380" i="3"/>
  <c r="BR410" i="1" s="1"/>
  <c r="Y380" i="3"/>
  <c r="BQ410" i="1" s="1"/>
  <c r="Y378" i="3"/>
  <c r="BQ408" i="1" s="1"/>
  <c r="X377" i="3"/>
  <c r="BR407" i="1" s="1"/>
  <c r="Y377" i="3"/>
  <c r="BQ407" i="1" s="1"/>
  <c r="Y544" i="3"/>
  <c r="BQ574" i="1" s="1"/>
  <c r="Y578" i="3"/>
  <c r="BQ608" i="1" s="1"/>
  <c r="Y434" i="3"/>
  <c r="BQ464" i="1" s="1"/>
  <c r="Y589" i="3"/>
  <c r="BQ619" i="1" s="1"/>
  <c r="X360" i="3"/>
  <c r="BR390" i="1" s="1"/>
  <c r="Y360" i="3"/>
  <c r="BQ390" i="1" s="1"/>
  <c r="X369" i="3"/>
  <c r="BR399" i="1" s="1"/>
  <c r="Y369" i="3"/>
  <c r="BQ399" i="1" s="1"/>
  <c r="X379" i="3"/>
  <c r="BR409" i="1" s="1"/>
  <c r="Y379" i="3"/>
  <c r="BQ409" i="1" s="1"/>
  <c r="X510" i="3"/>
  <c r="BR540" i="1" s="1"/>
  <c r="Y510" i="3"/>
  <c r="Y509" i="3"/>
  <c r="BQ539" i="1" s="1"/>
  <c r="X388" i="3"/>
  <c r="BR418" i="1" s="1"/>
  <c r="Y388" i="3"/>
  <c r="BQ418" i="1" s="1"/>
  <c r="Y399" i="3"/>
  <c r="BQ429" i="1" s="1"/>
  <c r="X433" i="3"/>
  <c r="BR463" i="1" s="1"/>
  <c r="Y433" i="3"/>
  <c r="BQ463" i="1" s="1"/>
  <c r="X600" i="3"/>
  <c r="BR630" i="1" s="1"/>
  <c r="Y600" i="3"/>
  <c r="BQ630" i="1" s="1"/>
  <c r="Y491" i="3"/>
  <c r="BQ521" i="1" s="1"/>
  <c r="X490" i="3"/>
  <c r="BR520" i="1" s="1"/>
  <c r="Y490" i="3"/>
  <c r="BQ520" i="1" s="1"/>
  <c r="Y346" i="3"/>
  <c r="X501" i="3"/>
  <c r="BR531" i="1" s="1"/>
  <c r="Y501" i="3"/>
  <c r="Y331" i="3"/>
  <c r="BQ361" i="1" s="1"/>
  <c r="Y354" i="3"/>
  <c r="BQ384" i="1" s="1"/>
  <c r="X531" i="3"/>
  <c r="BR561" i="1" s="1"/>
  <c r="Y531" i="3"/>
  <c r="BQ561" i="1" s="1"/>
  <c r="X387" i="3"/>
  <c r="BR417" i="1" s="1"/>
  <c r="Y387" i="3"/>
  <c r="BQ417" i="1" s="1"/>
  <c r="Y565" i="3"/>
  <c r="BQ595" i="1" s="1"/>
  <c r="X421" i="3"/>
  <c r="BR451" i="1" s="1"/>
  <c r="Y421" i="3"/>
  <c r="BQ451" i="1" s="1"/>
  <c r="Y588" i="3"/>
  <c r="X436" i="3"/>
  <c r="BR466" i="1" s="1"/>
  <c r="Y436" i="3"/>
  <c r="BQ466" i="1" s="1"/>
  <c r="X415" i="3"/>
  <c r="BR445" i="1" s="1"/>
  <c r="Y415" i="3"/>
  <c r="BQ445" i="1" s="1"/>
  <c r="X478" i="3"/>
  <c r="BR508" i="1" s="1"/>
  <c r="Y478" i="3"/>
  <c r="BQ508" i="1" s="1"/>
  <c r="X334" i="3"/>
  <c r="BR364" i="1" s="1"/>
  <c r="Y334" i="3"/>
  <c r="BQ364" i="1" s="1"/>
  <c r="X343" i="3"/>
  <c r="BR373" i="1" s="1"/>
  <c r="Y343" i="3"/>
  <c r="BQ373" i="1" s="1"/>
  <c r="Y485" i="3"/>
  <c r="BQ515" i="1" s="1"/>
  <c r="X519" i="3"/>
  <c r="BR549" i="1" s="1"/>
  <c r="Y519" i="3"/>
  <c r="BQ549" i="1" s="1"/>
  <c r="X553" i="3"/>
  <c r="BR583" i="1" s="1"/>
  <c r="Y553" i="3"/>
  <c r="BQ583" i="1" s="1"/>
  <c r="Y409" i="3"/>
  <c r="BQ439" i="1" s="1"/>
  <c r="X576" i="3"/>
  <c r="BR606" i="1" s="1"/>
  <c r="Y576" i="3"/>
  <c r="BQ606" i="1" s="1"/>
  <c r="X481" i="3"/>
  <c r="BR511" i="1" s="1"/>
  <c r="Y481" i="3"/>
  <c r="BQ511" i="1" s="1"/>
  <c r="Y467" i="3"/>
  <c r="BQ497" i="1" s="1"/>
  <c r="Y317" i="3"/>
  <c r="BQ347" i="1" s="1"/>
  <c r="X507" i="3"/>
  <c r="BR537" i="1" s="1"/>
  <c r="Y507" i="3"/>
  <c r="X420" i="3"/>
  <c r="BR450" i="1" s="1"/>
  <c r="Y420" i="3"/>
  <c r="BQ450" i="1" s="1"/>
  <c r="X599" i="3"/>
  <c r="BR629" i="1" s="1"/>
  <c r="Y599" i="3"/>
  <c r="BQ629" i="1" s="1"/>
  <c r="X608" i="3"/>
  <c r="BR638" i="1" s="1"/>
  <c r="Y608" i="3"/>
  <c r="BQ638" i="1" s="1"/>
  <c r="X595" i="3"/>
  <c r="BR625" i="1" s="1"/>
  <c r="Y595" i="3"/>
  <c r="BQ625" i="1" s="1"/>
  <c r="Y484" i="3"/>
  <c r="BQ514" i="1" s="1"/>
  <c r="Y552" i="3"/>
  <c r="BQ582" i="1" s="1"/>
  <c r="X406" i="3"/>
  <c r="BR436" i="1" s="1"/>
  <c r="Y406" i="3"/>
  <c r="BQ436" i="1" s="1"/>
  <c r="X337" i="3"/>
  <c r="BR367" i="1" s="1"/>
  <c r="Y337" i="3"/>
  <c r="BQ367" i="1" s="1"/>
  <c r="Y453" i="3"/>
  <c r="BQ483" i="1" s="1"/>
  <c r="X594" i="3"/>
  <c r="BR624" i="1" s="1"/>
  <c r="Y594" i="3"/>
  <c r="BQ624" i="1" s="1"/>
  <c r="X450" i="3"/>
  <c r="BR480" i="1" s="1"/>
  <c r="Y450" i="3"/>
  <c r="BQ480" i="1" s="1"/>
  <c r="X593" i="3"/>
  <c r="BR623" i="1" s="1"/>
  <c r="Y593" i="3"/>
  <c r="BQ623" i="1" s="1"/>
  <c r="X449" i="3"/>
  <c r="BR479" i="1" s="1"/>
  <c r="Y449" i="3"/>
  <c r="BQ479" i="1" s="1"/>
  <c r="X506" i="3"/>
  <c r="BR536" i="1" s="1"/>
  <c r="Y506" i="3"/>
  <c r="BQ536" i="1" s="1"/>
  <c r="X414" i="3"/>
  <c r="BR444" i="1" s="1"/>
  <c r="Y414" i="3"/>
  <c r="BQ444" i="1" s="1"/>
  <c r="X574" i="3"/>
  <c r="BR604" i="1" s="1"/>
  <c r="Y574" i="3"/>
  <c r="BQ604" i="1" s="1"/>
  <c r="X585" i="3"/>
  <c r="BR615" i="1" s="1"/>
  <c r="Y585" i="3"/>
  <c r="BQ615" i="1" s="1"/>
  <c r="Y581" i="3"/>
  <c r="BQ611" i="1" s="1"/>
  <c r="Y471" i="3"/>
  <c r="BQ501" i="1" s="1"/>
  <c r="Y494" i="3"/>
  <c r="BQ524" i="1" s="1"/>
  <c r="Y384" i="3"/>
  <c r="BQ414" i="1" s="1"/>
  <c r="X603" i="3"/>
  <c r="BR633" i="1" s="1"/>
  <c r="X561" i="3"/>
  <c r="BR591" i="1" s="1"/>
  <c r="X381" i="3"/>
  <c r="BR411" i="1" s="1"/>
  <c r="X439" i="3"/>
  <c r="BR469" i="1" s="1"/>
  <c r="X532" i="3"/>
  <c r="BR562" i="1" s="1"/>
  <c r="X497" i="3"/>
  <c r="BR527" i="1" s="1"/>
  <c r="X489" i="3"/>
  <c r="BR519" i="1" s="1"/>
  <c r="X341" i="3"/>
  <c r="BR371" i="1" s="1"/>
  <c r="X609" i="3"/>
  <c r="BR639" i="1" s="1"/>
  <c r="X515" i="3"/>
  <c r="BR545" i="1" s="1"/>
  <c r="X465" i="3"/>
  <c r="BR495" i="1" s="1"/>
  <c r="X586" i="3"/>
  <c r="BR616" i="1" s="1"/>
  <c r="X326" i="3"/>
  <c r="BR356" i="1" s="1"/>
  <c r="X492" i="3"/>
  <c r="BR522" i="1" s="1"/>
  <c r="X483" i="3"/>
  <c r="BR513" i="1" s="1"/>
  <c r="X504" i="3"/>
  <c r="BR534" i="1" s="1"/>
  <c r="X188" i="3"/>
  <c r="X456" i="3"/>
  <c r="BR486" i="1" s="1"/>
  <c r="X520" i="3"/>
  <c r="BR550" i="1" s="1"/>
  <c r="X339" i="3"/>
  <c r="BR369" i="1" s="1"/>
  <c r="X416" i="3"/>
  <c r="BR446" i="1" s="1"/>
  <c r="X539" i="3"/>
  <c r="BR569" i="1" s="1"/>
  <c r="X502" i="3"/>
  <c r="BR532" i="1" s="1"/>
  <c r="X543" i="3"/>
  <c r="BR573" i="1" s="1"/>
  <c r="X604" i="3"/>
  <c r="BR634" i="1" s="1"/>
  <c r="X365" i="3"/>
  <c r="BR395" i="1" s="1"/>
  <c r="X367" i="3"/>
  <c r="BR397" i="1" s="1"/>
  <c r="X611" i="3"/>
  <c r="BR641" i="1" s="1"/>
  <c r="X466" i="3"/>
  <c r="BR496" i="1" s="1"/>
  <c r="X435" i="3"/>
  <c r="BR465" i="1" s="1"/>
  <c r="X459" i="3"/>
  <c r="BR489" i="1" s="1"/>
  <c r="X20" i="3"/>
  <c r="X521" i="3"/>
  <c r="BR551" i="1" s="1"/>
  <c r="X486" i="3"/>
  <c r="BR516" i="1" s="1"/>
  <c r="X330" i="3"/>
  <c r="BR360" i="1" s="1"/>
  <c r="X374" i="3"/>
  <c r="BR404" i="1" s="1"/>
  <c r="X431" i="3"/>
  <c r="BR461" i="1" s="1"/>
  <c r="X591" i="3"/>
  <c r="BR621" i="1" s="1"/>
  <c r="X476" i="3"/>
  <c r="BR506" i="1" s="1"/>
  <c r="X462" i="3"/>
  <c r="BR492" i="1" s="1"/>
  <c r="X472" i="3"/>
  <c r="BR502" i="1" s="1"/>
  <c r="X559" i="3"/>
  <c r="BR589" i="1" s="1"/>
  <c r="X530" i="3"/>
  <c r="BR560" i="1" s="1"/>
  <c r="X551" i="3"/>
  <c r="BR581" i="1" s="1"/>
  <c r="X525" i="3"/>
  <c r="BR555" i="1" s="1"/>
  <c r="X469" i="3"/>
  <c r="BR499" i="1" s="1"/>
  <c r="Y44" i="3"/>
  <c r="BQ82" i="1" s="1"/>
  <c r="X565" i="3"/>
  <c r="BR595" i="1" s="1"/>
  <c r="X588" i="3"/>
  <c r="BR618" i="1" s="1"/>
  <c r="X131" i="3"/>
  <c r="X479" i="3"/>
  <c r="BR509" i="1" s="1"/>
  <c r="X352" i="3"/>
  <c r="BR382" i="1" s="1"/>
  <c r="X351" i="3"/>
  <c r="BR381" i="1" s="1"/>
  <c r="X443" i="3"/>
  <c r="BR473" i="1" s="1"/>
  <c r="X571" i="3"/>
  <c r="BR601" i="1" s="1"/>
  <c r="X430" i="3"/>
  <c r="BR460" i="1" s="1"/>
  <c r="X523" i="3"/>
  <c r="BR553" i="1" s="1"/>
  <c r="X545" i="3"/>
  <c r="BR575" i="1" s="1"/>
  <c r="X536" i="3"/>
  <c r="BR566" i="1" s="1"/>
  <c r="X412" i="3"/>
  <c r="BR442" i="1" s="1"/>
  <c r="X578" i="3"/>
  <c r="BR608" i="1" s="1"/>
  <c r="X346" i="3"/>
  <c r="BR376" i="1" s="1"/>
  <c r="X331" i="3"/>
  <c r="BR361" i="1" s="1"/>
  <c r="X410" i="3"/>
  <c r="BR440" i="1" s="1"/>
  <c r="X485" i="3"/>
  <c r="BR515" i="1" s="1"/>
  <c r="X467" i="3"/>
  <c r="BR497" i="1" s="1"/>
  <c r="X453" i="3"/>
  <c r="BR483" i="1" s="1"/>
  <c r="X275" i="3"/>
  <c r="X460" i="3"/>
  <c r="BR490" i="1" s="1"/>
  <c r="AA245" i="3"/>
  <c r="AB245" i="3"/>
  <c r="X51" i="3"/>
  <c r="BR89" i="1" s="1"/>
  <c r="AB110" i="3"/>
  <c r="AA110" i="3"/>
  <c r="X200" i="3"/>
  <c r="BR238" i="1" s="1"/>
  <c r="AA202" i="3"/>
  <c r="AB202" i="3"/>
  <c r="X581" i="3"/>
  <c r="BR611" i="1" s="1"/>
  <c r="X503" i="3"/>
  <c r="BR533" i="1" s="1"/>
  <c r="X359" i="3"/>
  <c r="BR389" i="1" s="1"/>
  <c r="BQ389" i="1"/>
  <c r="X358" i="3"/>
  <c r="BR388" i="1" s="1"/>
  <c r="BQ388" i="1"/>
  <c r="X513" i="3"/>
  <c r="BR543" i="1" s="1"/>
  <c r="BQ543" i="1"/>
  <c r="X512" i="3"/>
  <c r="BR542" i="1" s="1"/>
  <c r="BQ542" i="1"/>
  <c r="X368" i="3"/>
  <c r="BR398" i="1" s="1"/>
  <c r="BQ398" i="1"/>
  <c r="X366" i="3"/>
  <c r="BR396" i="1" s="1"/>
  <c r="BQ421" i="1"/>
  <c r="X391" i="3"/>
  <c r="BR421" i="1" s="1"/>
  <c r="X509" i="3"/>
  <c r="BR539" i="1" s="1"/>
  <c r="X399" i="3"/>
  <c r="BR429" i="1" s="1"/>
  <c r="X566" i="3"/>
  <c r="BR596" i="1" s="1"/>
  <c r="BQ596" i="1"/>
  <c r="X422" i="3"/>
  <c r="BR452" i="1" s="1"/>
  <c r="BQ452" i="1"/>
  <c r="X577" i="3"/>
  <c r="BR607" i="1" s="1"/>
  <c r="BQ607" i="1"/>
  <c r="BQ551" i="1"/>
  <c r="X491" i="3"/>
  <c r="BR521" i="1" s="1"/>
  <c r="BQ377" i="1"/>
  <c r="X347" i="3"/>
  <c r="BR377" i="1" s="1"/>
  <c r="X357" i="3"/>
  <c r="BR387" i="1" s="1"/>
  <c r="BQ387" i="1"/>
  <c r="X500" i="3"/>
  <c r="BR530" i="1" s="1"/>
  <c r="BQ530" i="1"/>
  <c r="X356" i="3"/>
  <c r="BR386" i="1" s="1"/>
  <c r="BQ386" i="1"/>
  <c r="X498" i="3"/>
  <c r="BR528" i="1" s="1"/>
  <c r="BQ528" i="1"/>
  <c r="X354" i="3"/>
  <c r="BR384" i="1" s="1"/>
  <c r="BQ383" i="1"/>
  <c r="X353" i="3"/>
  <c r="BR383" i="1" s="1"/>
  <c r="X376" i="3"/>
  <c r="BR406" i="1" s="1"/>
  <c r="X554" i="3"/>
  <c r="BR584" i="1" s="1"/>
  <c r="X444" i="3"/>
  <c r="BR474" i="1" s="1"/>
  <c r="BQ474" i="1"/>
  <c r="BQ634" i="1"/>
  <c r="BQ502" i="1"/>
  <c r="X335" i="3"/>
  <c r="BR365" i="1" s="1"/>
  <c r="BQ365" i="1"/>
  <c r="X345" i="3"/>
  <c r="BR375" i="1" s="1"/>
  <c r="BQ375" i="1"/>
  <c r="X488" i="3"/>
  <c r="BR518" i="1" s="1"/>
  <c r="X344" i="3"/>
  <c r="BR374" i="1" s="1"/>
  <c r="BQ374" i="1"/>
  <c r="X342" i="3"/>
  <c r="BR372" i="1" s="1"/>
  <c r="BQ372" i="1"/>
  <c r="X508" i="3"/>
  <c r="BR538" i="1" s="1"/>
  <c r="BQ538" i="1"/>
  <c r="X364" i="3"/>
  <c r="BR394" i="1" s="1"/>
  <c r="X375" i="3"/>
  <c r="BR405" i="1" s="1"/>
  <c r="BQ405" i="1"/>
  <c r="BQ572" i="1"/>
  <c r="X542" i="3"/>
  <c r="BR572" i="1" s="1"/>
  <c r="X398" i="3"/>
  <c r="BR428" i="1" s="1"/>
  <c r="BQ428" i="1"/>
  <c r="X409" i="3"/>
  <c r="BR439" i="1" s="1"/>
  <c r="X432" i="3"/>
  <c r="BR462" i="1" s="1"/>
  <c r="BQ531" i="1"/>
  <c r="BQ369" i="1"/>
  <c r="BQ639" i="1"/>
  <c r="X319" i="3"/>
  <c r="BR349" i="1" s="1"/>
  <c r="BQ349" i="1"/>
  <c r="X477" i="3"/>
  <c r="BR507" i="1" s="1"/>
  <c r="BQ507" i="1"/>
  <c r="X333" i="3"/>
  <c r="BR363" i="1" s="1"/>
  <c r="BQ363" i="1"/>
  <c r="X332" i="3"/>
  <c r="BR362" i="1" s="1"/>
  <c r="BQ362" i="1"/>
  <c r="X317" i="3"/>
  <c r="BR347" i="1" s="1"/>
  <c r="X474" i="3"/>
  <c r="BR504" i="1" s="1"/>
  <c r="X318" i="3"/>
  <c r="BR348" i="1" s="1"/>
  <c r="BQ348" i="1"/>
  <c r="X473" i="3"/>
  <c r="BR503" i="1" s="1"/>
  <c r="X329" i="3"/>
  <c r="BR359" i="1" s="1"/>
  <c r="X496" i="3"/>
  <c r="BR526" i="1" s="1"/>
  <c r="X363" i="3"/>
  <c r="BR393" i="1" s="1"/>
  <c r="X386" i="3"/>
  <c r="BR416" i="1" s="1"/>
  <c r="X541" i="3"/>
  <c r="BR571" i="1" s="1"/>
  <c r="X397" i="3"/>
  <c r="BR427" i="1" s="1"/>
  <c r="X564" i="3"/>
  <c r="BR594" i="1" s="1"/>
  <c r="BQ465" i="1"/>
  <c r="BQ376" i="1"/>
  <c r="BQ360" i="1"/>
  <c r="BQ461" i="1"/>
  <c r="BQ378" i="1"/>
  <c r="BQ618" i="1"/>
  <c r="X305" i="3"/>
  <c r="BR343" i="1" s="1"/>
  <c r="X260" i="3"/>
  <c r="BR298" i="1" s="1"/>
  <c r="X179" i="3"/>
  <c r="BR217" i="1" s="1"/>
  <c r="X455" i="3"/>
  <c r="BR485" i="1" s="1"/>
  <c r="BQ485" i="1"/>
  <c r="X598" i="3"/>
  <c r="BR628" i="1" s="1"/>
  <c r="BQ628" i="1"/>
  <c r="X454" i="3"/>
  <c r="BR484" i="1" s="1"/>
  <c r="BQ484" i="1"/>
  <c r="X464" i="3"/>
  <c r="BR494" i="1" s="1"/>
  <c r="BQ494" i="1"/>
  <c r="X606" i="3"/>
  <c r="BR636" i="1" s="1"/>
  <c r="X607" i="3"/>
  <c r="BR637" i="1" s="1"/>
  <c r="BQ637" i="1"/>
  <c r="X605" i="3"/>
  <c r="BR635" i="1" s="1"/>
  <c r="BQ635" i="1"/>
  <c r="X461" i="3"/>
  <c r="BR491" i="1" s="1"/>
  <c r="BQ491" i="1"/>
  <c r="X484" i="3"/>
  <c r="BR514" i="1" s="1"/>
  <c r="X340" i="3"/>
  <c r="BR370" i="1" s="1"/>
  <c r="X495" i="3"/>
  <c r="BR525" i="1" s="1"/>
  <c r="BQ525" i="1"/>
  <c r="X518" i="3"/>
  <c r="BR548" i="1" s="1"/>
  <c r="X529" i="3"/>
  <c r="BR559" i="1" s="1"/>
  <c r="BQ559" i="1"/>
  <c r="X385" i="3"/>
  <c r="BR415" i="1" s="1"/>
  <c r="BQ415" i="1"/>
  <c r="X552" i="3"/>
  <c r="BR582" i="1" s="1"/>
  <c r="X408" i="3"/>
  <c r="BR438" i="1" s="1"/>
  <c r="BQ600" i="1"/>
  <c r="BQ636" i="1"/>
  <c r="Y147" i="3"/>
  <c r="BQ185" i="1" s="1"/>
  <c r="X587" i="3"/>
  <c r="BR617" i="1" s="1"/>
  <c r="BQ617" i="1"/>
  <c r="X442" i="3"/>
  <c r="BR472" i="1" s="1"/>
  <c r="X597" i="3"/>
  <c r="BR627" i="1" s="1"/>
  <c r="BQ627" i="1"/>
  <c r="X596" i="3"/>
  <c r="BR626" i="1" s="1"/>
  <c r="BQ626" i="1"/>
  <c r="X452" i="3"/>
  <c r="BR482" i="1" s="1"/>
  <c r="BQ482" i="1"/>
  <c r="X583" i="3"/>
  <c r="BR613" i="1" s="1"/>
  <c r="BQ613" i="1"/>
  <c r="X324" i="3"/>
  <c r="BR354" i="1" s="1"/>
  <c r="X328" i="3"/>
  <c r="BR358" i="1" s="1"/>
  <c r="BQ358" i="1"/>
  <c r="X362" i="3"/>
  <c r="BR392" i="1" s="1"/>
  <c r="X517" i="3"/>
  <c r="BR547" i="1" s="1"/>
  <c r="X373" i="3"/>
  <c r="BR403" i="1" s="1"/>
  <c r="X540" i="3"/>
  <c r="BR570" i="1" s="1"/>
  <c r="X396" i="3"/>
  <c r="BR426" i="1" s="1"/>
  <c r="BQ426" i="1"/>
  <c r="BQ641" i="1"/>
  <c r="BQ519" i="1"/>
  <c r="BQ540" i="1"/>
  <c r="BQ370" i="1"/>
  <c r="BQ588" i="1"/>
  <c r="X248" i="3"/>
  <c r="BR286" i="1" s="1"/>
  <c r="X79" i="3"/>
  <c r="BR117" i="1" s="1"/>
  <c r="X575" i="3"/>
  <c r="BR605" i="1" s="1"/>
  <c r="X441" i="3"/>
  <c r="BR471" i="1" s="1"/>
  <c r="X584" i="3"/>
  <c r="BR614" i="1" s="1"/>
  <c r="BQ614" i="1"/>
  <c r="X440" i="3"/>
  <c r="BR470" i="1" s="1"/>
  <c r="X547" i="3"/>
  <c r="BR577" i="1" s="1"/>
  <c r="X582" i="3"/>
  <c r="BR612" i="1" s="1"/>
  <c r="BQ612" i="1"/>
  <c r="X438" i="3"/>
  <c r="BR468" i="1" s="1"/>
  <c r="X437" i="3"/>
  <c r="BR467" i="1" s="1"/>
  <c r="BQ467" i="1"/>
  <c r="X323" i="3"/>
  <c r="BR353" i="1" s="1"/>
  <c r="X471" i="3"/>
  <c r="BR501" i="1" s="1"/>
  <c r="BQ357" i="1"/>
  <c r="X327" i="3"/>
  <c r="BR357" i="1" s="1"/>
  <c r="X494" i="3"/>
  <c r="BR524" i="1" s="1"/>
  <c r="X350" i="3"/>
  <c r="BR380" i="1" s="1"/>
  <c r="BQ380" i="1"/>
  <c r="X505" i="3"/>
  <c r="BR535" i="1" s="1"/>
  <c r="BQ535" i="1"/>
  <c r="X361" i="3"/>
  <c r="BR391" i="1" s="1"/>
  <c r="BQ391" i="1"/>
  <c r="X528" i="3"/>
  <c r="BR558" i="1" s="1"/>
  <c r="X384" i="3"/>
  <c r="BR414" i="1" s="1"/>
  <c r="BQ560" i="1"/>
  <c r="BQ516" i="1"/>
  <c r="BQ371" i="1"/>
  <c r="X563" i="3"/>
  <c r="BR593" i="1" s="1"/>
  <c r="BQ593" i="1"/>
  <c r="X562" i="3"/>
  <c r="BR592" i="1" s="1"/>
  <c r="X418" i="3"/>
  <c r="BR448" i="1" s="1"/>
  <c r="BQ448" i="1"/>
  <c r="X573" i="3"/>
  <c r="BR603" i="1" s="1"/>
  <c r="BQ603" i="1"/>
  <c r="X426" i="3"/>
  <c r="BR456" i="1" s="1"/>
  <c r="BQ456" i="1"/>
  <c r="BQ565" i="1"/>
  <c r="X535" i="3"/>
  <c r="BR565" i="1" s="1"/>
  <c r="X569" i="3"/>
  <c r="BR599" i="1" s="1"/>
  <c r="BQ599" i="1"/>
  <c r="BQ478" i="1"/>
  <c r="X448" i="3"/>
  <c r="BR478" i="1" s="1"/>
  <c r="X355" i="3"/>
  <c r="BR385" i="1" s="1"/>
  <c r="X338" i="3"/>
  <c r="BR368" i="1" s="1"/>
  <c r="BQ368" i="1"/>
  <c r="X493" i="3"/>
  <c r="BR523" i="1" s="1"/>
  <c r="BQ523" i="1"/>
  <c r="X516" i="3"/>
  <c r="BR546" i="1" s="1"/>
  <c r="X372" i="3"/>
  <c r="BR402" i="1" s="1"/>
  <c r="BQ402" i="1"/>
  <c r="BQ573" i="1"/>
  <c r="BQ395" i="1"/>
  <c r="X407" i="3"/>
  <c r="BR437" i="1" s="1"/>
  <c r="BQ437" i="1"/>
  <c r="X550" i="3"/>
  <c r="BR580" i="1" s="1"/>
  <c r="BQ580" i="1"/>
  <c r="X417" i="3"/>
  <c r="BR447" i="1" s="1"/>
  <c r="BQ447" i="1"/>
  <c r="X560" i="3"/>
  <c r="BR590" i="1" s="1"/>
  <c r="BQ590" i="1"/>
  <c r="X499" i="3"/>
  <c r="BR529" i="1" s="1"/>
  <c r="X511" i="3"/>
  <c r="BR541" i="1" s="1"/>
  <c r="X557" i="3"/>
  <c r="BR587" i="1" s="1"/>
  <c r="X413" i="3"/>
  <c r="BR443" i="1" s="1"/>
  <c r="BQ443" i="1"/>
  <c r="X580" i="3"/>
  <c r="BR610" i="1" s="1"/>
  <c r="BQ610" i="1"/>
  <c r="X322" i="3"/>
  <c r="BR352" i="1" s="1"/>
  <c r="X470" i="3"/>
  <c r="BR500" i="1" s="1"/>
  <c r="BQ537" i="1"/>
  <c r="X395" i="3"/>
  <c r="BR425" i="1" s="1"/>
  <c r="BQ425" i="1"/>
  <c r="X538" i="3"/>
  <c r="BR568" i="1" s="1"/>
  <c r="BQ568" i="1"/>
  <c r="X394" i="3"/>
  <c r="BR424" i="1" s="1"/>
  <c r="X549" i="3"/>
  <c r="BR579" i="1" s="1"/>
  <c r="BQ579" i="1"/>
  <c r="X405" i="3"/>
  <c r="BR435" i="1" s="1"/>
  <c r="BQ435" i="1"/>
  <c r="X548" i="3"/>
  <c r="BR578" i="1" s="1"/>
  <c r="BQ578" i="1"/>
  <c r="X475" i="3"/>
  <c r="BR505" i="1" s="1"/>
  <c r="BQ505" i="1"/>
  <c r="X546" i="3"/>
  <c r="BR576" i="1" s="1"/>
  <c r="BQ576" i="1"/>
  <c r="BQ517" i="1"/>
  <c r="X487" i="3"/>
  <c r="BR517" i="1" s="1"/>
  <c r="X401" i="3"/>
  <c r="BR431" i="1" s="1"/>
  <c r="BQ431" i="1"/>
  <c r="X568" i="3"/>
  <c r="BR598" i="1" s="1"/>
  <c r="BQ598" i="1"/>
  <c r="X424" i="3"/>
  <c r="BR454" i="1" s="1"/>
  <c r="X579" i="3"/>
  <c r="BR609" i="1" s="1"/>
  <c r="BQ609" i="1"/>
  <c r="X458" i="3"/>
  <c r="BR488" i="1" s="1"/>
  <c r="BQ488" i="1"/>
  <c r="X321" i="3"/>
  <c r="BR351" i="1" s="1"/>
  <c r="BQ351" i="1"/>
  <c r="X325" i="3"/>
  <c r="BR355" i="1" s="1"/>
  <c r="BQ355" i="1"/>
  <c r="BQ591" i="1"/>
  <c r="BQ404" i="1"/>
  <c r="BQ513" i="1"/>
  <c r="BQ469" i="1"/>
  <c r="BQ496" i="1"/>
  <c r="X527" i="3"/>
  <c r="BR557" i="1" s="1"/>
  <c r="X383" i="3"/>
  <c r="BR413" i="1" s="1"/>
  <c r="BQ413" i="1"/>
  <c r="X526" i="3"/>
  <c r="BR556" i="1" s="1"/>
  <c r="BQ556" i="1"/>
  <c r="X382" i="3"/>
  <c r="BR412" i="1" s="1"/>
  <c r="BQ412" i="1"/>
  <c r="X537" i="3"/>
  <c r="BR567" i="1" s="1"/>
  <c r="X393" i="3"/>
  <c r="BR423" i="1" s="1"/>
  <c r="BQ423" i="1"/>
  <c r="X392" i="3"/>
  <c r="BR422" i="1" s="1"/>
  <c r="X451" i="3"/>
  <c r="BR481" i="1" s="1"/>
  <c r="X534" i="3"/>
  <c r="BR564" i="1" s="1"/>
  <c r="X390" i="3"/>
  <c r="BR420" i="1" s="1"/>
  <c r="X463" i="3"/>
  <c r="BR493" i="1" s="1"/>
  <c r="X533" i="3"/>
  <c r="BR563" i="1" s="1"/>
  <c r="BQ563" i="1"/>
  <c r="X389" i="3"/>
  <c r="BR419" i="1" s="1"/>
  <c r="BQ419" i="1"/>
  <c r="X567" i="3"/>
  <c r="BR597" i="1" s="1"/>
  <c r="X423" i="3"/>
  <c r="BR453" i="1" s="1"/>
  <c r="BQ453" i="1"/>
  <c r="X590" i="3"/>
  <c r="BR620" i="1" s="1"/>
  <c r="BQ620" i="1"/>
  <c r="X601" i="3"/>
  <c r="BR631" i="1" s="1"/>
  <c r="BQ631" i="1"/>
  <c r="X457" i="3"/>
  <c r="BR487" i="1" s="1"/>
  <c r="X427" i="3"/>
  <c r="BR457" i="1" s="1"/>
  <c r="X480" i="3"/>
  <c r="BR510" i="1" s="1"/>
  <c r="BQ510" i="1"/>
  <c r="X336" i="3"/>
  <c r="BR366" i="1" s="1"/>
  <c r="BQ569" i="1"/>
  <c r="BQ532" i="1"/>
  <c r="Y53" i="3"/>
  <c r="BQ91" i="1" s="1"/>
  <c r="X240" i="3"/>
  <c r="BR278" i="1" s="1"/>
  <c r="X371" i="3"/>
  <c r="BR401" i="1" s="1"/>
  <c r="BQ401" i="1"/>
  <c r="X514" i="3"/>
  <c r="BR544" i="1" s="1"/>
  <c r="X370" i="3"/>
  <c r="BR400" i="1" s="1"/>
  <c r="BQ400" i="1"/>
  <c r="X524" i="3"/>
  <c r="BR554" i="1" s="1"/>
  <c r="X403" i="3"/>
  <c r="BR433" i="1" s="1"/>
  <c r="BQ433" i="1"/>
  <c r="X522" i="3"/>
  <c r="BR552" i="1" s="1"/>
  <c r="X378" i="3"/>
  <c r="BR408" i="1" s="1"/>
  <c r="X544" i="3"/>
  <c r="BR574" i="1" s="1"/>
  <c r="X400" i="3"/>
  <c r="BR430" i="1" s="1"/>
  <c r="X555" i="3"/>
  <c r="BR585" i="1" s="1"/>
  <c r="X411" i="3"/>
  <c r="BR441" i="1" s="1"/>
  <c r="X434" i="3"/>
  <c r="BR464" i="1" s="1"/>
  <c r="X589" i="3"/>
  <c r="BR619" i="1" s="1"/>
  <c r="X445" i="3"/>
  <c r="BR475" i="1" s="1"/>
  <c r="BQ475" i="1"/>
  <c r="X320" i="3"/>
  <c r="BR350" i="1" s="1"/>
  <c r="BQ350" i="1"/>
  <c r="X468" i="3"/>
  <c r="BR498" i="1" s="1"/>
  <c r="BQ498" i="1"/>
  <c r="BQ640" i="1"/>
  <c r="X610" i="3"/>
  <c r="BR640" i="1" s="1"/>
  <c r="BQ581" i="1"/>
  <c r="BQ446" i="1"/>
  <c r="BQ633" i="1"/>
  <c r="Y193" i="3"/>
  <c r="BQ231" i="1" s="1"/>
  <c r="X223" i="3"/>
  <c r="BR261" i="1" s="1"/>
  <c r="Y130" i="3"/>
  <c r="BQ168" i="1" s="1"/>
  <c r="X220" i="3"/>
  <c r="BR258" i="1" s="1"/>
  <c r="X155" i="3"/>
  <c r="BR193" i="1" s="1"/>
  <c r="X262" i="3"/>
  <c r="BR300" i="1" s="1"/>
  <c r="Y122" i="3"/>
  <c r="BQ160" i="1" s="1"/>
  <c r="X115" i="3"/>
  <c r="BR153" i="1" s="1"/>
  <c r="X63" i="3"/>
  <c r="BR101" i="1" s="1"/>
  <c r="Y233" i="3"/>
  <c r="BQ271" i="1" s="1"/>
  <c r="Y277" i="3"/>
  <c r="BQ315" i="1" s="1"/>
  <c r="X113" i="3"/>
  <c r="BR151" i="1" s="1"/>
  <c r="X153" i="3"/>
  <c r="BR191" i="1" s="1"/>
  <c r="X87" i="3"/>
  <c r="BR125" i="1" s="1"/>
  <c r="X96" i="3"/>
  <c r="BR134" i="1" s="1"/>
  <c r="X205" i="3"/>
  <c r="BR243" i="1" s="1"/>
  <c r="Y136" i="3"/>
  <c r="BQ174" i="1" s="1"/>
  <c r="Y19" i="3"/>
  <c r="BQ57" i="1" s="1"/>
  <c r="X138" i="3"/>
  <c r="BR176" i="1" s="1"/>
  <c r="X75" i="3"/>
  <c r="BR113" i="1" s="1"/>
  <c r="X104" i="3"/>
  <c r="BR142" i="1" s="1"/>
  <c r="X137" i="3"/>
  <c r="BR175" i="1" s="1"/>
  <c r="X263" i="3"/>
  <c r="BR301" i="1" s="1"/>
  <c r="Y276" i="3"/>
  <c r="BQ314" i="1" s="1"/>
  <c r="X109" i="3"/>
  <c r="BR147" i="1" s="1"/>
  <c r="X178" i="3"/>
  <c r="BR216" i="1" s="1"/>
  <c r="X167" i="3"/>
  <c r="BR205" i="1" s="1"/>
  <c r="X91" i="3"/>
  <c r="BR129" i="1" s="1"/>
  <c r="Y15" i="3"/>
  <c r="BQ53" i="1" s="1"/>
  <c r="X204" i="3"/>
  <c r="BR242" i="1" s="1"/>
  <c r="X234" i="3"/>
  <c r="BR272" i="1" s="1"/>
  <c r="X201" i="3"/>
  <c r="BR239" i="1" s="1"/>
  <c r="X147" i="3"/>
  <c r="BR185" i="1" s="1"/>
  <c r="Y199" i="3"/>
  <c r="BQ237" i="1" s="1"/>
  <c r="Y64" i="3"/>
  <c r="BQ102" i="1" s="1"/>
  <c r="X56" i="3"/>
  <c r="BR94" i="1" s="1"/>
  <c r="Y264" i="3"/>
  <c r="BQ302" i="1" s="1"/>
  <c r="Y154" i="3"/>
  <c r="BQ192" i="1" s="1"/>
  <c r="Y242" i="3"/>
  <c r="BQ280" i="1" s="1"/>
  <c r="X287" i="3"/>
  <c r="BR325" i="1" s="1"/>
  <c r="X165" i="3"/>
  <c r="BR203" i="1" s="1"/>
  <c r="X214" i="3"/>
  <c r="BR252" i="1" s="1"/>
  <c r="Y165" i="3"/>
  <c r="BQ203" i="1" s="1"/>
  <c r="Y235" i="3"/>
  <c r="BQ273" i="1" s="1"/>
  <c r="Y285" i="3"/>
  <c r="BQ323" i="1" s="1"/>
  <c r="Y21" i="3"/>
  <c r="BQ59" i="1" s="1"/>
  <c r="X288" i="3"/>
  <c r="BR326" i="1" s="1"/>
  <c r="X69" i="3"/>
  <c r="BR107" i="1" s="1"/>
  <c r="Y205" i="3"/>
  <c r="BQ243" i="1" s="1"/>
  <c r="Y65" i="3"/>
  <c r="BQ103" i="1" s="1"/>
  <c r="Y132" i="3"/>
  <c r="BQ170" i="1" s="1"/>
  <c r="X169" i="3"/>
  <c r="BR207" i="1" s="1"/>
  <c r="X291" i="3"/>
  <c r="BR329" i="1" s="1"/>
  <c r="X108" i="3"/>
  <c r="BR146" i="1" s="1"/>
  <c r="X66" i="3"/>
  <c r="BR104" i="1" s="1"/>
  <c r="Y291" i="3"/>
  <c r="BQ329" i="1" s="1"/>
  <c r="X90" i="3"/>
  <c r="BR128" i="1" s="1"/>
  <c r="X195" i="3"/>
  <c r="BR233" i="1" s="1"/>
  <c r="X114" i="3"/>
  <c r="BR152" i="1" s="1"/>
  <c r="X92" i="3"/>
  <c r="BR130" i="1" s="1"/>
  <c r="X67" i="3"/>
  <c r="BR105" i="1" s="1"/>
  <c r="X62" i="3"/>
  <c r="BR100" i="1" s="1"/>
  <c r="Y228" i="3"/>
  <c r="BQ266" i="1" s="1"/>
  <c r="X306" i="3"/>
  <c r="BR344" i="1" s="1"/>
  <c r="Y150" i="3"/>
  <c r="BQ188" i="1" s="1"/>
  <c r="Y259" i="3"/>
  <c r="BQ297" i="1" s="1"/>
  <c r="X34" i="3"/>
  <c r="BR72" i="1" s="1"/>
  <c r="X46" i="3"/>
  <c r="BR84" i="1" s="1"/>
  <c r="Y216" i="3"/>
  <c r="BQ254" i="1" s="1"/>
  <c r="Y297" i="3"/>
  <c r="BQ335" i="1" s="1"/>
  <c r="X267" i="3"/>
  <c r="BR305" i="1" s="1"/>
  <c r="X215" i="3"/>
  <c r="BR253" i="1" s="1"/>
  <c r="Y46" i="3"/>
  <c r="BQ84" i="1" s="1"/>
  <c r="Y152" i="3"/>
  <c r="BQ190" i="1" s="1"/>
  <c r="X159" i="3"/>
  <c r="BR197" i="1" s="1"/>
  <c r="Y280" i="3"/>
  <c r="BQ318" i="1" s="1"/>
  <c r="X158" i="3"/>
  <c r="BR196" i="1" s="1"/>
  <c r="X127" i="3"/>
  <c r="BR165" i="1" s="1"/>
  <c r="X106" i="3"/>
  <c r="BR144" i="1" s="1"/>
  <c r="Y93" i="3"/>
  <c r="BQ131" i="1" s="1"/>
  <c r="X88" i="3"/>
  <c r="BR126" i="1" s="1"/>
  <c r="X279" i="3"/>
  <c r="BR317" i="1" s="1"/>
  <c r="X19" i="3"/>
  <c r="BR57" i="1" s="1"/>
  <c r="X249" i="3"/>
  <c r="BR287" i="1" s="1"/>
  <c r="X117" i="3"/>
  <c r="BR155" i="1" s="1"/>
  <c r="X150" i="3"/>
  <c r="BR188" i="1" s="1"/>
  <c r="Y55" i="3"/>
  <c r="BQ93" i="1" s="1"/>
  <c r="Y114" i="3"/>
  <c r="BQ152" i="1" s="1"/>
  <c r="Y139" i="3"/>
  <c r="BQ177" i="1" s="1"/>
  <c r="X160" i="3"/>
  <c r="BR198" i="1" s="1"/>
  <c r="X227" i="3"/>
  <c r="BR265" i="1" s="1"/>
  <c r="X86" i="3"/>
  <c r="BR124" i="1" s="1"/>
  <c r="X210" i="3"/>
  <c r="BR248" i="1" s="1"/>
  <c r="X222" i="3"/>
  <c r="BR260" i="1" s="1"/>
  <c r="X252" i="3"/>
  <c r="BR290" i="1" s="1"/>
  <c r="Y192" i="3"/>
  <c r="BQ230" i="1" s="1"/>
  <c r="Y241" i="3"/>
  <c r="BQ279" i="1" s="1"/>
  <c r="X172" i="3"/>
  <c r="BR210" i="1" s="1"/>
  <c r="Y117" i="3"/>
  <c r="BQ155" i="1" s="1"/>
  <c r="X208" i="3"/>
  <c r="BR246" i="1" s="1"/>
  <c r="Y222" i="3"/>
  <c r="BQ260" i="1" s="1"/>
  <c r="Y83" i="3"/>
  <c r="BQ121" i="1" s="1"/>
  <c r="Y289" i="3"/>
  <c r="BQ327" i="1" s="1"/>
  <c r="X102" i="3"/>
  <c r="BR140" i="1" s="1"/>
  <c r="Y261" i="3"/>
  <c r="BQ299" i="1" s="1"/>
  <c r="Y213" i="3"/>
  <c r="BQ251" i="1" s="1"/>
  <c r="Y89" i="3"/>
  <c r="BQ127" i="1" s="1"/>
  <c r="Y28" i="3"/>
  <c r="BQ66" i="1" s="1"/>
  <c r="X175" i="3"/>
  <c r="BR213" i="1" s="1"/>
  <c r="Y126" i="3"/>
  <c r="BQ164" i="1" s="1"/>
  <c r="X26" i="3"/>
  <c r="BR64" i="1" s="1"/>
  <c r="X112" i="3"/>
  <c r="BR150" i="1" s="1"/>
  <c r="Y69" i="3"/>
  <c r="BQ107" i="1" s="1"/>
  <c r="X139" i="3"/>
  <c r="BR177" i="1" s="1"/>
  <c r="X65" i="3"/>
  <c r="BR103" i="1" s="1"/>
  <c r="Y278" i="3"/>
  <c r="BQ316" i="1" s="1"/>
  <c r="Y71" i="3"/>
  <c r="BQ109" i="1" s="1"/>
  <c r="Y163" i="3"/>
  <c r="BQ201" i="1" s="1"/>
  <c r="X93" i="3"/>
  <c r="BR131" i="1" s="1"/>
  <c r="Y88" i="3"/>
  <c r="BQ126" i="1" s="1"/>
  <c r="Y140" i="3"/>
  <c r="BQ178" i="1" s="1"/>
  <c r="Y56" i="3"/>
  <c r="BQ94" i="1" s="1"/>
  <c r="X219" i="3"/>
  <c r="BR257" i="1" s="1"/>
  <c r="X55" i="3"/>
  <c r="BR93" i="1" s="1"/>
  <c r="Y210" i="3"/>
  <c r="BQ248" i="1" s="1"/>
  <c r="Y172" i="3"/>
  <c r="BQ210" i="1" s="1"/>
  <c r="Y279" i="3"/>
  <c r="BQ317" i="1" s="1"/>
  <c r="Y47" i="3"/>
  <c r="BQ85" i="1" s="1"/>
  <c r="Y87" i="3"/>
  <c r="BQ125" i="1" s="1"/>
  <c r="X107" i="3"/>
  <c r="BR145" i="1" s="1"/>
  <c r="X73" i="3"/>
  <c r="BR111" i="1" s="1"/>
  <c r="X211" i="3"/>
  <c r="BR249" i="1" s="1"/>
  <c r="Y212" i="3"/>
  <c r="BQ250" i="1" s="1"/>
  <c r="X84" i="3"/>
  <c r="BR122" i="1" s="1"/>
  <c r="Y86" i="3"/>
  <c r="BQ124" i="1" s="1"/>
  <c r="X216" i="3"/>
  <c r="BR254" i="1" s="1"/>
  <c r="X47" i="3"/>
  <c r="BR85" i="1" s="1"/>
  <c r="X123" i="3"/>
  <c r="BR161" i="1" s="1"/>
  <c r="X42" i="3"/>
  <c r="BR80" i="1" s="1"/>
  <c r="Y105" i="3"/>
  <c r="BQ143" i="1" s="1"/>
  <c r="X103" i="3"/>
  <c r="BR141" i="1" s="1"/>
  <c r="X136" i="3"/>
  <c r="BR174" i="1" s="1"/>
  <c r="X76" i="3"/>
  <c r="BR114" i="1" s="1"/>
  <c r="X35" i="3"/>
  <c r="BR73" i="1" s="1"/>
  <c r="X196" i="3"/>
  <c r="BR234" i="1" s="1"/>
  <c r="X98" i="3"/>
  <c r="BR136" i="1" s="1"/>
  <c r="X40" i="3"/>
  <c r="BR78" i="1" s="1"/>
  <c r="Y274" i="3"/>
  <c r="BQ312" i="1" s="1"/>
  <c r="X189" i="3"/>
  <c r="BR227" i="1" s="1"/>
  <c r="Y31" i="3"/>
  <c r="BQ69" i="1" s="1"/>
  <c r="X259" i="3"/>
  <c r="BR297" i="1" s="1"/>
  <c r="X193" i="3"/>
  <c r="BR231" i="1" s="1"/>
  <c r="X156" i="3"/>
  <c r="BR194" i="1" s="1"/>
  <c r="X143" i="3"/>
  <c r="BR181" i="1" s="1"/>
  <c r="X266" i="3"/>
  <c r="BR304" i="1" s="1"/>
  <c r="X182" i="3"/>
  <c r="BR220" i="1" s="1"/>
  <c r="Y238" i="3"/>
  <c r="BQ276" i="1" s="1"/>
  <c r="X207" i="3"/>
  <c r="BR245" i="1" s="1"/>
  <c r="X120" i="3"/>
  <c r="BR158" i="1" s="1"/>
  <c r="X89" i="3"/>
  <c r="BR127" i="1" s="1"/>
  <c r="X23" i="3"/>
  <c r="BR61" i="1" s="1"/>
  <c r="X58" i="3"/>
  <c r="BR96" i="1" s="1"/>
  <c r="X258" i="3"/>
  <c r="BR296" i="1" s="1"/>
  <c r="X49" i="3"/>
  <c r="BR87" i="1" s="1"/>
  <c r="X144" i="3"/>
  <c r="BR182" i="1" s="1"/>
  <c r="Y186" i="3"/>
  <c r="BQ224" i="1" s="1"/>
  <c r="Y124" i="3"/>
  <c r="BQ162" i="1" s="1"/>
  <c r="Y81" i="3"/>
  <c r="BQ119" i="1" s="1"/>
  <c r="X36" i="3"/>
  <c r="BR74" i="1" s="1"/>
  <c r="X250" i="3"/>
  <c r="BR288" i="1" s="1"/>
  <c r="X271" i="3"/>
  <c r="BR309" i="1" s="1"/>
  <c r="Y33" i="3"/>
  <c r="BQ71" i="1" s="1"/>
  <c r="X61" i="3"/>
  <c r="BR99" i="1" s="1"/>
  <c r="X154" i="3"/>
  <c r="BR192" i="1" s="1"/>
  <c r="Y208" i="3"/>
  <c r="BQ246" i="1" s="1"/>
  <c r="X140" i="3"/>
  <c r="BR178" i="1" s="1"/>
  <c r="Y281" i="3"/>
  <c r="BQ319" i="1" s="1"/>
  <c r="X50" i="3"/>
  <c r="BR88" i="1" s="1"/>
  <c r="Y227" i="3"/>
  <c r="BQ265" i="1" s="1"/>
  <c r="Y191" i="3"/>
  <c r="BQ229" i="1" s="1"/>
  <c r="X105" i="3"/>
  <c r="BR143" i="1" s="1"/>
  <c r="Y189" i="3"/>
  <c r="BQ227" i="1" s="1"/>
  <c r="X203" i="3"/>
  <c r="BR241" i="1" s="1"/>
  <c r="X257" i="3"/>
  <c r="BR295" i="1" s="1"/>
  <c r="X33" i="3"/>
  <c r="BR71" i="1" s="1"/>
  <c r="X237" i="3"/>
  <c r="BR275" i="1" s="1"/>
  <c r="X303" i="3"/>
  <c r="BR341" i="1" s="1"/>
  <c r="Y160" i="3"/>
  <c r="BQ198" i="1" s="1"/>
  <c r="X164" i="3"/>
  <c r="BR202" i="1" s="1"/>
  <c r="Y174" i="3"/>
  <c r="BQ212" i="1" s="1"/>
  <c r="Y18" i="3"/>
  <c r="BQ56" i="1" s="1"/>
  <c r="X224" i="3"/>
  <c r="BR262" i="1" s="1"/>
  <c r="X235" i="3"/>
  <c r="BR273" i="1" s="1"/>
  <c r="X168" i="3"/>
  <c r="BR206" i="1" s="1"/>
  <c r="X278" i="3"/>
  <c r="BR316" i="1" s="1"/>
  <c r="X289" i="3"/>
  <c r="BR327" i="1" s="1"/>
  <c r="Y98" i="3"/>
  <c r="BQ136" i="1" s="1"/>
  <c r="Y27" i="3"/>
  <c r="BQ65" i="1" s="1"/>
  <c r="Y60" i="3"/>
  <c r="BQ98" i="1" s="1"/>
  <c r="X132" i="3"/>
  <c r="BR170" i="1" s="1"/>
  <c r="X242" i="3"/>
  <c r="BR280" i="1" s="1"/>
  <c r="Y195" i="3"/>
  <c r="BQ233" i="1" s="1"/>
  <c r="X27" i="3"/>
  <c r="BR65" i="1" s="1"/>
  <c r="Y168" i="3"/>
  <c r="BQ206" i="1" s="1"/>
  <c r="X192" i="3"/>
  <c r="BR230" i="1" s="1"/>
  <c r="X22" i="3"/>
  <c r="BR60" i="1" s="1"/>
  <c r="Y221" i="3"/>
  <c r="BQ259" i="1" s="1"/>
  <c r="Y256" i="3"/>
  <c r="BQ294" i="1" s="1"/>
  <c r="Y246" i="3"/>
  <c r="BQ284" i="1" s="1"/>
  <c r="X247" i="3"/>
  <c r="BR285" i="1" s="1"/>
  <c r="X229" i="3"/>
  <c r="BR267" i="1" s="1"/>
  <c r="X17" i="3"/>
  <c r="BR55" i="1" s="1"/>
  <c r="Y134" i="3"/>
  <c r="BQ172" i="1" s="1"/>
  <c r="Y283" i="3"/>
  <c r="BQ321" i="1" s="1"/>
  <c r="X125" i="3"/>
  <c r="BR163" i="1" s="1"/>
  <c r="X280" i="3"/>
  <c r="BR318" i="1" s="1"/>
  <c r="X226" i="3"/>
  <c r="BR264" i="1" s="1"/>
  <c r="Y94" i="3"/>
  <c r="BQ132" i="1" s="1"/>
  <c r="X99" i="3"/>
  <c r="BR137" i="1" s="1"/>
  <c r="X80" i="3"/>
  <c r="BR118" i="1" s="1"/>
  <c r="X83" i="3"/>
  <c r="BR121" i="1" s="1"/>
  <c r="Y252" i="3"/>
  <c r="BQ290" i="1" s="1"/>
  <c r="Y102" i="3"/>
  <c r="BQ140" i="1" s="1"/>
  <c r="X57" i="3"/>
  <c r="BR95" i="1" s="1"/>
  <c r="X101" i="3"/>
  <c r="BR139" i="1" s="1"/>
  <c r="Y287" i="3"/>
  <c r="BQ325" i="1" s="1"/>
  <c r="X199" i="3"/>
  <c r="BR237" i="1" s="1"/>
  <c r="Y307" i="3"/>
  <c r="BQ345" i="1" s="1"/>
  <c r="Y68" i="3"/>
  <c r="BQ106" i="1" s="1"/>
  <c r="Y63" i="3"/>
  <c r="BQ101" i="1" s="1"/>
  <c r="Y224" i="3"/>
  <c r="BQ262" i="1" s="1"/>
  <c r="X71" i="3"/>
  <c r="BR109" i="1" s="1"/>
  <c r="Y271" i="3"/>
  <c r="BQ309" i="1" s="1"/>
  <c r="X28" i="3"/>
  <c r="BR66" i="1" s="1"/>
  <c r="X111" i="3"/>
  <c r="BR149" i="1" s="1"/>
  <c r="Y249" i="3"/>
  <c r="BQ287" i="1" s="1"/>
  <c r="X52" i="3"/>
  <c r="BR90" i="1" s="1"/>
  <c r="Y61" i="3"/>
  <c r="BQ99" i="1" s="1"/>
  <c r="Y14" i="3"/>
  <c r="BQ52" i="1" s="1"/>
  <c r="Y196" i="3"/>
  <c r="BQ234" i="1" s="1"/>
  <c r="Y303" i="3"/>
  <c r="BQ341" i="1" s="1"/>
  <c r="X25" i="3"/>
  <c r="BR63" i="1" s="1"/>
  <c r="X253" i="3"/>
  <c r="BR291" i="1" s="1"/>
  <c r="Y23" i="3"/>
  <c r="BQ61" i="1" s="1"/>
  <c r="X29" i="3"/>
  <c r="BR67" i="1" s="1"/>
  <c r="X294" i="3"/>
  <c r="BR332" i="1" s="1"/>
  <c r="Y52" i="3"/>
  <c r="BQ90" i="1" s="1"/>
  <c r="Y209" i="3"/>
  <c r="BQ247" i="1" s="1"/>
  <c r="Y257" i="3"/>
  <c r="BQ295" i="1" s="1"/>
  <c r="X194" i="3"/>
  <c r="BR232" i="1" s="1"/>
  <c r="X233" i="3"/>
  <c r="BR271" i="1" s="1"/>
  <c r="X68" i="3"/>
  <c r="BR106" i="1" s="1"/>
  <c r="Y203" i="3"/>
  <c r="BQ241" i="1" s="1"/>
  <c r="Y34" i="3"/>
  <c r="BQ72" i="1" s="1"/>
  <c r="X296" i="3"/>
  <c r="BR334" i="1" s="1"/>
  <c r="X298" i="3"/>
  <c r="BR336" i="1" s="1"/>
  <c r="X60" i="3"/>
  <c r="BR98" i="1" s="1"/>
  <c r="Y306" i="3"/>
  <c r="BQ344" i="1" s="1"/>
  <c r="X261" i="3"/>
  <c r="BR299" i="1" s="1"/>
  <c r="X206" i="3"/>
  <c r="BR244" i="1" s="1"/>
  <c r="X230" i="3"/>
  <c r="BR268" i="1" s="1"/>
  <c r="X166" i="3"/>
  <c r="BR204" i="1" s="1"/>
  <c r="X225" i="3"/>
  <c r="BR263" i="1" s="1"/>
  <c r="X37" i="3"/>
  <c r="BR75" i="1" s="1"/>
  <c r="X254" i="3"/>
  <c r="BR292" i="1" s="1"/>
  <c r="X264" i="3"/>
  <c r="BR302" i="1" s="1"/>
  <c r="X183" i="3"/>
  <c r="BR221" i="1" s="1"/>
  <c r="X100" i="3"/>
  <c r="BR138" i="1" s="1"/>
  <c r="Y294" i="3"/>
  <c r="BQ332" i="1" s="1"/>
  <c r="X45" i="3"/>
  <c r="BR83" i="1" s="1"/>
  <c r="Y237" i="3"/>
  <c r="BQ275" i="1" s="1"/>
  <c r="Y84" i="3"/>
  <c r="BQ122" i="1" s="1"/>
  <c r="Y62" i="3"/>
  <c r="BQ100" i="1" s="1"/>
  <c r="X14" i="3"/>
  <c r="BR52" i="1" s="1"/>
  <c r="X198" i="3"/>
  <c r="BR236" i="1" s="1"/>
  <c r="X176" i="3"/>
  <c r="BR214" i="1" s="1"/>
  <c r="X163" i="3"/>
  <c r="BR201" i="1" s="1"/>
  <c r="Y100" i="3"/>
  <c r="BQ138" i="1" s="1"/>
  <c r="Y173" i="3"/>
  <c r="BQ211" i="1" s="1"/>
  <c r="X307" i="3"/>
  <c r="BR345" i="1" s="1"/>
  <c r="Y111" i="3"/>
  <c r="BQ149" i="1" s="1"/>
  <c r="X95" i="3"/>
  <c r="BR133" i="1" s="1"/>
  <c r="X236" i="3"/>
  <c r="BR274" i="1" s="1"/>
  <c r="X30" i="3"/>
  <c r="BR68" i="1" s="1"/>
  <c r="X171" i="3"/>
  <c r="BR209" i="1" s="1"/>
  <c r="X24" i="3"/>
  <c r="BR62" i="1" s="1"/>
  <c r="X54" i="3"/>
  <c r="BR92" i="1" s="1"/>
  <c r="X162" i="3"/>
  <c r="BR200" i="1" s="1"/>
  <c r="Y177" i="3"/>
  <c r="BQ215" i="1" s="1"/>
  <c r="Y197" i="3"/>
  <c r="BQ235" i="1" s="1"/>
  <c r="X272" i="3"/>
  <c r="BR310" i="1" s="1"/>
  <c r="Y292" i="3"/>
  <c r="BQ330" i="1" s="1"/>
  <c r="X146" i="3"/>
  <c r="BR184" i="1" s="1"/>
  <c r="X218" i="3"/>
  <c r="BR256" i="1" s="1"/>
  <c r="Y300" i="3"/>
  <c r="BQ338" i="1" s="1"/>
  <c r="X129" i="3"/>
  <c r="BR167" i="1" s="1"/>
  <c r="X59" i="3"/>
  <c r="BR97" i="1" s="1"/>
  <c r="X116" i="3"/>
  <c r="BR154" i="1" s="1"/>
  <c r="Y72" i="3"/>
  <c r="BQ110" i="1" s="1"/>
  <c r="X74" i="3"/>
  <c r="BR112" i="1" s="1"/>
  <c r="Y250" i="3"/>
  <c r="BQ288" i="1" s="1"/>
  <c r="Y97" i="3"/>
  <c r="BQ135" i="1" s="1"/>
  <c r="Y265" i="3"/>
  <c r="BQ303" i="1" s="1"/>
  <c r="X41" i="3"/>
  <c r="BR79" i="1" s="1"/>
  <c r="X282" i="3"/>
  <c r="BR320" i="1" s="1"/>
  <c r="X251" i="3"/>
  <c r="BR289" i="1" s="1"/>
  <c r="X161" i="3"/>
  <c r="BR199" i="1" s="1"/>
  <c r="X281" i="3"/>
  <c r="BR319" i="1" s="1"/>
  <c r="Y76" i="3"/>
  <c r="BQ114" i="1" s="1"/>
  <c r="Y101" i="3"/>
  <c r="BQ139" i="1" s="1"/>
  <c r="X274" i="3"/>
  <c r="BR312" i="1" s="1"/>
  <c r="Y267" i="3"/>
  <c r="BQ305" i="1" s="1"/>
  <c r="Y231" i="3"/>
  <c r="BQ269" i="1" s="1"/>
  <c r="Y39" i="3"/>
  <c r="BQ77" i="1" s="1"/>
  <c r="Y110" i="3"/>
  <c r="BQ148" i="1" s="1"/>
  <c r="Y141" i="3"/>
  <c r="BQ179" i="1" s="1"/>
  <c r="Y115" i="3"/>
  <c r="BQ153" i="1" s="1"/>
  <c r="Y179" i="3"/>
  <c r="BQ217" i="1" s="1"/>
  <c r="X44" i="3"/>
  <c r="BR82" i="1" s="1"/>
  <c r="Y183" i="3"/>
  <c r="BQ221" i="1" s="1"/>
  <c r="X276" i="3"/>
  <c r="BR314" i="1" s="1"/>
  <c r="Y75" i="3"/>
  <c r="BQ113" i="1" s="1"/>
  <c r="X122" i="3"/>
  <c r="BR160" i="1" s="1"/>
  <c r="Y230" i="3"/>
  <c r="BQ268" i="1" s="1"/>
  <c r="Y41" i="3"/>
  <c r="BQ79" i="1" s="1"/>
  <c r="Y159" i="3"/>
  <c r="BQ197" i="1" s="1"/>
  <c r="X142" i="3"/>
  <c r="BR180" i="1" s="1"/>
  <c r="X232" i="3"/>
  <c r="BR270" i="1" s="1"/>
  <c r="X31" i="3"/>
  <c r="BR69" i="1" s="1"/>
  <c r="X302" i="3"/>
  <c r="BR340" i="1" s="1"/>
  <c r="X239" i="3"/>
  <c r="BR277" i="1" s="1"/>
  <c r="X119" i="3"/>
  <c r="BR157" i="1" s="1"/>
  <c r="Y40" i="3"/>
  <c r="BQ78" i="1" s="1"/>
  <c r="X128" i="3"/>
  <c r="BR166" i="1" s="1"/>
  <c r="X53" i="3"/>
  <c r="BR91" i="1" s="1"/>
  <c r="Y232" i="3"/>
  <c r="BQ270" i="1" s="1"/>
  <c r="Y38" i="3"/>
  <c r="BQ76" i="1" s="1"/>
  <c r="Y54" i="3"/>
  <c r="BQ92" i="1" s="1"/>
  <c r="Y57" i="3"/>
  <c r="BQ95" i="1" s="1"/>
  <c r="X141" i="3"/>
  <c r="BR179" i="1" s="1"/>
  <c r="X97" i="3"/>
  <c r="BR135" i="1" s="1"/>
  <c r="Y308" i="3"/>
  <c r="BQ346" i="1" s="1"/>
  <c r="X299" i="3"/>
  <c r="BR337" i="1" s="1"/>
  <c r="Y45" i="3"/>
  <c r="BQ83" i="1" s="1"/>
  <c r="Y99" i="3"/>
  <c r="BQ137" i="1" s="1"/>
  <c r="Y251" i="3"/>
  <c r="BQ289" i="1" s="1"/>
  <c r="Y253" i="3"/>
  <c r="BQ291" i="1" s="1"/>
  <c r="X213" i="3"/>
  <c r="BR251" i="1" s="1"/>
  <c r="X191" i="3"/>
  <c r="BR229" i="1" s="1"/>
  <c r="X255" i="3"/>
  <c r="BR293" i="1" s="1"/>
  <c r="X228" i="3"/>
  <c r="BR266" i="1" s="1"/>
  <c r="Y106" i="3"/>
  <c r="BQ144" i="1" s="1"/>
  <c r="Y158" i="3"/>
  <c r="BQ196" i="1" s="1"/>
  <c r="Y92" i="3"/>
  <c r="BQ130" i="1" s="1"/>
  <c r="X39" i="3"/>
  <c r="BR77" i="1" s="1"/>
  <c r="Y239" i="3"/>
  <c r="BQ277" i="1" s="1"/>
  <c r="Y240" i="3"/>
  <c r="BQ278" i="1" s="1"/>
  <c r="Y42" i="3"/>
  <c r="BQ80" i="1" s="1"/>
  <c r="Y214" i="3"/>
  <c r="BQ252" i="1" s="1"/>
  <c r="Y188" i="3"/>
  <c r="BQ226" i="1" s="1"/>
  <c r="Y119" i="3"/>
  <c r="BQ157" i="1" s="1"/>
  <c r="Y127" i="3"/>
  <c r="BQ165" i="1" s="1"/>
  <c r="X94" i="3"/>
  <c r="BR132" i="1" s="1"/>
  <c r="Y25" i="3"/>
  <c r="BQ63" i="1" s="1"/>
  <c r="Y302" i="3"/>
  <c r="BQ340" i="1" s="1"/>
  <c r="X173" i="3"/>
  <c r="BR211" i="1" s="1"/>
  <c r="Y284" i="3"/>
  <c r="BQ322" i="1" s="1"/>
  <c r="X85" i="3"/>
  <c r="BR123" i="1" s="1"/>
  <c r="X77" i="3"/>
  <c r="BR115" i="1" s="1"/>
  <c r="X124" i="3"/>
  <c r="BR162" i="1" s="1"/>
  <c r="X297" i="3"/>
  <c r="BR335" i="1" s="1"/>
  <c r="Y80" i="3"/>
  <c r="BQ118" i="1" s="1"/>
  <c r="Y90" i="3"/>
  <c r="BQ128" i="1" s="1"/>
  <c r="X32" i="3"/>
  <c r="BR70" i="1" s="1"/>
  <c r="X170" i="3"/>
  <c r="BR208" i="1" s="1"/>
  <c r="X295" i="3"/>
  <c r="BR333" i="1" s="1"/>
  <c r="Y293" i="3"/>
  <c r="BQ331" i="1" s="1"/>
  <c r="X157" i="3"/>
  <c r="BR195" i="1" s="1"/>
  <c r="X197" i="3"/>
  <c r="BR235" i="1" s="1"/>
  <c r="X135" i="3"/>
  <c r="BR173" i="1" s="1"/>
  <c r="X180" i="3"/>
  <c r="BR218" i="1" s="1"/>
  <c r="Y272" i="3"/>
  <c r="BQ310" i="1" s="1"/>
  <c r="X149" i="3"/>
  <c r="BR187" i="1" s="1"/>
  <c r="Y142" i="3"/>
  <c r="BQ180" i="1" s="1"/>
  <c r="X48" i="3"/>
  <c r="BR86" i="1" s="1"/>
  <c r="X301" i="3"/>
  <c r="BR339" i="1" s="1"/>
  <c r="X217" i="3"/>
  <c r="BR255" i="1" s="1"/>
  <c r="X292" i="3"/>
  <c r="BR330" i="1" s="1"/>
  <c r="Y190" i="3"/>
  <c r="BQ228" i="1" s="1"/>
  <c r="X290" i="3"/>
  <c r="BR328" i="1" s="1"/>
  <c r="Y164" i="3"/>
  <c r="BQ202" i="1" s="1"/>
  <c r="Y118" i="3"/>
  <c r="BQ156" i="1" s="1"/>
  <c r="Y243" i="3"/>
  <c r="BQ281" i="1" s="1"/>
  <c r="X187" i="3"/>
  <c r="BR225" i="1" s="1"/>
  <c r="X231" i="3"/>
  <c r="BR269" i="1" s="1"/>
  <c r="X212" i="3"/>
  <c r="BR250" i="1" s="1"/>
  <c r="X269" i="3"/>
  <c r="BR307" i="1" s="1"/>
  <c r="X273" i="3"/>
  <c r="BR311" i="1" s="1"/>
  <c r="Y201" i="3"/>
  <c r="BQ239" i="1" s="1"/>
  <c r="X221" i="3"/>
  <c r="BR259" i="1" s="1"/>
  <c r="X78" i="3"/>
  <c r="BR116" i="1" s="1"/>
  <c r="X174" i="3"/>
  <c r="BR212" i="1" s="1"/>
  <c r="X70" i="3"/>
  <c r="BR108" i="1" s="1"/>
  <c r="Y43" i="3"/>
  <c r="BQ81" i="1" s="1"/>
  <c r="Y133" i="3"/>
  <c r="BQ171" i="1" s="1"/>
  <c r="Y181" i="3"/>
  <c r="BQ219" i="1" s="1"/>
  <c r="X304" i="3"/>
  <c r="BR342" i="1" s="1"/>
  <c r="Y50" i="3"/>
  <c r="BQ88" i="1" s="1"/>
  <c r="X18" i="3"/>
  <c r="BR56" i="1" s="1"/>
  <c r="X256" i="3"/>
  <c r="BR294" i="1" s="1"/>
  <c r="X244" i="3"/>
  <c r="BR282" i="1" s="1"/>
  <c r="X15" i="3"/>
  <c r="BR53" i="1" s="1"/>
  <c r="Y226" i="3"/>
  <c r="BQ264" i="1" s="1"/>
  <c r="Y161" i="3"/>
  <c r="BQ199" i="1" s="1"/>
  <c r="X81" i="3"/>
  <c r="BR119" i="1" s="1"/>
  <c r="X241" i="3"/>
  <c r="BR279" i="1" s="1"/>
  <c r="Y146" i="3"/>
  <c r="BQ184" i="1" s="1"/>
  <c r="Y35" i="3"/>
  <c r="BQ73" i="1" s="1"/>
  <c r="Y202" i="3"/>
  <c r="BQ240" i="1" s="1"/>
  <c r="X72" i="3"/>
  <c r="BR110" i="1" s="1"/>
  <c r="Y153" i="3"/>
  <c r="BQ191" i="1" s="1"/>
  <c r="Y176" i="3"/>
  <c r="BQ214" i="1" s="1"/>
  <c r="Y254" i="3"/>
  <c r="BQ292" i="1" s="1"/>
  <c r="Y51" i="3"/>
  <c r="BQ89" i="1" s="1"/>
  <c r="Y182" i="3"/>
  <c r="BQ220" i="1" s="1"/>
  <c r="X184" i="3"/>
  <c r="BR222" i="1" s="1"/>
  <c r="X186" i="3"/>
  <c r="BR224" i="1" s="1"/>
  <c r="Y59" i="3"/>
  <c r="BQ97" i="1" s="1"/>
  <c r="X300" i="3"/>
  <c r="BR338" i="1" s="1"/>
  <c r="Y299" i="3"/>
  <c r="BQ337" i="1" s="1"/>
  <c r="Y282" i="3"/>
  <c r="BQ320" i="1" s="1"/>
  <c r="Y91" i="3"/>
  <c r="BQ129" i="1" s="1"/>
  <c r="Y204" i="3"/>
  <c r="BQ242" i="1" s="1"/>
  <c r="Y296" i="3"/>
  <c r="BQ334" i="1" s="1"/>
  <c r="X283" i="3"/>
  <c r="BR321" i="1" s="1"/>
  <c r="Y184" i="3"/>
  <c r="BQ222" i="1" s="1"/>
  <c r="X152" i="3"/>
  <c r="BR190" i="1" s="1"/>
  <c r="Y113" i="3"/>
  <c r="BQ151" i="1" s="1"/>
  <c r="X246" i="3"/>
  <c r="BR284" i="1" s="1"/>
  <c r="X243" i="3"/>
  <c r="BR281" i="1" s="1"/>
  <c r="X238" i="3"/>
  <c r="BR276" i="1" s="1"/>
  <c r="X16" i="3"/>
  <c r="BR54" i="1" s="1"/>
  <c r="X270" i="3"/>
  <c r="BR308" i="1" s="1"/>
  <c r="X268" i="3"/>
  <c r="BR306" i="1" s="1"/>
  <c r="X145" i="3"/>
  <c r="BR183" i="1" s="1"/>
  <c r="X286" i="3"/>
  <c r="BR324" i="1" s="1"/>
  <c r="X118" i="3"/>
  <c r="BR156" i="1" s="1"/>
  <c r="Y85" i="3"/>
  <c r="BQ123" i="1" s="1"/>
  <c r="X148" i="3"/>
  <c r="BR186" i="1" s="1"/>
  <c r="Y151" i="3"/>
  <c r="BQ189" i="1" s="1"/>
  <c r="X181" i="3"/>
  <c r="BR219" i="1" s="1"/>
  <c r="Y32" i="3"/>
  <c r="BQ70" i="1" s="1"/>
  <c r="Y162" i="3"/>
  <c r="BQ200" i="1" s="1"/>
  <c r="X177" i="3"/>
  <c r="BR215" i="1" s="1"/>
  <c r="Y17" i="3"/>
  <c r="BQ55" i="1" s="1"/>
  <c r="Y67" i="3"/>
  <c r="BQ105" i="1" s="1"/>
  <c r="Y175" i="3"/>
  <c r="BQ213" i="1" s="1"/>
  <c r="Y266" i="3"/>
  <c r="BQ304" i="1" s="1"/>
  <c r="Y149" i="3"/>
  <c r="BQ187" i="1" s="1"/>
  <c r="Y123" i="3"/>
  <c r="BQ161" i="1" s="1"/>
  <c r="Y245" i="3"/>
  <c r="BQ283" i="1" s="1"/>
  <c r="Y155" i="3"/>
  <c r="BQ193" i="1" s="1"/>
  <c r="Y166" i="3"/>
  <c r="BQ204" i="1" s="1"/>
  <c r="Y143" i="3"/>
  <c r="BQ181" i="1" s="1"/>
  <c r="X43" i="3"/>
  <c r="BR81" i="1" s="1"/>
  <c r="Y58" i="3"/>
  <c r="BQ96" i="1" s="1"/>
  <c r="Y48" i="3"/>
  <c r="BQ86" i="1" s="1"/>
  <c r="Y171" i="3"/>
  <c r="BQ209" i="1" s="1"/>
  <c r="Y290" i="3"/>
  <c r="BQ328" i="1" s="1"/>
  <c r="X38" i="3"/>
  <c r="BR76" i="1" s="1"/>
  <c r="Y244" i="3"/>
  <c r="BQ282" i="1" s="1"/>
  <c r="X277" i="3"/>
  <c r="BR315" i="1" s="1"/>
  <c r="Y70" i="3"/>
  <c r="BQ108" i="1" s="1"/>
  <c r="Y234" i="3"/>
  <c r="BQ272" i="1" s="1"/>
  <c r="X130" i="3"/>
  <c r="BR168" i="1" s="1"/>
  <c r="Y135" i="3"/>
  <c r="BQ173" i="1" s="1"/>
  <c r="X190" i="3"/>
  <c r="BR228" i="1" s="1"/>
  <c r="Y137" i="3"/>
  <c r="BQ175" i="1" s="1"/>
  <c r="X133" i="3"/>
  <c r="BR171" i="1" s="1"/>
  <c r="X285" i="3"/>
  <c r="BR323" i="1" s="1"/>
  <c r="Y125" i="3"/>
  <c r="BQ163" i="1" s="1"/>
  <c r="Y301" i="3"/>
  <c r="BQ339" i="1" s="1"/>
  <c r="X134" i="3"/>
  <c r="BR172" i="1" s="1"/>
  <c r="Y128" i="3"/>
  <c r="BQ166" i="1" s="1"/>
  <c r="Y95" i="3"/>
  <c r="BQ133" i="1" s="1"/>
  <c r="Y157" i="3"/>
  <c r="BQ195" i="1" s="1"/>
  <c r="Y207" i="3"/>
  <c r="BQ245" i="1" s="1"/>
  <c r="Y29" i="3"/>
  <c r="BQ67" i="1" s="1"/>
  <c r="X284" i="3"/>
  <c r="BR322" i="1" s="1"/>
  <c r="X265" i="3"/>
  <c r="BR303" i="1" s="1"/>
  <c r="Y304" i="3"/>
  <c r="BQ342" i="1" s="1"/>
  <c r="Y109" i="3"/>
  <c r="BQ147" i="1" s="1"/>
  <c r="X293" i="3"/>
  <c r="BR331" i="1" s="1"/>
  <c r="Y275" i="3"/>
  <c r="BQ313" i="1" s="1"/>
  <c r="Y73" i="3"/>
  <c r="BQ111" i="1" s="1"/>
  <c r="Y79" i="3"/>
  <c r="BQ117" i="1" s="1"/>
  <c r="X121" i="3"/>
  <c r="BR159" i="1" s="1"/>
  <c r="Y187" i="3"/>
  <c r="BQ225" i="1" s="1"/>
  <c r="Y229" i="3"/>
  <c r="BQ267" i="1" s="1"/>
  <c r="Y269" i="3"/>
  <c r="BQ307" i="1" s="1"/>
  <c r="Y217" i="3"/>
  <c r="BQ255" i="1" s="1"/>
  <c r="Y295" i="3"/>
  <c r="BQ333" i="1" s="1"/>
  <c r="Y169" i="3"/>
  <c r="BQ207" i="1" s="1"/>
  <c r="Y206" i="3"/>
  <c r="BQ244" i="1" s="1"/>
  <c r="X308" i="3"/>
  <c r="BR346" i="1" s="1"/>
  <c r="Y198" i="3"/>
  <c r="BQ236" i="1" s="1"/>
  <c r="Y96" i="3"/>
  <c r="BQ134" i="1" s="1"/>
  <c r="X209" i="3"/>
  <c r="BR247" i="1" s="1"/>
  <c r="Y215" i="3"/>
  <c r="BQ253" i="1" s="1"/>
  <c r="Y78" i="3"/>
  <c r="BQ116" i="1" s="1"/>
  <c r="X21" i="3"/>
  <c r="BR59" i="1" s="1"/>
  <c r="X126" i="3"/>
  <c r="BR164" i="1" s="1"/>
  <c r="Y66" i="3"/>
  <c r="BQ104" i="1" s="1"/>
  <c r="Y103" i="3"/>
  <c r="BQ141" i="1" s="1"/>
  <c r="Y77" i="3"/>
  <c r="BQ115" i="1" s="1"/>
  <c r="Y107" i="3"/>
  <c r="BQ145" i="1" s="1"/>
  <c r="Y156" i="3"/>
  <c r="BQ194" i="1" s="1"/>
  <c r="Y104" i="3"/>
  <c r="BQ142" i="1" s="1"/>
  <c r="Y22" i="3"/>
  <c r="BQ60" i="1" s="1"/>
  <c r="Y30" i="3"/>
  <c r="BQ68" i="1" s="1"/>
  <c r="Y225" i="3"/>
  <c r="BQ263" i="1" s="1"/>
  <c r="Y247" i="3"/>
  <c r="BQ285" i="1" s="1"/>
  <c r="Y138" i="3"/>
  <c r="BQ176" i="1" s="1"/>
  <c r="Y180" i="3"/>
  <c r="BQ218" i="1" s="1"/>
  <c r="Y236" i="3"/>
  <c r="BQ274" i="1" s="1"/>
  <c r="Y24" i="3"/>
  <c r="BQ62" i="1" s="1"/>
  <c r="Y288" i="3"/>
  <c r="BQ326" i="1" s="1"/>
  <c r="Y120" i="3"/>
  <c r="BQ158" i="1" s="1"/>
  <c r="Y305" i="3"/>
  <c r="BQ343" i="1" s="1"/>
  <c r="Y220" i="3"/>
  <c r="BQ258" i="1" s="1"/>
  <c r="Y258" i="3"/>
  <c r="BQ296" i="1" s="1"/>
  <c r="Y273" i="3"/>
  <c r="BQ311" i="1" s="1"/>
  <c r="Y248" i="3"/>
  <c r="BQ286" i="1" s="1"/>
  <c r="Y194" i="3"/>
  <c r="BQ232" i="1" s="1"/>
  <c r="X64" i="3"/>
  <c r="BR102" i="1" s="1"/>
  <c r="Y108" i="3"/>
  <c r="BQ146" i="1" s="1"/>
  <c r="X82" i="3"/>
  <c r="BR120" i="1" s="1"/>
  <c r="Y185" i="3"/>
  <c r="BQ223" i="1" s="1"/>
  <c r="Y167" i="3"/>
  <c r="BQ205" i="1" s="1"/>
  <c r="Y148" i="3"/>
  <c r="BQ186" i="1" s="1"/>
  <c r="Y263" i="3"/>
  <c r="BQ301" i="1" s="1"/>
  <c r="Y218" i="3"/>
  <c r="BQ256" i="1" s="1"/>
  <c r="Y286" i="3"/>
  <c r="BQ324" i="1" s="1"/>
  <c r="Y121" i="3"/>
  <c r="BQ159" i="1" s="1"/>
  <c r="Y26" i="3"/>
  <c r="BQ64" i="1" s="1"/>
  <c r="Y145" i="3"/>
  <c r="BQ183" i="1" s="1"/>
  <c r="Y255" i="3"/>
  <c r="BQ293" i="1" s="1"/>
  <c r="Y36" i="3"/>
  <c r="BQ74" i="1" s="1"/>
  <c r="Y82" i="3"/>
  <c r="BQ120" i="1" s="1"/>
  <c r="Y298" i="3"/>
  <c r="BQ336" i="1" s="1"/>
  <c r="Y211" i="3"/>
  <c r="BQ249" i="1" s="1"/>
  <c r="X151" i="3"/>
  <c r="BR189" i="1" s="1"/>
  <c r="Y260" i="3"/>
  <c r="BQ298" i="1" s="1"/>
  <c r="X185" i="3"/>
  <c r="BR223" i="1" s="1"/>
  <c r="Y129" i="3"/>
  <c r="BQ167" i="1" s="1"/>
  <c r="Y49" i="3"/>
  <c r="BQ87" i="1" s="1"/>
  <c r="Y268" i="3"/>
  <c r="BQ306" i="1" s="1"/>
  <c r="Y178" i="3"/>
  <c r="BQ216" i="1" s="1"/>
  <c r="Y116" i="3"/>
  <c r="BQ154" i="1" s="1"/>
  <c r="Y170" i="3"/>
  <c r="BQ208" i="1" s="1"/>
  <c r="Y37" i="3"/>
  <c r="BQ75" i="1" s="1"/>
  <c r="Y219" i="3"/>
  <c r="BQ257" i="1" s="1"/>
  <c r="Y200" i="3"/>
  <c r="BQ238" i="1" s="1"/>
  <c r="Y270" i="3"/>
  <c r="BQ308" i="1" s="1"/>
  <c r="Y74" i="3"/>
  <c r="BQ112" i="1" s="1"/>
  <c r="Y223" i="3"/>
  <c r="BQ261" i="1" s="1"/>
  <c r="Y16" i="3"/>
  <c r="BQ54" i="1" s="1"/>
  <c r="Y262" i="3"/>
  <c r="BQ300" i="1" s="1"/>
  <c r="Y144" i="3"/>
  <c r="BQ182" i="1" s="1"/>
  <c r="Y131" i="3"/>
  <c r="BQ169" i="1" s="1"/>
  <c r="Y112" i="3"/>
  <c r="BQ150" i="1" s="1"/>
  <c r="Y20" i="3"/>
  <c r="BQ58" i="1" s="1"/>
  <c r="AB275" i="3" l="1"/>
  <c r="BR313" i="1"/>
  <c r="AA20" i="3"/>
  <c r="BR58" i="1"/>
  <c r="AB188" i="3"/>
  <c r="BR226" i="1"/>
  <c r="AA131" i="3"/>
  <c r="BR169" i="1"/>
  <c r="AA188" i="3"/>
  <c r="AB20" i="3"/>
  <c r="AB131" i="3"/>
  <c r="AA275" i="3"/>
  <c r="AA191" i="3"/>
  <c r="AB191" i="3"/>
  <c r="AA163" i="3"/>
  <c r="AB163" i="3"/>
  <c r="AB254" i="3"/>
  <c r="AA254" i="3"/>
  <c r="AA226" i="3"/>
  <c r="AB226" i="3"/>
  <c r="AA192" i="3"/>
  <c r="AB192" i="3"/>
  <c r="AA235" i="3"/>
  <c r="AB235" i="3"/>
  <c r="AB105" i="3"/>
  <c r="AA105" i="3"/>
  <c r="AA36" i="3"/>
  <c r="AB36" i="3"/>
  <c r="AB196" i="3"/>
  <c r="AA196" i="3"/>
  <c r="AA175" i="3"/>
  <c r="AB175" i="3"/>
  <c r="AB117" i="3"/>
  <c r="AA117" i="3"/>
  <c r="AB67" i="3"/>
  <c r="AA67" i="3"/>
  <c r="AA109" i="3"/>
  <c r="AB109" i="3"/>
  <c r="AA153" i="3"/>
  <c r="AB153" i="3"/>
  <c r="AB285" i="3"/>
  <c r="AA285" i="3"/>
  <c r="AA268" i="3"/>
  <c r="AB268" i="3"/>
  <c r="AA72" i="3"/>
  <c r="AB72" i="3"/>
  <c r="AA212" i="3"/>
  <c r="AB212" i="3"/>
  <c r="AA213" i="3"/>
  <c r="AB213" i="3"/>
  <c r="AA74" i="3"/>
  <c r="AB74" i="3"/>
  <c r="AB162" i="3"/>
  <c r="AA162" i="3"/>
  <c r="AB176" i="3"/>
  <c r="AA176" i="3"/>
  <c r="AB37" i="3"/>
  <c r="AA37" i="3"/>
  <c r="AA68" i="3"/>
  <c r="AB68" i="3"/>
  <c r="AA280" i="3"/>
  <c r="AB280" i="3"/>
  <c r="AA224" i="3"/>
  <c r="AB224" i="3"/>
  <c r="AA182" i="3"/>
  <c r="AB182" i="3"/>
  <c r="AA35" i="3"/>
  <c r="AB35" i="3"/>
  <c r="AB211" i="3"/>
  <c r="AA211" i="3"/>
  <c r="AB249" i="3"/>
  <c r="AA249" i="3"/>
  <c r="AA215" i="3"/>
  <c r="AB215" i="3"/>
  <c r="AA92" i="3"/>
  <c r="AB92" i="3"/>
  <c r="AA69" i="3"/>
  <c r="AB69" i="3"/>
  <c r="AA56" i="3"/>
  <c r="AB56" i="3"/>
  <c r="AA113" i="3"/>
  <c r="AB113" i="3"/>
  <c r="AB79" i="3"/>
  <c r="AA79" i="3"/>
  <c r="AA151" i="3"/>
  <c r="AB151" i="3"/>
  <c r="AA133" i="3"/>
  <c r="AB133" i="3"/>
  <c r="AA270" i="3"/>
  <c r="AB270" i="3"/>
  <c r="AA304" i="3"/>
  <c r="AB304" i="3"/>
  <c r="AA231" i="3"/>
  <c r="AB231" i="3"/>
  <c r="AA149" i="3"/>
  <c r="AB149" i="3"/>
  <c r="AA297" i="3"/>
  <c r="AB297" i="3"/>
  <c r="AB53" i="3"/>
  <c r="AA53" i="3"/>
  <c r="AA122" i="3"/>
  <c r="AB122" i="3"/>
  <c r="AA274" i="3"/>
  <c r="AB274" i="3"/>
  <c r="AB54" i="3"/>
  <c r="AA54" i="3"/>
  <c r="AB198" i="3"/>
  <c r="AA198" i="3"/>
  <c r="AB225" i="3"/>
  <c r="AA225" i="3"/>
  <c r="AB233" i="3"/>
  <c r="AA233" i="3"/>
  <c r="AB199" i="3"/>
  <c r="AA199" i="3"/>
  <c r="AB125" i="3"/>
  <c r="AA125" i="3"/>
  <c r="AA27" i="3"/>
  <c r="AB27" i="3"/>
  <c r="AA266" i="3"/>
  <c r="AB266" i="3"/>
  <c r="AB76" i="3"/>
  <c r="AA76" i="3"/>
  <c r="AB73" i="3"/>
  <c r="AA73" i="3"/>
  <c r="AB93" i="3"/>
  <c r="AA93" i="3"/>
  <c r="AB252" i="3"/>
  <c r="AA252" i="3"/>
  <c r="AA19" i="3"/>
  <c r="AB19" i="3"/>
  <c r="AB267" i="3"/>
  <c r="AA267" i="3"/>
  <c r="AA114" i="3"/>
  <c r="AB114" i="3"/>
  <c r="AB288" i="3"/>
  <c r="AA288" i="3"/>
  <c r="AB263" i="3"/>
  <c r="AA263" i="3"/>
  <c r="AA248" i="3"/>
  <c r="AB248" i="3"/>
  <c r="AA179" i="3"/>
  <c r="AB179" i="3"/>
  <c r="AA200" i="3"/>
  <c r="AB200" i="3"/>
  <c r="AB308" i="3"/>
  <c r="AA308" i="3"/>
  <c r="AA265" i="3"/>
  <c r="AB265" i="3"/>
  <c r="AA177" i="3"/>
  <c r="AB177" i="3"/>
  <c r="AA16" i="3"/>
  <c r="AB16" i="3"/>
  <c r="AA187" i="3"/>
  <c r="AB187" i="3"/>
  <c r="AB124" i="3"/>
  <c r="AA124" i="3"/>
  <c r="AB128" i="3"/>
  <c r="AA128" i="3"/>
  <c r="AB116" i="3"/>
  <c r="AA116" i="3"/>
  <c r="AB24" i="3"/>
  <c r="AA24" i="3"/>
  <c r="AB14" i="3"/>
  <c r="AA14" i="3"/>
  <c r="AB166" i="3"/>
  <c r="AA166" i="3"/>
  <c r="AB194" i="3"/>
  <c r="AA194" i="3"/>
  <c r="AA50" i="3"/>
  <c r="AB50" i="3"/>
  <c r="AA143" i="3"/>
  <c r="AB143" i="3"/>
  <c r="AA136" i="3"/>
  <c r="AB136" i="3"/>
  <c r="AB107" i="3"/>
  <c r="AA107" i="3"/>
  <c r="AB222" i="3"/>
  <c r="AA222" i="3"/>
  <c r="AA279" i="3"/>
  <c r="AB279" i="3"/>
  <c r="AA195" i="3"/>
  <c r="AB195" i="3"/>
  <c r="AA137" i="3"/>
  <c r="AB137" i="3"/>
  <c r="AB260" i="3"/>
  <c r="AA260" i="3"/>
  <c r="AA269" i="3"/>
  <c r="AB269" i="3"/>
  <c r="AA82" i="3"/>
  <c r="AB82" i="3"/>
  <c r="AB284" i="3"/>
  <c r="AA284" i="3"/>
  <c r="AA190" i="3"/>
  <c r="AB190" i="3"/>
  <c r="AA43" i="3"/>
  <c r="AB43" i="3"/>
  <c r="AB238" i="3"/>
  <c r="AA238" i="3"/>
  <c r="AB300" i="3"/>
  <c r="AA300" i="3"/>
  <c r="AA180" i="3"/>
  <c r="AB180" i="3"/>
  <c r="AA77" i="3"/>
  <c r="AB77" i="3"/>
  <c r="AB276" i="3"/>
  <c r="AA276" i="3"/>
  <c r="AA59" i="3"/>
  <c r="AB59" i="3"/>
  <c r="AA171" i="3"/>
  <c r="AB171" i="3"/>
  <c r="AA230" i="3"/>
  <c r="AB230" i="3"/>
  <c r="AB52" i="3"/>
  <c r="AA52" i="3"/>
  <c r="AA101" i="3"/>
  <c r="AB101" i="3"/>
  <c r="AA242" i="3"/>
  <c r="AB242" i="3"/>
  <c r="AB164" i="3"/>
  <c r="AA164" i="3"/>
  <c r="AB144" i="3"/>
  <c r="AA144" i="3"/>
  <c r="AA156" i="3"/>
  <c r="AB156" i="3"/>
  <c r="AA103" i="3"/>
  <c r="AB103" i="3"/>
  <c r="AA210" i="3"/>
  <c r="AB210" i="3"/>
  <c r="AB88" i="3"/>
  <c r="AA88" i="3"/>
  <c r="AA90" i="3"/>
  <c r="AB90" i="3"/>
  <c r="AA147" i="3"/>
  <c r="AB147" i="3"/>
  <c r="AA104" i="3"/>
  <c r="AB104" i="3"/>
  <c r="AB63" i="3"/>
  <c r="AA63" i="3"/>
  <c r="AA305" i="3"/>
  <c r="AB305" i="3"/>
  <c r="AB18" i="3"/>
  <c r="AA18" i="3"/>
  <c r="AB126" i="3"/>
  <c r="AA126" i="3"/>
  <c r="AB243" i="3"/>
  <c r="AA243" i="3"/>
  <c r="AB241" i="3"/>
  <c r="AA241" i="3"/>
  <c r="AA135" i="3"/>
  <c r="AB135" i="3"/>
  <c r="AB85" i="3"/>
  <c r="AA85" i="3"/>
  <c r="AA119" i="3"/>
  <c r="AB119" i="3"/>
  <c r="AB281" i="3"/>
  <c r="AA281" i="3"/>
  <c r="AB129" i="3"/>
  <c r="AA129" i="3"/>
  <c r="AB30" i="3"/>
  <c r="AA30" i="3"/>
  <c r="AA206" i="3"/>
  <c r="AB206" i="3"/>
  <c r="AA57" i="3"/>
  <c r="AB57" i="3"/>
  <c r="AA17" i="3"/>
  <c r="AB17" i="3"/>
  <c r="AA132" i="3"/>
  <c r="AB132" i="3"/>
  <c r="AB140" i="3"/>
  <c r="AA140" i="3"/>
  <c r="AB49" i="3"/>
  <c r="AA49" i="3"/>
  <c r="AB193" i="3"/>
  <c r="AA193" i="3"/>
  <c r="AB102" i="3"/>
  <c r="AA102" i="3"/>
  <c r="AA86" i="3"/>
  <c r="AB86" i="3"/>
  <c r="AA46" i="3"/>
  <c r="AB46" i="3"/>
  <c r="AB201" i="3"/>
  <c r="AA201" i="3"/>
  <c r="AB75" i="3"/>
  <c r="AA75" i="3"/>
  <c r="AA115" i="3"/>
  <c r="AB115" i="3"/>
  <c r="AB64" i="3"/>
  <c r="AA64" i="3"/>
  <c r="AB21" i="3"/>
  <c r="AA21" i="3"/>
  <c r="AA130" i="3"/>
  <c r="AB130" i="3"/>
  <c r="AB181" i="3"/>
  <c r="AA181" i="3"/>
  <c r="AA246" i="3"/>
  <c r="AB246" i="3"/>
  <c r="AA186" i="3"/>
  <c r="AB186" i="3"/>
  <c r="AA81" i="3"/>
  <c r="AB81" i="3"/>
  <c r="AB70" i="3"/>
  <c r="AA70" i="3"/>
  <c r="AA197" i="3"/>
  <c r="AB197" i="3"/>
  <c r="AA39" i="3"/>
  <c r="AB39" i="3"/>
  <c r="AB299" i="3"/>
  <c r="AA299" i="3"/>
  <c r="AA239" i="3"/>
  <c r="AB239" i="3"/>
  <c r="AA44" i="3"/>
  <c r="AB44" i="3"/>
  <c r="AB161" i="3"/>
  <c r="AA161" i="3"/>
  <c r="AA236" i="3"/>
  <c r="AB236" i="3"/>
  <c r="AA261" i="3"/>
  <c r="AB261" i="3"/>
  <c r="AA111" i="3"/>
  <c r="AB111" i="3"/>
  <c r="AB229" i="3"/>
  <c r="AA229" i="3"/>
  <c r="AA303" i="3"/>
  <c r="AB303" i="3"/>
  <c r="AA258" i="3"/>
  <c r="AB258" i="3"/>
  <c r="AA259" i="3"/>
  <c r="AB259" i="3"/>
  <c r="AA42" i="3"/>
  <c r="AB42" i="3"/>
  <c r="AA65" i="3"/>
  <c r="AB65" i="3"/>
  <c r="AB227" i="3"/>
  <c r="AA227" i="3"/>
  <c r="AA106" i="3"/>
  <c r="AB106" i="3"/>
  <c r="AB34" i="3"/>
  <c r="AA34" i="3"/>
  <c r="AB66" i="3"/>
  <c r="AA66" i="3"/>
  <c r="AA234" i="3"/>
  <c r="AB234" i="3"/>
  <c r="AA138" i="3"/>
  <c r="AB138" i="3"/>
  <c r="AB145" i="3"/>
  <c r="AA145" i="3"/>
  <c r="AB184" i="3"/>
  <c r="AA184" i="3"/>
  <c r="AB174" i="3"/>
  <c r="AA174" i="3"/>
  <c r="AA290" i="3"/>
  <c r="AB290" i="3"/>
  <c r="AA157" i="3"/>
  <c r="AB157" i="3"/>
  <c r="AB173" i="3"/>
  <c r="AA173" i="3"/>
  <c r="AA302" i="3"/>
  <c r="AB302" i="3"/>
  <c r="AB251" i="3"/>
  <c r="AA251" i="3"/>
  <c r="AA218" i="3"/>
  <c r="AB218" i="3"/>
  <c r="AA95" i="3"/>
  <c r="AB95" i="3"/>
  <c r="AA45" i="3"/>
  <c r="AB45" i="3"/>
  <c r="AA294" i="3"/>
  <c r="AB294" i="3"/>
  <c r="AA28" i="3"/>
  <c r="AB28" i="3"/>
  <c r="AA247" i="3"/>
  <c r="AB247" i="3"/>
  <c r="AB237" i="3"/>
  <c r="AA237" i="3"/>
  <c r="AA154" i="3"/>
  <c r="AB154" i="3"/>
  <c r="AA58" i="3"/>
  <c r="AB58" i="3"/>
  <c r="AA123" i="3"/>
  <c r="AB123" i="3"/>
  <c r="AA139" i="3"/>
  <c r="AB139" i="3"/>
  <c r="AA160" i="3"/>
  <c r="AB160" i="3"/>
  <c r="AA127" i="3"/>
  <c r="AB127" i="3"/>
  <c r="AA108" i="3"/>
  <c r="AB108" i="3"/>
  <c r="AA214" i="3"/>
  <c r="AB214" i="3"/>
  <c r="AA204" i="3"/>
  <c r="AB204" i="3"/>
  <c r="AA262" i="3"/>
  <c r="AB262" i="3"/>
  <c r="AB240" i="3"/>
  <c r="AA240" i="3"/>
  <c r="AB51" i="3"/>
  <c r="AA51" i="3"/>
  <c r="AA31" i="3"/>
  <c r="AB31" i="3"/>
  <c r="AA282" i="3"/>
  <c r="AB282" i="3"/>
  <c r="AA146" i="3"/>
  <c r="AB146" i="3"/>
  <c r="AA60" i="3"/>
  <c r="AB60" i="3"/>
  <c r="AB29" i="3"/>
  <c r="AA29" i="3"/>
  <c r="AA83" i="3"/>
  <c r="AB83" i="3"/>
  <c r="AA33" i="3"/>
  <c r="AB33" i="3"/>
  <c r="AB61" i="3"/>
  <c r="AA61" i="3"/>
  <c r="AA23" i="3"/>
  <c r="AB23" i="3"/>
  <c r="AA189" i="3"/>
  <c r="AB189" i="3"/>
  <c r="AA47" i="3"/>
  <c r="AB47" i="3"/>
  <c r="AA158" i="3"/>
  <c r="AB158" i="3"/>
  <c r="AA291" i="3"/>
  <c r="AB291" i="3"/>
  <c r="AA165" i="3"/>
  <c r="AB165" i="3"/>
  <c r="AA155" i="3"/>
  <c r="AB155" i="3"/>
  <c r="AA48" i="3"/>
  <c r="AB48" i="3"/>
  <c r="AA121" i="3"/>
  <c r="AB121" i="3"/>
  <c r="AA209" i="3"/>
  <c r="AB209" i="3"/>
  <c r="AB277" i="3"/>
  <c r="AA277" i="3"/>
  <c r="AA15" i="3"/>
  <c r="AB15" i="3"/>
  <c r="AB221" i="3"/>
  <c r="AA221" i="3"/>
  <c r="AA292" i="3"/>
  <c r="AB292" i="3"/>
  <c r="AA295" i="3"/>
  <c r="AB295" i="3"/>
  <c r="AB141" i="3"/>
  <c r="AA141" i="3"/>
  <c r="AB232" i="3"/>
  <c r="AA232" i="3"/>
  <c r="AA41" i="3"/>
  <c r="AB41" i="3"/>
  <c r="AA307" i="3"/>
  <c r="AB307" i="3"/>
  <c r="AB100" i="3"/>
  <c r="AA100" i="3"/>
  <c r="AA298" i="3"/>
  <c r="AB298" i="3"/>
  <c r="AB71" i="3"/>
  <c r="AA71" i="3"/>
  <c r="AA80" i="3"/>
  <c r="AB80" i="3"/>
  <c r="AB289" i="3"/>
  <c r="AA289" i="3"/>
  <c r="AA257" i="3"/>
  <c r="AB257" i="3"/>
  <c r="AA89" i="3"/>
  <c r="AB89" i="3"/>
  <c r="AB216" i="3"/>
  <c r="AA216" i="3"/>
  <c r="AB55" i="3"/>
  <c r="AA55" i="3"/>
  <c r="AA112" i="3"/>
  <c r="AB112" i="3"/>
  <c r="AB208" i="3"/>
  <c r="AA208" i="3"/>
  <c r="AA306" i="3"/>
  <c r="AB306" i="3"/>
  <c r="AB169" i="3"/>
  <c r="AA169" i="3"/>
  <c r="AA287" i="3"/>
  <c r="AB287" i="3"/>
  <c r="AA91" i="3"/>
  <c r="AB91" i="3"/>
  <c r="AB205" i="3"/>
  <c r="AA205" i="3"/>
  <c r="AA220" i="3"/>
  <c r="AB220" i="3"/>
  <c r="AA293" i="3"/>
  <c r="AB293" i="3"/>
  <c r="AA97" i="3"/>
  <c r="AB97" i="3"/>
  <c r="AA134" i="3"/>
  <c r="AB134" i="3"/>
  <c r="AA118" i="3"/>
  <c r="AB118" i="3"/>
  <c r="AA283" i="3"/>
  <c r="AB283" i="3"/>
  <c r="AA244" i="3"/>
  <c r="AB244" i="3"/>
  <c r="AB217" i="3"/>
  <c r="AA217" i="3"/>
  <c r="AA170" i="3"/>
  <c r="AB170" i="3"/>
  <c r="AA94" i="3"/>
  <c r="AB94" i="3"/>
  <c r="AB228" i="3"/>
  <c r="AA228" i="3"/>
  <c r="AB142" i="3"/>
  <c r="AA142" i="3"/>
  <c r="AB272" i="3"/>
  <c r="AA272" i="3"/>
  <c r="AA183" i="3"/>
  <c r="AB183" i="3"/>
  <c r="AB296" i="3"/>
  <c r="AA296" i="3"/>
  <c r="AA253" i="3"/>
  <c r="AB253" i="3"/>
  <c r="AB99" i="3"/>
  <c r="AA99" i="3"/>
  <c r="AB278" i="3"/>
  <c r="AA278" i="3"/>
  <c r="AB203" i="3"/>
  <c r="AA203" i="3"/>
  <c r="AA271" i="3"/>
  <c r="AB271" i="3"/>
  <c r="AA120" i="3"/>
  <c r="AB120" i="3"/>
  <c r="AB40" i="3"/>
  <c r="AA40" i="3"/>
  <c r="AB219" i="3"/>
  <c r="AA219" i="3"/>
  <c r="AA26" i="3"/>
  <c r="AB26" i="3"/>
  <c r="AA159" i="3"/>
  <c r="AB159" i="3"/>
  <c r="AA167" i="3"/>
  <c r="AB167" i="3"/>
  <c r="AA96" i="3"/>
  <c r="AB96" i="3"/>
  <c r="AA148" i="3"/>
  <c r="AB148" i="3"/>
  <c r="AB152" i="3"/>
  <c r="AA152" i="3"/>
  <c r="AA78" i="3"/>
  <c r="AB78" i="3"/>
  <c r="AA185" i="3"/>
  <c r="AB185" i="3"/>
  <c r="AA38" i="3"/>
  <c r="AB38" i="3"/>
  <c r="AB286" i="3"/>
  <c r="AA286" i="3"/>
  <c r="AA256" i="3"/>
  <c r="AB256" i="3"/>
  <c r="AA273" i="3"/>
  <c r="AB273" i="3"/>
  <c r="AB301" i="3"/>
  <c r="AA301" i="3"/>
  <c r="AB32" i="3"/>
  <c r="AA32" i="3"/>
  <c r="AB255" i="3"/>
  <c r="AA255" i="3"/>
  <c r="AB264" i="3"/>
  <c r="AA264" i="3"/>
  <c r="AB25" i="3"/>
  <c r="AA25" i="3"/>
  <c r="AA22" i="3"/>
  <c r="AB22" i="3"/>
  <c r="AB168" i="3"/>
  <c r="AA168" i="3"/>
  <c r="AA250" i="3"/>
  <c r="AB250" i="3"/>
  <c r="AB207" i="3"/>
  <c r="AA207" i="3"/>
  <c r="AB98" i="3"/>
  <c r="AA98" i="3"/>
  <c r="AA84" i="3"/>
  <c r="AB84" i="3"/>
  <c r="AA172" i="3"/>
  <c r="AB172" i="3"/>
  <c r="AB150" i="3"/>
  <c r="AA150" i="3"/>
  <c r="AA62" i="3"/>
  <c r="AB62" i="3"/>
  <c r="AB178" i="3"/>
  <c r="AA178" i="3"/>
  <c r="AA87" i="3"/>
  <c r="AB87" i="3"/>
  <c r="AB223" i="3"/>
  <c r="AA223" i="3"/>
  <c r="Y8" i="3" l="1"/>
  <c r="C4" i="3" l="1"/>
  <c r="J6" i="3"/>
  <c r="V6" i="3"/>
  <c r="R4" i="3"/>
  <c r="U6" i="3"/>
  <c r="B4" i="3"/>
  <c r="K6" i="3"/>
  <c r="G4" i="3"/>
  <c r="S4" i="3"/>
  <c r="T4" i="3"/>
  <c r="A4" i="3"/>
  <c r="L6" i="3"/>
  <c r="H4" i="3"/>
  <c r="A6" i="3"/>
  <c r="M6" i="3"/>
  <c r="I4" i="3"/>
  <c r="U4" i="3"/>
  <c r="B6" i="3"/>
  <c r="N6" i="3"/>
  <c r="J4" i="3"/>
  <c r="V4" i="3"/>
  <c r="D4" i="3"/>
  <c r="C6" i="3"/>
  <c r="O6" i="3"/>
  <c r="K4" i="3"/>
  <c r="Y4" i="3"/>
  <c r="D6" i="3"/>
  <c r="P6" i="3"/>
  <c r="L4" i="3"/>
  <c r="X6" i="3"/>
  <c r="X4" i="3"/>
  <c r="I6" i="3"/>
  <c r="E6" i="3"/>
  <c r="Q6" i="3"/>
  <c r="M4" i="3"/>
  <c r="F6" i="3"/>
  <c r="R6" i="3"/>
  <c r="N4" i="3"/>
  <c r="Y6" i="3"/>
  <c r="Q4" i="3"/>
  <c r="F4" i="3"/>
  <c r="G6" i="3"/>
  <c r="S6" i="3"/>
  <c r="O4" i="3"/>
  <c r="E4" i="3"/>
  <c r="H6" i="3"/>
  <c r="T6" i="3"/>
  <c r="P4" i="3"/>
  <c r="P5" i="3" l="1"/>
  <c r="P33" i="1" s="1"/>
  <c r="A5" i="3"/>
  <c r="G31" i="1" s="1"/>
  <c r="M5" i="3"/>
  <c r="G33" i="1" s="1"/>
  <c r="V5" i="3"/>
  <c r="Y35" i="1" s="1"/>
  <c r="S5" i="3"/>
  <c r="Y31" i="1" s="1"/>
  <c r="J5" i="3"/>
  <c r="E5" i="3"/>
  <c r="T5" i="3"/>
  <c r="Y33" i="1" s="1"/>
  <c r="G5" i="3"/>
  <c r="B5" i="3"/>
  <c r="U5" i="3"/>
  <c r="Y37" i="1" s="1"/>
  <c r="Q5" i="3"/>
  <c r="P37" i="1" s="1"/>
  <c r="I5" i="3"/>
  <c r="R5" i="3"/>
  <c r="P35" i="1" s="1"/>
  <c r="O5" i="3"/>
  <c r="P31" i="1" s="1"/>
  <c r="Y5" i="3"/>
  <c r="V29" i="1" s="1"/>
  <c r="L5" i="3"/>
  <c r="N5" i="3"/>
  <c r="G35" i="1" s="1"/>
  <c r="K5" i="3"/>
  <c r="H5" i="3"/>
</calcChain>
</file>

<file path=xl/sharedStrings.xml><?xml version="1.0" encoding="utf-8"?>
<sst xmlns="http://schemas.openxmlformats.org/spreadsheetml/2006/main" count="2039" uniqueCount="99">
  <si>
    <t>Beton:</t>
  </si>
  <si>
    <t>=</t>
  </si>
  <si>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</si>
  <si>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</si>
  <si>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</si>
  <si>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</si>
  <si>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</si>
  <si>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</si>
  <si>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</si>
  <si>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</si>
  <si>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</si>
  <si>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f(ck)</t>
  </si>
  <si>
    <t>E(cm)</t>
  </si>
  <si>
    <t>[N/mm²]</t>
  </si>
  <si>
    <t>[kN/cm²]</t>
  </si>
  <si>
    <r>
      <rPr>
        <sz val="11"/>
        <color theme="1"/>
        <rFont val="Arial"/>
        <family val="2"/>
      </rPr>
      <t>ε</t>
    </r>
    <r>
      <rPr>
        <sz val="11"/>
        <color theme="1"/>
        <rFont val="Calibri"/>
        <family val="2"/>
      </rPr>
      <t>c2</t>
    </r>
  </si>
  <si>
    <t>[‰]</t>
  </si>
  <si>
    <t>Stahl:</t>
  </si>
  <si>
    <t>kN/cm²</t>
  </si>
  <si>
    <t>Querschnitt:</t>
  </si>
  <si>
    <t>cm²</t>
  </si>
  <si>
    <t>cm</t>
  </si>
  <si>
    <t>h</t>
  </si>
  <si>
    <t>-</t>
  </si>
  <si>
    <t>d</t>
  </si>
  <si>
    <t>Fc</t>
  </si>
  <si>
    <t>b</t>
  </si>
  <si>
    <t>kN/cm2</t>
  </si>
  <si>
    <t>Beton</t>
  </si>
  <si>
    <t>Bewehrung - unten</t>
  </si>
  <si>
    <t>Bewehrung - oben</t>
  </si>
  <si>
    <t>cm2</t>
  </si>
  <si>
    <t>Referenz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</si>
  <si>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s,c</t>
    </r>
  </si>
  <si>
    <r>
      <rPr>
        <b/>
        <sz val="11"/>
        <color theme="1"/>
        <rFont val="Arial"/>
        <family val="2"/>
      </rPr>
      <t>ε</t>
    </r>
    <r>
      <rPr>
        <b/>
        <vertAlign val="subscript"/>
        <sz val="11"/>
        <color theme="1"/>
        <rFont val="Calibri"/>
        <family val="2"/>
      </rPr>
      <t>s1</t>
    </r>
  </si>
  <si>
    <r>
      <t>F</t>
    </r>
    <r>
      <rPr>
        <b/>
        <vertAlign val="subscript"/>
        <sz val="11"/>
        <color theme="1"/>
        <rFont val="Arial"/>
        <family val="2"/>
      </rPr>
      <t>s1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</si>
  <si>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s,s1</t>
    </r>
  </si>
  <si>
    <r>
      <t>∆F</t>
    </r>
    <r>
      <rPr>
        <b/>
        <vertAlign val="subscript"/>
        <sz val="11"/>
        <color theme="1"/>
        <rFont val="Calibri"/>
        <family val="2"/>
      </rPr>
      <t>c</t>
    </r>
  </si>
  <si>
    <t>[kN]</t>
  </si>
  <si>
    <t>[cm]</t>
  </si>
  <si>
    <r>
      <t>[</t>
    </r>
    <r>
      <rPr>
        <i/>
        <sz val="11"/>
        <color theme="1"/>
        <rFont val="Arial"/>
        <family val="2"/>
      </rPr>
      <t>‰</t>
    </r>
    <r>
      <rPr>
        <i/>
        <sz val="11"/>
        <color theme="1"/>
        <rFont val="Calibri"/>
        <family val="2"/>
      </rPr>
      <t>]</t>
    </r>
  </si>
  <si>
    <r>
      <rPr>
        <b/>
        <sz val="11"/>
        <color theme="1"/>
        <rFont val="Arial"/>
        <family val="2"/>
      </rPr>
      <t>ε</t>
    </r>
    <r>
      <rPr>
        <b/>
        <vertAlign val="subscript"/>
        <sz val="11"/>
        <color theme="1"/>
        <rFont val="Calibri"/>
        <family val="2"/>
      </rPr>
      <t>s2</t>
    </r>
  </si>
  <si>
    <r>
      <t>F</t>
    </r>
    <r>
      <rPr>
        <b/>
        <vertAlign val="subscript"/>
        <sz val="11"/>
        <color theme="1"/>
        <rFont val="Arial"/>
        <family val="2"/>
      </rPr>
      <t>s2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</si>
  <si>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s,s2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</si>
  <si>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c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</si>
  <si>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s</t>
    </r>
  </si>
  <si>
    <t>[kNm]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</si>
  <si>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Rd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</si>
  <si>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Rd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</si>
  <si>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c2</t>
    </r>
  </si>
  <si>
    <r>
      <t>f</t>
    </r>
    <r>
      <rPr>
        <vertAlign val="subscript"/>
        <sz val="11"/>
        <color theme="1"/>
        <rFont val="Calibri"/>
        <family val="2"/>
        <scheme val="minor"/>
      </rPr>
      <t>yd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</si>
  <si>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</si>
  <si>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</si>
  <si>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</si>
  <si>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s1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</si>
  <si>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</si>
  <si>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s2</t>
    </r>
  </si>
  <si>
    <t>Bewehrung UNTEN</t>
  </si>
  <si>
    <t>Bewehrung OBEN</t>
  </si>
  <si>
    <t>kNm</t>
  </si>
  <si>
    <t>Interpolation</t>
  </si>
  <si>
    <t>p</t>
  </si>
  <si>
    <t>k</t>
  </si>
  <si>
    <t>α</t>
  </si>
  <si>
    <t>β</t>
  </si>
  <si>
    <t>γ</t>
  </si>
  <si>
    <t>Breite:</t>
  </si>
  <si>
    <t>Höhe:</t>
  </si>
  <si>
    <t>kN</t>
  </si>
  <si>
    <r>
      <t>f</t>
    </r>
    <r>
      <rPr>
        <vertAlign val="subscript"/>
        <sz val="11"/>
        <color theme="1"/>
        <rFont val="Calibri"/>
        <family val="2"/>
        <scheme val="minor"/>
      </rPr>
      <t>ck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</si>
  <si>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</si>
  <si>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</si>
  <si>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s,c</t>
    </r>
    <r>
      <rPr>
        <sz val="11"/>
        <color theme="1"/>
        <rFont val="Calibri"/>
        <family val="2"/>
        <scheme val="minor"/>
      </rPr>
      <t xml:space="preserve"> + (F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c,s1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* x</t>
    </r>
    <r>
      <rPr>
        <vertAlign val="subscript"/>
        <sz val="11"/>
        <color theme="1"/>
        <rFont val="Calibri"/>
        <family val="2"/>
        <scheme val="minor"/>
      </rPr>
      <t>s,s1</t>
    </r>
    <r>
      <rPr>
        <sz val="11"/>
        <color theme="1"/>
        <rFont val="Calibri"/>
        <family val="2"/>
        <scheme val="minor"/>
      </rPr>
      <t xml:space="preserve"> + (F</t>
    </r>
    <r>
      <rPr>
        <vertAlign val="subscript"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c,s2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Calibri"/>
        <family val="2"/>
        <scheme val="minor"/>
      </rPr>
      <t>* x</t>
    </r>
    <r>
      <rPr>
        <vertAlign val="subscript"/>
        <sz val="11"/>
        <color theme="1"/>
        <rFont val="Calibri"/>
        <family val="2"/>
        <scheme val="minor"/>
      </rPr>
      <t>s,s2</t>
    </r>
  </si>
  <si>
    <t>INDEX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</si>
  <si>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</si>
  <si>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scheme val="minor"/>
      </rPr>
      <t>s,c</t>
    </r>
  </si>
  <si>
    <t>‰</t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</si>
  <si>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s1</t>
    </r>
  </si>
  <si>
    <r>
      <t>F</t>
    </r>
    <r>
      <rPr>
        <vertAlign val="subscript"/>
        <sz val="11"/>
        <color theme="1"/>
        <rFont val="Calibri"/>
        <family val="2"/>
        <scheme val="minor"/>
      </rPr>
      <t>s1</t>
    </r>
  </si>
  <si>
    <r>
      <t>x</t>
    </r>
    <r>
      <rPr>
        <vertAlign val="subscript"/>
        <sz val="11"/>
        <color theme="1"/>
        <rFont val="Calibri"/>
        <family val="2"/>
        <scheme val="minor"/>
      </rPr>
      <t>s,s1</t>
    </r>
  </si>
  <si>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c,s1</t>
    </r>
  </si>
  <si>
    <r>
      <rPr>
        <sz val="11"/>
        <color theme="1"/>
        <rFont val="Arial"/>
        <family val="2"/>
      </rPr>
      <t>ε</t>
    </r>
    <r>
      <rPr>
        <vertAlign val="subscript"/>
        <sz val="11"/>
        <color theme="1"/>
        <rFont val="Calibri"/>
        <family val="2"/>
      </rPr>
      <t>s2</t>
    </r>
  </si>
  <si>
    <r>
      <t>F</t>
    </r>
    <r>
      <rPr>
        <vertAlign val="subscript"/>
        <sz val="11"/>
        <color theme="1"/>
        <rFont val="Calibri"/>
        <family val="2"/>
        <scheme val="minor"/>
      </rPr>
      <t>s2</t>
    </r>
  </si>
  <si>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c,s2</t>
    </r>
  </si>
  <si>
    <r>
      <t>x</t>
    </r>
    <r>
      <rPr>
        <vertAlign val="subscript"/>
        <sz val="11"/>
        <color theme="1"/>
        <rFont val="Calibri"/>
        <family val="2"/>
        <scheme val="minor"/>
      </rPr>
      <t>s,s2</t>
    </r>
  </si>
  <si>
    <t>Widerstand:</t>
  </si>
  <si>
    <t>mit:</t>
  </si>
  <si>
    <t>;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</si>
  <si>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c,s1</t>
    </r>
    <r>
      <rPr>
        <sz val="11"/>
        <color theme="1"/>
        <rFont val="Calibri"/>
        <family val="2"/>
        <scheme val="minor"/>
      </rPr>
      <t xml:space="preserve"> + F</t>
    </r>
    <r>
      <rPr>
        <vertAlign val="subscript"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</t>
    </r>
    <r>
      <rPr>
        <vertAlign val="subscript"/>
        <sz val="11"/>
        <color theme="1"/>
        <rFont val="Calibri"/>
        <family val="2"/>
      </rPr>
      <t>c,s2</t>
    </r>
  </si>
  <si>
    <t>B500</t>
  </si>
  <si>
    <r>
      <t>f</t>
    </r>
    <r>
      <rPr>
        <vertAlign val="subscript"/>
        <sz val="11"/>
        <color theme="1"/>
        <rFont val="Calibri"/>
        <family val="2"/>
        <scheme val="minor"/>
      </rPr>
      <t>yk</t>
    </r>
  </si>
  <si>
    <t>→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</si>
  <si>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Ed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</si>
  <si>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Ed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</si>
  <si>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Rd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</si>
  <si>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>Rd</t>
    </r>
  </si>
  <si>
    <t>Einwirkung:</t>
  </si>
  <si>
    <r>
      <t>f</t>
    </r>
    <r>
      <rPr>
        <vertAlign val="subscript"/>
        <sz val="11"/>
        <color theme="1"/>
        <rFont val="Calibri"/>
        <family val="2"/>
        <scheme val="minor"/>
      </rPr>
      <t>yk</t>
    </r>
    <r>
      <rPr>
        <sz val="11"/>
        <color theme="1"/>
        <rFont val="Calibri"/>
        <family val="2"/>
        <scheme val="minor"/>
      </rPr>
      <t xml:space="preserve"> / 1,15</t>
    </r>
  </si>
  <si>
    <r>
      <t>0,85 * f</t>
    </r>
    <r>
      <rPr>
        <vertAlign val="subscript"/>
        <sz val="11"/>
        <color theme="1"/>
        <rFont val="Calibri"/>
        <family val="2"/>
        <scheme val="minor"/>
      </rPr>
      <t>ck</t>
    </r>
    <r>
      <rPr>
        <sz val="11"/>
        <color theme="1"/>
        <rFont val="Calibri"/>
        <family val="2"/>
        <scheme val="minor"/>
      </rPr>
      <t xml:space="preserve"> / 1,50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</si>
</sst>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0"/>
    <numFmt numFmtId="167" formatCode="0.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1" fontId="0" fillId="0" borderId="5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1" fontId="0" fillId="0" borderId="0" xfId="0" applyNumberFormat="1"/>
    <xf numFmtId="0" fontId="2" fillId="0" borderId="0" xfId="0" applyFont="1"/>
    <xf numFmtId="166" fontId="0" fillId="0" borderId="0" xfId="0" applyNumberFormat="1" applyAlignment="1"/>
    <xf numFmtId="164" fontId="0" fillId="0" borderId="1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Alignment="1"/>
    <xf numFmtId="0" fontId="0" fillId="0" borderId="16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2" fillId="0" borderId="0" xfId="0" applyFont="1"/>
    <xf numFmtId="0" fontId="12" fillId="2" borderId="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0" fontId="15" fillId="0" borderId="0" xfId="0" applyFont="1" applyFill="1" applyBorder="1"/>
    <xf numFmtId="0" fontId="0" fillId="0" borderId="0" xfId="0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Border="1"/>
    <xf numFmtId="1" fontId="0" fillId="0" borderId="14" xfId="0" applyNumberFormat="1" applyBorder="1"/>
    <xf numFmtId="1" fontId="0" fillId="0" borderId="1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2" xfId="0" applyNumberFormat="1" applyBorder="1"/>
    <xf numFmtId="0" fontId="0" fillId="0" borderId="4" xfId="0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1" xfId="0" applyBorder="1"/>
    <xf numFmtId="1" fontId="0" fillId="0" borderId="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Fill="1" applyBorder="1" applyAlignment="1">
      <alignment horizontal="right"/>
    </xf>
    <xf numFmtId="0" fontId="0" fillId="0" borderId="8" xfId="0" applyFill="1" applyBorder="1"/>
    <xf numFmtId="1" fontId="0" fillId="0" borderId="1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9" xfId="0" applyFill="1" applyBorder="1"/>
    <xf numFmtId="1" fontId="0" fillId="0" borderId="14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right"/>
    </xf>
    <xf numFmtId="0" fontId="0" fillId="0" borderId="11" xfId="0" applyFill="1" applyBorder="1"/>
    <xf numFmtId="165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0" xfId="0" applyFill="1" applyBorder="1"/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7" xfId="0" applyFill="1" applyBorder="1"/>
    <xf numFmtId="164" fontId="0" fillId="0" borderId="17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10" xfId="0" applyFill="1" applyBorder="1"/>
    <xf numFmtId="164" fontId="0" fillId="0" borderId="12" xfId="0" applyNumberFormat="1" applyFill="1" applyBorder="1" applyAlignment="1">
      <alignment horizontal="center"/>
    </xf>
    <xf numFmtId="0" fontId="0" fillId="0" borderId="17" xfId="0" applyFill="1" applyBorder="1"/>
    <xf numFmtId="0" fontId="0" fillId="0" borderId="14" xfId="0" applyFill="1" applyBorder="1"/>
    <xf numFmtId="0" fontId="0" fillId="0" borderId="12" xfId="0" applyFill="1" applyBorder="1"/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/>
    <xf numFmtId="0" fontId="2" fillId="2" borderId="1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5" borderId="0" xfId="0" applyNumberFormat="1" applyFill="1" applyAlignment="1" applyProtection="1">
      <alignment horizontal="center"/>
      <protection locked="0"/>
    </xf>
    <xf numFmtId="0" fontId="12" fillId="0" borderId="0" xfId="0" applyFont="1" applyFill="1" applyBorder="1" applyAlignment="1">
      <alignment horizontal="center"/>
    </xf>
    <xf numFmtId="164" fontId="0" fillId="5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M-N-Interaktion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Eingabe!$BQ$52:$BQ$641</c:f>
              <c:numCache>
                <c:formatCode>0</c:formatCode>
                <c:ptCount val="590"/>
                <c:pt idx="0">
                  <c:v>-344.7</c:v>
                </c:pt>
                <c:pt idx="1">
                  <c:v>-171.08520768423833</c:v>
                </c:pt>
                <c:pt idx="2">
                  <c:v>123.64096937508231</c:v>
                </c:pt>
                <c:pt idx="3">
                  <c:v>549.29165189200626</c:v>
                </c:pt>
                <c:pt idx="4">
                  <c:v>584.37616018937979</c:v>
                </c:pt>
                <c:pt idx="5">
                  <c:v>618.73115414804943</c:v>
                </c:pt>
                <c:pt idx="6">
                  <c:v>652.36250430440714</c:v>
                </c:pt>
                <c:pt idx="7">
                  <c:v>685.27636054421771</c:v>
                </c:pt>
                <c:pt idx="8">
                  <c:v>754.00260416666686</c:v>
                </c:pt>
                <c:pt idx="9">
                  <c:v>816.31790236182269</c:v>
                </c:pt>
                <c:pt idx="10">
                  <c:v>873.01041666666629</c:v>
                </c:pt>
                <c:pt idx="11">
                  <c:v>924.7592866535166</c:v>
                </c:pt>
                <c:pt idx="12">
                  <c:v>972.15169270833326</c:v>
                </c:pt>
                <c:pt idx="13">
                  <c:v>1015.696931390047</c:v>
                </c:pt>
                <c:pt idx="14">
                  <c:v>1055.83808106576</c:v>
                </c:pt>
                <c:pt idx="15">
                  <c:v>1092.9617135388501</c:v>
                </c:pt>
                <c:pt idx="16">
                  <c:v>1127.4060132575767</c:v>
                </c:pt>
                <c:pt idx="17">
                  <c:v>1159.4675925925922</c:v>
                </c:pt>
                <c:pt idx="18">
                  <c:v>1189.4072345620675</c:v>
                </c:pt>
                <c:pt idx="19">
                  <c:v>1217.4547495095826</c:v>
                </c:pt>
                <c:pt idx="20">
                  <c:v>1243.8130967881941</c:v>
                </c:pt>
                <c:pt idx="21">
                  <c:v>1268.6618943495771</c:v>
                </c:pt>
                <c:pt idx="22">
                  <c:v>1292.1604166666671</c:v>
                </c:pt>
                <c:pt idx="23">
                  <c:v>1314.4501633986927</c:v>
                </c:pt>
                <c:pt idx="24">
                  <c:v>1335.6570666913215</c:v>
                </c:pt>
                <c:pt idx="25">
                  <c:v>1355.8933932597606</c:v>
                </c:pt>
                <c:pt idx="26">
                  <c:v>1375.2593878600819</c:v>
                </c:pt>
                <c:pt idx="27">
                  <c:v>1393.8446969696972</c:v>
                </c:pt>
                <c:pt idx="28">
                  <c:v>1411.7296051232995</c:v>
                </c:pt>
                <c:pt idx="29">
                  <c:v>1424.556143696268</c:v>
                </c:pt>
                <c:pt idx="30">
                  <c:v>1424.2904589371981</c:v>
                </c:pt>
                <c:pt idx="31">
                  <c:v>1422.983214750383</c:v>
                </c:pt>
                <c:pt idx="32">
                  <c:v>1421.1703465812334</c:v>
                </c:pt>
                <c:pt idx="33">
                  <c:v>1418.9041742149761</c:v>
                </c:pt>
                <c:pt idx="34">
                  <c:v>1416.2318426751424</c:v>
                </c:pt>
                <c:pt idx="35">
                  <c:v>1413.1958779162724</c:v>
                </c:pt>
                <c:pt idx="36">
                  <c:v>1409.8346766242735</c:v>
                </c:pt>
                <c:pt idx="37">
                  <c:v>1406.1829387277799</c:v>
                </c:pt>
                <c:pt idx="38">
                  <c:v>1402.2720499957127</c:v>
                </c:pt>
                <c:pt idx="39">
                  <c:v>1398.1304210584108</c:v>
                </c:pt>
                <c:pt idx="40">
                  <c:v>1393.7837883102336</c:v>
                </c:pt>
                <c:pt idx="41">
                  <c:v>1389.2554814045184</c:v>
                </c:pt>
                <c:pt idx="42">
                  <c:v>1384.5666614156692</c:v>
                </c:pt>
                <c:pt idx="43">
                  <c:v>1379.7365332002366</c:v>
                </c:pt>
                <c:pt idx="44">
                  <c:v>1374.7825350243945</c:v>
                </c:pt>
                <c:pt idx="45">
                  <c:v>1369.7205081270135</c:v>
                </c:pt>
                <c:pt idx="46">
                  <c:v>1364.5648485454215</c:v>
                </c:pt>
                <c:pt idx="47">
                  <c:v>1359.3286432363623</c:v>
                </c:pt>
                <c:pt idx="48">
                  <c:v>1354.0237922705314</c:v>
                </c:pt>
                <c:pt idx="49">
                  <c:v>1348.6611186594203</c:v>
                </c:pt>
                <c:pt idx="50">
                  <c:v>1343.2504671829211</c:v>
                </c:pt>
                <c:pt idx="51">
                  <c:v>1337.80079342109</c:v>
                </c:pt>
                <c:pt idx="52">
                  <c:v>1332.3202440499829</c:v>
                </c:pt>
                <c:pt idx="53">
                  <c:v>1326.8162293365035</c:v>
                </c:pt>
                <c:pt idx="54">
                  <c:v>1321.2954886582777</c:v>
                </c:pt>
                <c:pt idx="55">
                  <c:v>1315.7641497792897</c:v>
                </c:pt>
                <c:pt idx="56">
                  <c:v>1310.2277825287531</c:v>
                </c:pt>
                <c:pt idx="57">
                  <c:v>1304.6914474576065</c:v>
                </c:pt>
                <c:pt idx="58">
                  <c:v>1299.1597399829493</c:v>
                </c:pt>
                <c:pt idx="59">
                  <c:v>1293.6368304743655</c:v>
                </c:pt>
                <c:pt idx="60">
                  <c:v>1288.1265006864394</c:v>
                </c:pt>
                <c:pt idx="61">
                  <c:v>1282.632176898057</c:v>
                </c:pt>
                <c:pt idx="62">
                  <c:v>1277.1569600804319</c:v>
                </c:pt>
                <c:pt idx="63">
                  <c:v>1271.703653381642</c:v>
                </c:pt>
                <c:pt idx="64">
                  <c:v>1266.2747871852628</c:v>
                </c:pt>
                <c:pt idx="65">
                  <c:v>1260.8726419738509</c:v>
                </c:pt>
                <c:pt idx="66">
                  <c:v>1255.4992692042808</c:v>
                </c:pt>
                <c:pt idx="67">
                  <c:v>1250.1565103807877</c:v>
                </c:pt>
                <c:pt idx="68">
                  <c:v>1244.8460144927535</c:v>
                </c:pt>
                <c:pt idx="69">
                  <c:v>1239.5692539675802</c:v>
                </c:pt>
                <c:pt idx="70">
                  <c:v>1234.327539273992</c:v>
                </c:pt>
                <c:pt idx="71">
                  <c:v>1229.1220322978347</c:v>
                </c:pt>
                <c:pt idx="72">
                  <c:v>1223.9537586004983</c:v>
                </c:pt>
                <c:pt idx="73">
                  <c:v>1218.8236186594202</c:v>
                </c:pt>
                <c:pt idx="74">
                  <c:v>1213.7323981806276</c:v>
                </c:pt>
                <c:pt idx="75">
                  <c:v>1208.6807775646491</c:v>
                </c:pt>
                <c:pt idx="76">
                  <c:v>1203.6693405995177</c:v>
                </c:pt>
                <c:pt idx="77">
                  <c:v>1198.6985824476353</c:v>
                </c:pt>
                <c:pt idx="78">
                  <c:v>1193.7689169870846</c:v>
                </c:pt>
                <c:pt idx="79">
                  <c:v>1188.8806835624107</c:v>
                </c:pt>
                <c:pt idx="80">
                  <c:v>1184.0341531948238</c:v>
                </c:pt>
                <c:pt idx="81">
                  <c:v>1179.22953429728</c:v>
                </c:pt>
                <c:pt idx="82">
                  <c:v>1174.4669779357864</c:v>
                </c:pt>
                <c:pt idx="83">
                  <c:v>1169.7465826745718</c:v>
                </c:pt>
                <c:pt idx="84">
                  <c:v>1165.0683990394623</c:v>
                </c:pt>
                <c:pt idx="85">
                  <c:v>1160.4324336307216</c:v>
                </c:pt>
                <c:pt idx="86">
                  <c:v>1155.8386529139295</c:v>
                </c:pt>
                <c:pt idx="87">
                  <c:v>1151.2869867149757</c:v>
                </c:pt>
                <c:pt idx="88">
                  <c:v>1146.7773314429742</c:v>
                </c:pt>
                <c:pt idx="89">
                  <c:v>1142.309553062908</c:v>
                </c:pt>
                <c:pt idx="90">
                  <c:v>1137.8834898379212</c:v>
                </c:pt>
                <c:pt idx="91">
                  <c:v>1133.4989548595063</c:v>
                </c:pt>
                <c:pt idx="92">
                  <c:v>1129.1557383823094</c:v>
                </c:pt>
                <c:pt idx="93">
                  <c:v>1124.8536099788651</c:v>
                </c:pt>
                <c:pt idx="94">
                  <c:v>1120.5923205283159</c:v>
                </c:pt>
                <c:pt idx="95">
                  <c:v>1116.3716040520128</c:v>
                </c:pt>
                <c:pt idx="96">
                  <c:v>1112.1911794078176</c:v>
                </c:pt>
                <c:pt idx="97">
                  <c:v>1108.0507518540098</c:v>
                </c:pt>
                <c:pt idx="98">
                  <c:v>1103.9500144927542</c:v>
                </c:pt>
                <c:pt idx="99">
                  <c:v>1099.8886496023533</c:v>
                </c:pt>
                <c:pt idx="100">
                  <c:v>1095.8663298667179</c:v>
                </c:pt>
                <c:pt idx="101">
                  <c:v>1091.882719509844</c:v>
                </c:pt>
                <c:pt idx="102">
                  <c:v>1087.9374753424627</c:v>
                </c:pt>
                <c:pt idx="103">
                  <c:v>1084.0302477274681</c:v>
                </c:pt>
                <c:pt idx="104">
                  <c:v>1080.1606814702025</c:v>
                </c:pt>
                <c:pt idx="105">
                  <c:v>1076.3284166392186</c:v>
                </c:pt>
                <c:pt idx="106">
                  <c:v>1072.5330893226865</c:v>
                </c:pt>
                <c:pt idx="107">
                  <c:v>1068.7743323252332</c:v>
                </c:pt>
                <c:pt idx="108">
                  <c:v>1065.0517758096262</c:v>
                </c:pt>
                <c:pt idx="109">
                  <c:v>1061.3650478873615</c:v>
                </c:pt>
                <c:pt idx="110">
                  <c:v>1057.7137751619421</c:v>
                </c:pt>
                <c:pt idx="111">
                  <c:v>1054.0975832283136</c:v>
                </c:pt>
                <c:pt idx="112">
                  <c:v>1050.5160971316786</c:v>
                </c:pt>
                <c:pt idx="113">
                  <c:v>1046.9689417886721</c:v>
                </c:pt>
                <c:pt idx="114">
                  <c:v>1043.4557423736451</c:v>
                </c:pt>
                <c:pt idx="115">
                  <c:v>1039.9761246726123</c:v>
                </c:pt>
                <c:pt idx="116">
                  <c:v>1036.5297154072239</c:v>
                </c:pt>
                <c:pt idx="117">
                  <c:v>1033.1161425309481</c:v>
                </c:pt>
                <c:pt idx="118">
                  <c:v>1029.7350354994917</c:v>
                </c:pt>
                <c:pt idx="119">
                  <c:v>1026.3860255173363</c:v>
                </c:pt>
                <c:pt idx="120">
                  <c:v>1023.0687457621323</c:v>
                </c:pt>
                <c:pt idx="121">
                  <c:v>1019.7828315885658</c:v>
                </c:pt>
                <c:pt idx="122">
                  <c:v>1016.527920713194</c:v>
                </c:pt>
                <c:pt idx="123">
                  <c:v>1013.3036533816427</c:v>
                </c:pt>
                <c:pt idx="124">
                  <c:v>1010.1096725194485</c:v>
                </c:pt>
                <c:pt idx="125">
                  <c:v>1006.9456238677536</c:v>
                </c:pt>
                <c:pt idx="126">
                  <c:v>1003.811156104954</c:v>
                </c:pt>
                <c:pt idx="127">
                  <c:v>1000.7059209553387</c:v>
                </c:pt>
                <c:pt idx="128">
                  <c:v>997.62957328567745</c:v>
                </c:pt>
                <c:pt idx="129">
                  <c:v>994.58177119064976</c:v>
                </c:pt>
                <c:pt idx="130">
                  <c:v>991.56217606793575</c:v>
                </c:pt>
                <c:pt idx="131">
                  <c:v>988.57045268374873</c:v>
                </c:pt>
                <c:pt idx="132">
                  <c:v>985.60626922951258</c:v>
                </c:pt>
                <c:pt idx="133">
                  <c:v>982.66929737035798</c:v>
                </c:pt>
                <c:pt idx="134">
                  <c:v>979.75921228604841</c:v>
                </c:pt>
                <c:pt idx="135">
                  <c:v>976.87569270491645</c:v>
                </c:pt>
                <c:pt idx="136">
                  <c:v>974.01842093133519</c:v>
                </c:pt>
                <c:pt idx="137">
                  <c:v>971.18708286723324</c:v>
                </c:pt>
                <c:pt idx="138">
                  <c:v>968.3813680281072</c:v>
                </c:pt>
                <c:pt idx="139">
                  <c:v>965.60096955396216</c:v>
                </c:pt>
                <c:pt idx="140">
                  <c:v>962.8455842155837</c:v>
                </c:pt>
                <c:pt idx="141">
                  <c:v>960.11491241650674</c:v>
                </c:pt>
                <c:pt idx="142">
                  <c:v>957.40865819103692</c:v>
                </c:pt>
                <c:pt idx="143">
                  <c:v>954.72652919863583</c:v>
                </c:pt>
                <c:pt idx="144">
                  <c:v>952.0682367149758</c:v>
                </c:pt>
                <c:pt idx="145">
                  <c:v>949.43349561993966</c:v>
                </c:pt>
                <c:pt idx="146">
                  <c:v>946.82202438282684</c:v>
                </c:pt>
                <c:pt idx="147">
                  <c:v>944.23354504500662</c:v>
                </c:pt>
                <c:pt idx="148">
                  <c:v>941.66778320023684</c:v>
                </c:pt>
                <c:pt idx="149">
                  <c:v>939.12446797286725</c:v>
                </c:pt>
                <c:pt idx="150">
                  <c:v>936.60333199411002</c:v>
                </c:pt>
                <c:pt idx="151">
                  <c:v>934.10411137656456</c:v>
                </c:pt>
                <c:pt idx="152">
                  <c:v>931.62654568716096</c:v>
                </c:pt>
                <c:pt idx="153">
                  <c:v>929.17037791867949</c:v>
                </c:pt>
                <c:pt idx="154">
                  <c:v>926.73535445999096</c:v>
                </c:pt>
                <c:pt idx="155">
                  <c:v>924.32122506514827</c:v>
                </c:pt>
                <c:pt idx="156">
                  <c:v>921.92774282145865</c:v>
                </c:pt>
                <c:pt idx="157">
                  <c:v>919.55466411665145</c:v>
                </c:pt>
                <c:pt idx="158">
                  <c:v>917.20174860524446</c:v>
                </c:pt>
                <c:pt idx="159">
                  <c:v>914.86875917421946</c:v>
                </c:pt>
                <c:pt idx="160">
                  <c:v>912.5554619080832</c:v>
                </c:pt>
                <c:pt idx="161">
                  <c:v>910.2616260534146</c:v>
                </c:pt>
                <c:pt idx="162">
                  <c:v>907.98702398296973</c:v>
                </c:pt>
                <c:pt idx="163">
                  <c:v>905.73143115942037</c:v>
                </c:pt>
                <c:pt idx="164">
                  <c:v>903.49462609879481</c:v>
                </c:pt>
                <c:pt idx="165">
                  <c:v>901.27639033368234</c:v>
                </c:pt>
                <c:pt idx="166">
                  <c:v>899.0765083762584</c:v>
                </c:pt>
                <c:pt idx="167">
                  <c:v>896.89476768119061</c:v>
                </c:pt>
                <c:pt idx="168">
                  <c:v>894.73095860846695</c:v>
                </c:pt>
                <c:pt idx="169">
                  <c:v>892.58487438620102</c:v>
                </c:pt>
                <c:pt idx="170">
                  <c:v>890.45631107344354</c:v>
                </c:pt>
                <c:pt idx="171">
                  <c:v>888.34506752305697</c:v>
                </c:pt>
                <c:pt idx="172">
                  <c:v>886.25094534466803</c:v>
                </c:pt>
                <c:pt idx="173">
                  <c:v>884.1737488677536</c:v>
                </c:pt>
                <c:pt idx="174">
                  <c:v>882.11328510486737</c:v>
                </c:pt>
                <c:pt idx="175">
                  <c:v>880.06936371505208</c:v>
                </c:pt>
                <c:pt idx="176">
                  <c:v>878.04179696745587</c:v>
                </c:pt>
                <c:pt idx="177">
                  <c:v>876.03039970517193</c:v>
                </c:pt>
                <c:pt idx="178">
                  <c:v>874.03498930933097</c:v>
                </c:pt>
                <c:pt idx="179">
                  <c:v>872.05538566345751</c:v>
                </c:pt>
                <c:pt idx="180">
                  <c:v>870.09141111811243</c:v>
                </c:pt>
                <c:pt idx="181">
                  <c:v>868.14289045583314</c:v>
                </c:pt>
                <c:pt idx="182">
                  <c:v>866.20965085638989</c:v>
                </c:pt>
                <c:pt idx="183">
                  <c:v>864.29152186236809</c:v>
                </c:pt>
                <c:pt idx="184">
                  <c:v>862.38833534508569</c:v>
                </c:pt>
                <c:pt idx="185">
                  <c:v>860.49992547085969</c:v>
                </c:pt>
                <c:pt idx="186">
                  <c:v>858.62612866763084</c:v>
                </c:pt>
                <c:pt idx="187">
                  <c:v>856.76678359194727</c:v>
                </c:pt>
                <c:pt idx="188">
                  <c:v>854.92173109632301</c:v>
                </c:pt>
                <c:pt idx="189">
                  <c:v>853.09081419697179</c:v>
                </c:pt>
                <c:pt idx="190">
                  <c:v>851.27387804191926</c:v>
                </c:pt>
                <c:pt idx="191">
                  <c:v>849.47076987950572</c:v>
                </c:pt>
                <c:pt idx="192">
                  <c:v>847.68133902727118</c:v>
                </c:pt>
                <c:pt idx="193">
                  <c:v>845.9054368412385</c:v>
                </c:pt>
                <c:pt idx="194">
                  <c:v>844.14291668558337</c:v>
                </c:pt>
                <c:pt idx="195">
                  <c:v>842.39363390270421</c:v>
                </c:pt>
                <c:pt idx="196">
                  <c:v>840.65744578368378</c:v>
                </c:pt>
                <c:pt idx="197">
                  <c:v>838.93421153915028</c:v>
                </c:pt>
                <c:pt idx="198">
                  <c:v>837.22379227053125</c:v>
                </c:pt>
                <c:pt idx="199">
                  <c:v>835.52605094170542</c:v>
                </c:pt>
                <c:pt idx="200">
                  <c:v>833.84085235104726</c:v>
                </c:pt>
                <c:pt idx="201">
                  <c:v>832.1680631038646</c:v>
                </c:pt>
                <c:pt idx="202">
                  <c:v>830.50755158523214</c:v>
                </c:pt>
                <c:pt idx="203">
                  <c:v>828.85918793320729</c:v>
                </c:pt>
                <c:pt idx="204">
                  <c:v>827.22284401244042</c:v>
                </c:pt>
                <c:pt idx="205">
                  <c:v>825.59839338816596</c:v>
                </c:pt>
                <c:pt idx="206">
                  <c:v>823.98571130057837</c:v>
                </c:pt>
                <c:pt idx="207">
                  <c:v>822.38467463958671</c:v>
                </c:pt>
                <c:pt idx="208">
                  <c:v>820.79516191994537</c:v>
                </c:pt>
                <c:pt idx="209">
                  <c:v>819.21705325675828</c:v>
                </c:pt>
                <c:pt idx="210">
                  <c:v>817.65023034135345</c:v>
                </c:pt>
                <c:pt idx="211">
                  <c:v>816.09457641752351</c:v>
                </c:pt>
                <c:pt idx="212">
                  <c:v>814.54997625812894</c:v>
                </c:pt>
                <c:pt idx="213">
                  <c:v>813.01631614205917</c:v>
                </c:pt>
                <c:pt idx="214">
                  <c:v>811.49348383155075</c:v>
                </c:pt>
                <c:pt idx="215">
                  <c:v>809.98136854985353</c:v>
                </c:pt>
                <c:pt idx="216">
                  <c:v>808.4798609592475</c:v>
                </c:pt>
                <c:pt idx="217">
                  <c:v>806.98885313939888</c:v>
                </c:pt>
                <c:pt idx="218">
                  <c:v>805.50823856605655</c:v>
                </c:pt>
                <c:pt idx="219">
                  <c:v>804.03791209008307</c:v>
                </c:pt>
                <c:pt idx="220">
                  <c:v>802.57776991681681</c:v>
                </c:pt>
                <c:pt idx="221">
                  <c:v>801.12770958575584</c:v>
                </c:pt>
                <c:pt idx="222">
                  <c:v>799.68762995056886</c:v>
                </c:pt>
                <c:pt idx="223">
                  <c:v>798.25743115942021</c:v>
                </c:pt>
                <c:pt idx="224">
                  <c:v>796.83701463560863</c:v>
                </c:pt>
                <c:pt idx="225">
                  <c:v>795.42628305851338</c:v>
                </c:pt>
                <c:pt idx="226">
                  <c:v>794.02514034484727</c:v>
                </c:pt>
                <c:pt idx="227">
                  <c:v>792.63349163020791</c:v>
                </c:pt>
                <c:pt idx="228">
                  <c:v>791.25124325092361</c:v>
                </c:pt>
                <c:pt idx="229">
                  <c:v>789.87830272619283</c:v>
                </c:pt>
                <c:pt idx="230">
                  <c:v>788.51457874050914</c:v>
                </c:pt>
                <c:pt idx="231">
                  <c:v>787.15998112636919</c:v>
                </c:pt>
                <c:pt idx="232">
                  <c:v>785.81442084726029</c:v>
                </c:pt>
                <c:pt idx="233">
                  <c:v>784.47780998091946</c:v>
                </c:pt>
                <c:pt idx="234">
                  <c:v>783.15006170286506</c:v>
                </c:pt>
                <c:pt idx="235">
                  <c:v>781.83109027019498</c:v>
                </c:pt>
                <c:pt idx="236">
                  <c:v>780.52081100564214</c:v>
                </c:pt>
                <c:pt idx="237">
                  <c:v>779.21914028189519</c:v>
                </c:pt>
                <c:pt idx="238">
                  <c:v>777.92599550616285</c:v>
                </c:pt>
                <c:pt idx="239">
                  <c:v>776.64129510499856</c:v>
                </c:pt>
                <c:pt idx="240">
                  <c:v>775.36495850936205</c:v>
                </c:pt>
                <c:pt idx="241">
                  <c:v>774.09690613992802</c:v>
                </c:pt>
                <c:pt idx="242">
                  <c:v>772.83705939263064</c:v>
                </c:pt>
                <c:pt idx="243">
                  <c:v>771.58534062444085</c:v>
                </c:pt>
                <c:pt idx="244">
                  <c:v>770.34167313937712</c:v>
                </c:pt>
                <c:pt idx="245">
                  <c:v>769.10598117473899</c:v>
                </c:pt>
                <c:pt idx="246">
                  <c:v>767.87818988756635</c:v>
                </c:pt>
                <c:pt idx="247">
                  <c:v>766.65822534131598</c:v>
                </c:pt>
                <c:pt idx="248">
                  <c:v>765.44601449275365</c:v>
                </c:pt>
                <c:pt idx="249">
                  <c:v>764.24148517905905</c:v>
                </c:pt>
                <c:pt idx="250">
                  <c:v>763.04456610513853</c:v>
                </c:pt>
                <c:pt idx="251">
                  <c:v>761.85518683114196</c:v>
                </c:pt>
                <c:pt idx="252">
                  <c:v>760.67327776018328</c:v>
                </c:pt>
                <c:pt idx="253">
                  <c:v>759.49877012625711</c:v>
                </c:pt>
                <c:pt idx="254">
                  <c:v>758.33159598234988</c:v>
                </c:pt>
                <c:pt idx="255">
                  <c:v>757.17168818874484</c:v>
                </c:pt>
                <c:pt idx="256">
                  <c:v>756.01898040151343</c:v>
                </c:pt>
                <c:pt idx="257">
                  <c:v>754.87340706119255</c:v>
                </c:pt>
                <c:pt idx="258">
                  <c:v>753.73490338164265</c:v>
                </c:pt>
                <c:pt idx="259">
                  <c:v>743.3041060585806</c:v>
                </c:pt>
                <c:pt idx="260">
                  <c:v>732.72160706268642</c:v>
                </c:pt>
                <c:pt idx="261">
                  <c:v>721.98495996833344</c:v>
                </c:pt>
                <c:pt idx="262">
                  <c:v>711.09167163150971</c:v>
                </c:pt>
                <c:pt idx="263">
                  <c:v>700.0392011424135</c:v>
                </c:pt>
                <c:pt idx="264">
                  <c:v>688.82495875092093</c:v>
                </c:pt>
                <c:pt idx="265">
                  <c:v>677.44630476413363</c:v>
                </c:pt>
                <c:pt idx="266">
                  <c:v>665.90054841517326</c:v>
                </c:pt>
                <c:pt idx="267">
                  <c:v>654.1849467023734</c:v>
                </c:pt>
                <c:pt idx="268">
                  <c:v>642.29670319798777</c:v>
                </c:pt>
                <c:pt idx="269">
                  <c:v>630.23296682550097</c:v>
                </c:pt>
                <c:pt idx="270">
                  <c:v>617.99083060460271</c:v>
                </c:pt>
                <c:pt idx="271">
                  <c:v>605.56733036285175</c:v>
                </c:pt>
                <c:pt idx="272">
                  <c:v>592.95944341302061</c:v>
                </c:pt>
                <c:pt idx="273">
                  <c:v>580.16408719508559</c:v>
                </c:pt>
                <c:pt idx="274">
                  <c:v>567.19064771267983</c:v>
                </c:pt>
                <c:pt idx="275">
                  <c:v>554.09912029072279</c:v>
                </c:pt>
                <c:pt idx="276">
                  <c:v>540.9635043382242</c:v>
                </c:pt>
                <c:pt idx="277">
                  <c:v>527.85944986690333</c:v>
                </c:pt>
                <c:pt idx="278">
                  <c:v>514.86429882065795</c:v>
                </c:pt>
                <c:pt idx="279">
                  <c:v>502.05712757671824</c:v>
                </c:pt>
                <c:pt idx="280">
                  <c:v>489.51879065587701</c:v>
                </c:pt>
                <c:pt idx="281">
                  <c:v>477.33196568052438</c:v>
                </c:pt>
                <c:pt idx="282">
                  <c:v>465.58119962059601</c:v>
                </c:pt>
                <c:pt idx="283">
                  <c:v>454.35295636898633</c:v>
                </c:pt>
                <c:pt idx="284">
                  <c:v>443.73566568947228</c:v>
                </c:pt>
                <c:pt idx="285">
                  <c:v>433.81977358175072</c:v>
                </c:pt>
                <c:pt idx="286">
                  <c:v>424.69779410981192</c:v>
                </c:pt>
                <c:pt idx="287">
                  <c:v>416.46436274155326</c:v>
                </c:pt>
                <c:pt idx="288">
                  <c:v>409.21629124928955</c:v>
                </c:pt>
                <c:pt idx="289">
                  <c:v>403.05262422263979</c:v>
                </c:pt>
                <c:pt idx="290">
                  <c:v>398.07469724716447</c:v>
                </c:pt>
                <c:pt idx="291">
                  <c:v>394.38619680410409</c:v>
                </c:pt>
                <c:pt idx="292">
                  <c:v>392.09322194862068</c:v>
                </c:pt>
                <c:pt idx="293">
                  <c:v>391.30434782608694</c:v>
                </c:pt>
                <c:pt idx="294">
                  <c:v>391.30434782608694</c:v>
                </c:pt>
                <c:pt idx="295">
                  <c:v>391.30434782608694</c:v>
                </c:pt>
                <c:pt idx="296">
                  <c:v>236.84210526315786</c:v>
                </c:pt>
                <c:pt idx="297">
                  <c:v>219.00059956167675</c:v>
                </c:pt>
                <c:pt idx="298">
                  <c:v>199.65499312724606</c:v>
                </c:pt>
                <c:pt idx="299">
                  <c:v>178.91386110523828</c:v>
                </c:pt>
                <c:pt idx="300">
                  <c:v>156.88330255081567</c:v>
                </c:pt>
                <c:pt idx="301">
                  <c:v>133.66700394521843</c:v>
                </c:pt>
                <c:pt idx="302">
                  <c:v>109.36630087400739</c:v>
                </c:pt>
                <c:pt idx="303">
                  <c:v>84.080237926801331</c:v>
                </c:pt>
                <c:pt idx="304">
                  <c:v>57.905626875915239</c:v>
                </c:pt>
                <c:pt idx="305">
                  <c:v>30.937103189246209</c:v>
                </c:pt>
                <c:pt idx="306">
                  <c:v>3.2671809307848254</c:v>
                </c:pt>
                <c:pt idx="307">
                  <c:v>-25.013693899772225</c:v>
                </c:pt>
                <c:pt idx="308">
                  <c:v>-53.817091538647922</c:v>
                </c:pt>
                <c:pt idx="309">
                  <c:v>-83.056548092947935</c:v>
                </c:pt>
                <c:pt idx="310">
                  <c:v>-112.48688778387233</c:v>
                </c:pt>
                <c:pt idx="311">
                  <c:v>-140.93917537130235</c:v>
                </c:pt>
                <c:pt idx="312">
                  <c:v>-169.6481020408163</c:v>
                </c:pt>
                <c:pt idx="313">
                  <c:v>-198.53459141518431</c:v>
                </c:pt>
                <c:pt idx="314">
                  <c:v>-227.52130155050835</c:v>
                </c:pt>
                <c:pt idx="315">
                  <c:v>-256.53258243506934</c:v>
                </c:pt>
                <c:pt idx="316">
                  <c:v>-285.49443465985735</c:v>
                </c:pt>
                <c:pt idx="317">
                  <c:v>-314.34686289995307</c:v>
                </c:pt>
                <c:pt idx="318">
                  <c:v>-343.08048115172335</c:v>
                </c:pt>
                <c:pt idx="319">
                  <c:v>-371.69837197519155</c:v>
                </c:pt>
                <c:pt idx="320">
                  <c:v>-400.20355805758578</c:v>
                </c:pt>
                <c:pt idx="321">
                  <c:v>-428.59900357134677</c:v>
                </c:pt>
                <c:pt idx="322">
                  <c:v>-456.88761549678509</c:v>
                </c:pt>
                <c:pt idx="323">
                  <c:v>-485.07224491041603</c:v>
                </c:pt>
                <c:pt idx="324">
                  <c:v>-513.15568823998581</c:v>
                </c:pt>
                <c:pt idx="325">
                  <c:v>-541.14068848716079</c:v>
                </c:pt>
                <c:pt idx="326">
                  <c:v>-569.02993641881972</c:v>
                </c:pt>
                <c:pt idx="327">
                  <c:v>-596.82607172786038</c:v>
                </c:pt>
                <c:pt idx="328">
                  <c:v>-624.53168416440701</c:v>
                </c:pt>
                <c:pt idx="329">
                  <c:v>-652.14931463826144</c:v>
                </c:pt>
                <c:pt idx="330">
                  <c:v>-679.68145629343553</c:v>
                </c:pt>
                <c:pt idx="331">
                  <c:v>-707.13055555555559</c:v>
                </c:pt>
                <c:pt idx="332">
                  <c:v>-709.21642765615809</c:v>
                </c:pt>
                <c:pt idx="333">
                  <c:v>-711.30936941753168</c:v>
                </c:pt>
                <c:pt idx="334">
                  <c:v>-713.40944562581569</c:v>
                </c:pt>
                <c:pt idx="335">
                  <c:v>-715.51672184047334</c:v>
                </c:pt>
                <c:pt idx="336">
                  <c:v>-717.63126440543328</c:v>
                </c:pt>
                <c:pt idx="337">
                  <c:v>-719.75314046041228</c:v>
                </c:pt>
                <c:pt idx="338">
                  <c:v>-721.88241795242357</c:v>
                </c:pt>
                <c:pt idx="339">
                  <c:v>-724.01916564747251</c:v>
                </c:pt>
                <c:pt idx="340">
                  <c:v>-726.16345314244575</c:v>
                </c:pt>
                <c:pt idx="341">
                  <c:v>-728.31535087719294</c:v>
                </c:pt>
                <c:pt idx="342">
                  <c:v>-730.47493014680799</c:v>
                </c:pt>
                <c:pt idx="343">
                  <c:v>-732.64226311411096</c:v>
                </c:pt>
                <c:pt idx="344">
                  <c:v>-734.81742282233643</c:v>
                </c:pt>
                <c:pt idx="345">
                  <c:v>-737.00048320802682</c:v>
                </c:pt>
                <c:pt idx="346">
                  <c:v>-739.19151911414326</c:v>
                </c:pt>
                <c:pt idx="347">
                  <c:v>-741.39060630338588</c:v>
                </c:pt>
                <c:pt idx="348">
                  <c:v>-743.59782147173576</c:v>
                </c:pt>
                <c:pt idx="349">
                  <c:v>-745.81324226222239</c:v>
                </c:pt>
                <c:pt idx="350">
                  <c:v>-748.0369472789115</c:v>
                </c:pt>
                <c:pt idx="351">
                  <c:v>-750.26901610112861</c:v>
                </c:pt>
                <c:pt idx="352">
                  <c:v>-752.50952929791356</c:v>
                </c:pt>
                <c:pt idx="353">
                  <c:v>-754.75856844271311</c:v>
                </c:pt>
                <c:pt idx="354">
                  <c:v>-757.01621612831843</c:v>
                </c:pt>
                <c:pt idx="355">
                  <c:v>-759.28255598204123</c:v>
                </c:pt>
                <c:pt idx="356">
                  <c:v>-761.55767268114835</c:v>
                </c:pt>
                <c:pt idx="357">
                  <c:v>-763.8416519685419</c:v>
                </c:pt>
                <c:pt idx="358">
                  <c:v>-766.13458066870328</c:v>
                </c:pt>
                <c:pt idx="359">
                  <c:v>-768.43654670389606</c:v>
                </c:pt>
                <c:pt idx="360">
                  <c:v>-770.74763911063235</c:v>
                </c:pt>
                <c:pt idx="361">
                  <c:v>-773.0679480564155</c:v>
                </c:pt>
                <c:pt idx="362">
                  <c:v>-775.39756485675252</c:v>
                </c:pt>
                <c:pt idx="363">
                  <c:v>-777.73658199244437</c:v>
                </c:pt>
                <c:pt idx="364">
                  <c:v>-780.08509312716342</c:v>
                </c:pt>
                <c:pt idx="365">
                  <c:v>-781.53701463560867</c:v>
                </c:pt>
                <c:pt idx="366">
                  <c:v>-782.95743115942025</c:v>
                </c:pt>
                <c:pt idx="367">
                  <c:v>-784.38762995057039</c:v>
                </c:pt>
                <c:pt idx="368">
                  <c:v>-785.82770958575577</c:v>
                </c:pt>
                <c:pt idx="369">
                  <c:v>-787.2777699168181</c:v>
                </c:pt>
                <c:pt idx="370">
                  <c:v>-788.73791209008311</c:v>
                </c:pt>
                <c:pt idx="371">
                  <c:v>-790.20823856605648</c:v>
                </c:pt>
                <c:pt idx="372">
                  <c:v>-791.68885313940029</c:v>
                </c:pt>
                <c:pt idx="373">
                  <c:v>-793.17986095924891</c:v>
                </c:pt>
                <c:pt idx="374">
                  <c:v>-794.68136854985494</c:v>
                </c:pt>
                <c:pt idx="375">
                  <c:v>-796.19348383155216</c:v>
                </c:pt>
                <c:pt idx="376">
                  <c:v>-797.71631614206069</c:v>
                </c:pt>
                <c:pt idx="377">
                  <c:v>-799.24997625813057</c:v>
                </c:pt>
                <c:pt idx="378">
                  <c:v>-800.79457641752515</c:v>
                </c:pt>
                <c:pt idx="379">
                  <c:v>-802.35023034135486</c:v>
                </c:pt>
                <c:pt idx="380">
                  <c:v>-803.91705325675957</c:v>
                </c:pt>
                <c:pt idx="381">
                  <c:v>-805.49516191994712</c:v>
                </c:pt>
                <c:pt idx="382">
                  <c:v>-807.08467463958868</c:v>
                </c:pt>
                <c:pt idx="383">
                  <c:v>-808.68571130058001</c:v>
                </c:pt>
                <c:pt idx="384">
                  <c:v>-810.29839338816748</c:v>
                </c:pt>
                <c:pt idx="385">
                  <c:v>-811.92284401244183</c:v>
                </c:pt>
                <c:pt idx="386">
                  <c:v>-813.55918793320893</c:v>
                </c:pt>
                <c:pt idx="387">
                  <c:v>-815.20755158523377</c:v>
                </c:pt>
                <c:pt idx="388">
                  <c:v>-816.86806310386646</c:v>
                </c:pt>
                <c:pt idx="389">
                  <c:v>-818.54085235104867</c:v>
                </c:pt>
                <c:pt idx="390">
                  <c:v>-820.2260509417074</c:v>
                </c:pt>
                <c:pt idx="391">
                  <c:v>-821.92379227053334</c:v>
                </c:pt>
                <c:pt idx="392">
                  <c:v>-823.63421153915203</c:v>
                </c:pt>
                <c:pt idx="393">
                  <c:v>-825.35744578368553</c:v>
                </c:pt>
                <c:pt idx="394">
                  <c:v>-827.09363390270596</c:v>
                </c:pt>
                <c:pt idx="395">
                  <c:v>-828.84291668558512</c:v>
                </c:pt>
                <c:pt idx="396">
                  <c:v>-830.60543684124048</c:v>
                </c:pt>
                <c:pt idx="397">
                  <c:v>-832.38133902727304</c:v>
                </c:pt>
                <c:pt idx="398">
                  <c:v>-834.17076987950747</c:v>
                </c:pt>
                <c:pt idx="399">
                  <c:v>-835.97387804192147</c:v>
                </c:pt>
                <c:pt idx="400">
                  <c:v>-837.79081419697354</c:v>
                </c:pt>
                <c:pt idx="401">
                  <c:v>-839.62173109632499</c:v>
                </c:pt>
                <c:pt idx="402">
                  <c:v>-841.46678359194925</c:v>
                </c:pt>
                <c:pt idx="403">
                  <c:v>-843.32612866763293</c:v>
                </c:pt>
                <c:pt idx="404">
                  <c:v>-845.19992547086179</c:v>
                </c:pt>
                <c:pt idx="405">
                  <c:v>-847.08833534508778</c:v>
                </c:pt>
                <c:pt idx="406">
                  <c:v>-848.99152186237018</c:v>
                </c:pt>
                <c:pt idx="407">
                  <c:v>-850.90965085639209</c:v>
                </c:pt>
                <c:pt idx="408">
                  <c:v>-852.842890455835</c:v>
                </c:pt>
                <c:pt idx="409">
                  <c:v>-854.79141111811452</c:v>
                </c:pt>
                <c:pt idx="410">
                  <c:v>-856.75538566345995</c:v>
                </c:pt>
                <c:pt idx="411">
                  <c:v>-858.73498930933317</c:v>
                </c:pt>
                <c:pt idx="412">
                  <c:v>-860.73039970517425</c:v>
                </c:pt>
                <c:pt idx="413">
                  <c:v>-862.74179696745762</c:v>
                </c:pt>
                <c:pt idx="414">
                  <c:v>-864.76936371505406</c:v>
                </c:pt>
                <c:pt idx="415">
                  <c:v>-866.81328510486958</c:v>
                </c:pt>
                <c:pt idx="416">
                  <c:v>-868.87374886775581</c:v>
                </c:pt>
                <c:pt idx="417">
                  <c:v>-870.95094534467</c:v>
                </c:pt>
                <c:pt idx="418">
                  <c:v>-873.04506752305872</c:v>
                </c:pt>
                <c:pt idx="419">
                  <c:v>-875.15631107344586</c:v>
                </c:pt>
                <c:pt idx="420">
                  <c:v>-877.284874386203</c:v>
                </c:pt>
                <c:pt idx="421">
                  <c:v>-879.43095860846927</c:v>
                </c:pt>
                <c:pt idx="422">
                  <c:v>-881.59476768119237</c:v>
                </c:pt>
                <c:pt idx="423">
                  <c:v>-883.77650837626049</c:v>
                </c:pt>
                <c:pt idx="424">
                  <c:v>-885.97639033368444</c:v>
                </c:pt>
                <c:pt idx="425">
                  <c:v>-888.19462609879702</c:v>
                </c:pt>
                <c:pt idx="426">
                  <c:v>-890.4314311594228</c:v>
                </c:pt>
                <c:pt idx="427">
                  <c:v>-892.68702398297171</c:v>
                </c:pt>
                <c:pt idx="428">
                  <c:v>-894.96162605341669</c:v>
                </c:pt>
                <c:pt idx="429">
                  <c:v>-897.25546190808586</c:v>
                </c:pt>
                <c:pt idx="430">
                  <c:v>-899.56875917422178</c:v>
                </c:pt>
                <c:pt idx="431">
                  <c:v>-901.90174860524712</c:v>
                </c:pt>
                <c:pt idx="432">
                  <c:v>-904.25466411665343</c:v>
                </c:pt>
                <c:pt idx="433">
                  <c:v>-906.62774282146097</c:v>
                </c:pt>
                <c:pt idx="434">
                  <c:v>-909.0212250651507</c:v>
                </c:pt>
                <c:pt idx="435">
                  <c:v>-911.4353544599935</c:v>
                </c:pt>
                <c:pt idx="436">
                  <c:v>-913.87037791868192</c:v>
                </c:pt>
                <c:pt idx="437">
                  <c:v>-916.3265456871635</c:v>
                </c:pt>
                <c:pt idx="438">
                  <c:v>-918.80411137656745</c:v>
                </c:pt>
                <c:pt idx="439">
                  <c:v>-921.3033319941153</c:v>
                </c:pt>
                <c:pt idx="440">
                  <c:v>-923.82446797287241</c:v>
                </c:pt>
                <c:pt idx="441">
                  <c:v>-926.36778320024155</c:v>
                </c:pt>
                <c:pt idx="442">
                  <c:v>-928.93354504501121</c:v>
                </c:pt>
                <c:pt idx="443">
                  <c:v>-931.52202438283246</c:v>
                </c:pt>
                <c:pt idx="444">
                  <c:v>-934.1334956199446</c:v>
                </c:pt>
                <c:pt idx="445">
                  <c:v>-936.76823671498107</c:v>
                </c:pt>
                <c:pt idx="446">
                  <c:v>-939.42652919864111</c:v>
                </c:pt>
                <c:pt idx="447">
                  <c:v>-942.1086581910422</c:v>
                </c:pt>
                <c:pt idx="448">
                  <c:v>-944.81491241651213</c:v>
                </c:pt>
                <c:pt idx="449">
                  <c:v>-947.54558421558909</c:v>
                </c:pt>
                <c:pt idx="450">
                  <c:v>-950.30096955396789</c:v>
                </c:pt>
                <c:pt idx="451">
                  <c:v>-953.08136802811282</c:v>
                </c:pt>
                <c:pt idx="452">
                  <c:v>-955.88708286723897</c:v>
                </c:pt>
                <c:pt idx="453">
                  <c:v>-958.71842093134114</c:v>
                </c:pt>
                <c:pt idx="454">
                  <c:v>-961.57569270492206</c:v>
                </c:pt>
                <c:pt idx="455">
                  <c:v>-964.45921228605437</c:v>
                </c:pt>
                <c:pt idx="456">
                  <c:v>-967.36929737036348</c:v>
                </c:pt>
                <c:pt idx="457">
                  <c:v>-970.30626922951842</c:v>
                </c:pt>
                <c:pt idx="458">
                  <c:v>-973.27045268375502</c:v>
                </c:pt>
                <c:pt idx="459">
                  <c:v>-976.26217606794194</c:v>
                </c:pt>
                <c:pt idx="460">
                  <c:v>-979.28177119065595</c:v>
                </c:pt>
                <c:pt idx="461">
                  <c:v>-982.32957328568386</c:v>
                </c:pt>
                <c:pt idx="462">
                  <c:v>-985.40592095534464</c:v>
                </c:pt>
                <c:pt idx="463">
                  <c:v>-988.51115610496026</c:v>
                </c:pt>
                <c:pt idx="464">
                  <c:v>-991.6456238677597</c:v>
                </c:pt>
                <c:pt idx="465">
                  <c:v>-994.80967251945492</c:v>
                </c:pt>
                <c:pt idx="466">
                  <c:v>-998.00365338164909</c:v>
                </c:pt>
                <c:pt idx="467">
                  <c:v>-1001.2279207132005</c:v>
                </c:pt>
                <c:pt idx="468">
                  <c:v>-1004.4828315885723</c:v>
                </c:pt>
                <c:pt idx="469">
                  <c:v>-1007.7687457621386</c:v>
                </c:pt>
                <c:pt idx="470">
                  <c:v>-1011.0860255173428</c:v>
                </c:pt>
                <c:pt idx="471">
                  <c:v>-1014.4350354994984</c:v>
                </c:pt>
                <c:pt idx="472">
                  <c:v>-1017.8161425309547</c:v>
                </c:pt>
                <c:pt idx="473">
                  <c:v>-1021.2297154072309</c:v>
                </c:pt>
                <c:pt idx="474">
                  <c:v>-1024.6761246726192</c:v>
                </c:pt>
                <c:pt idx="475">
                  <c:v>-1028.1557423736522</c:v>
                </c:pt>
                <c:pt idx="476">
                  <c:v>-1031.6689417886789</c:v>
                </c:pt>
                <c:pt idx="477">
                  <c:v>-1035.2160971316855</c:v>
                </c:pt>
                <c:pt idx="478">
                  <c:v>-1038.7975832283205</c:v>
                </c:pt>
                <c:pt idx="479">
                  <c:v>-1042.4137751619498</c:v>
                </c:pt>
                <c:pt idx="480">
                  <c:v>-1046.065047887369</c:v>
                </c:pt>
                <c:pt idx="481">
                  <c:v>-1049.7517758096333</c:v>
                </c:pt>
                <c:pt idx="482">
                  <c:v>-1053.4743323252405</c:v>
                </c:pt>
                <c:pt idx="483">
                  <c:v>-1057.2330893226933</c:v>
                </c:pt>
                <c:pt idx="484">
                  <c:v>-1061.028416639226</c:v>
                </c:pt>
                <c:pt idx="485">
                  <c:v>-1064.8606814702102</c:v>
                </c:pt>
                <c:pt idx="486">
                  <c:v>-1068.730247727475</c:v>
                </c:pt>
                <c:pt idx="487">
                  <c:v>-1072.63747534247</c:v>
                </c:pt>
                <c:pt idx="488">
                  <c:v>-1076.5827195098509</c:v>
                </c:pt>
                <c:pt idx="489">
                  <c:v>-1080.5663298667257</c:v>
                </c:pt>
                <c:pt idx="490">
                  <c:v>-1084.5886496023606</c:v>
                </c:pt>
                <c:pt idx="491">
                  <c:v>-1088.650014492762</c:v>
                </c:pt>
                <c:pt idx="492">
                  <c:v>-1092.7507518540178</c:v>
                </c:pt>
                <c:pt idx="493">
                  <c:v>-1096.8911794078258</c:v>
                </c:pt>
                <c:pt idx="494">
                  <c:v>-1101.0716040520201</c:v>
                </c:pt>
                <c:pt idx="495">
                  <c:v>-1105.2923205283241</c:v>
                </c:pt>
                <c:pt idx="496">
                  <c:v>-1109.5536099788735</c:v>
                </c:pt>
                <c:pt idx="497">
                  <c:v>-1113.8557383823179</c:v>
                </c:pt>
                <c:pt idx="498">
                  <c:v>-1118.1989548595154</c:v>
                </c:pt>
                <c:pt idx="499">
                  <c:v>-1122.5834898379303</c:v>
                </c:pt>
                <c:pt idx="500">
                  <c:v>-1127.0095530629169</c:v>
                </c:pt>
                <c:pt idx="501">
                  <c:v>-1131.4773314429831</c:v>
                </c:pt>
                <c:pt idx="502">
                  <c:v>-1135.9869867149848</c:v>
                </c:pt>
                <c:pt idx="503">
                  <c:v>-1140.5386529139391</c:v>
                </c:pt>
                <c:pt idx="504">
                  <c:v>-1145.1324336307305</c:v>
                </c:pt>
                <c:pt idx="505">
                  <c:v>-1149.7683990394719</c:v>
                </c:pt>
                <c:pt idx="506">
                  <c:v>-1154.4465826745814</c:v>
                </c:pt>
                <c:pt idx="507">
                  <c:v>-1159.1669779357953</c:v>
                </c:pt>
                <c:pt idx="508">
                  <c:v>-1163.9295342972903</c:v>
                </c:pt>
                <c:pt idx="509">
                  <c:v>-1168.7341531948382</c:v>
                </c:pt>
                <c:pt idx="510">
                  <c:v>-1173.5806835624255</c:v>
                </c:pt>
                <c:pt idx="511">
                  <c:v>-1178.4689169870994</c:v>
                </c:pt>
                <c:pt idx="512">
                  <c:v>-1183.3985824476506</c:v>
                </c:pt>
                <c:pt idx="513">
                  <c:v>-1188.3693405995332</c:v>
                </c:pt>
                <c:pt idx="514">
                  <c:v>-1193.3807775646646</c:v>
                </c:pt>
                <c:pt idx="515">
                  <c:v>-1198.4323981806428</c:v>
                </c:pt>
                <c:pt idx="516">
                  <c:v>-1203.5236186594357</c:v>
                </c:pt>
                <c:pt idx="517">
                  <c:v>-1208.6537586005131</c:v>
                </c:pt>
                <c:pt idx="518">
                  <c:v>-1213.8220322978509</c:v>
                </c:pt>
                <c:pt idx="519">
                  <c:v>-1219.027539274007</c:v>
                </c:pt>
                <c:pt idx="520">
                  <c:v>-1224.2692539675961</c:v>
                </c:pt>
                <c:pt idx="521">
                  <c:v>-1229.5460144927692</c:v>
                </c:pt>
                <c:pt idx="522">
                  <c:v>-1234.8565103808035</c:v>
                </c:pt>
                <c:pt idx="523">
                  <c:v>-1240.1992692042973</c:v>
                </c:pt>
                <c:pt idx="524">
                  <c:v>-1245.572641973866</c:v>
                </c:pt>
                <c:pt idx="525">
                  <c:v>-1250.9747871852787</c:v>
                </c:pt>
                <c:pt idx="526">
                  <c:v>-1256.4036533816588</c:v>
                </c:pt>
                <c:pt idx="527">
                  <c:v>-1261.8569600804478</c:v>
                </c:pt>
                <c:pt idx="528">
                  <c:v>-1267.3321768980732</c:v>
                </c:pt>
                <c:pt idx="529">
                  <c:v>-1272.8265006864544</c:v>
                </c:pt>
                <c:pt idx="530">
                  <c:v>-1278.3368304743819</c:v>
                </c:pt>
                <c:pt idx="531">
                  <c:v>-1283.8597399829662</c:v>
                </c:pt>
                <c:pt idx="532">
                  <c:v>-1289.3914474576222</c:v>
                </c:pt>
                <c:pt idx="533">
                  <c:v>-1294.9277825287704</c:v>
                </c:pt>
                <c:pt idx="534">
                  <c:v>-1300.4641497793057</c:v>
                </c:pt>
                <c:pt idx="535">
                  <c:v>-1305.9954886582941</c:v>
                </c:pt>
                <c:pt idx="536">
                  <c:v>-1311.5162293365202</c:v>
                </c:pt>
                <c:pt idx="537">
                  <c:v>-1317.0202440499991</c:v>
                </c:pt>
                <c:pt idx="538">
                  <c:v>-1322.5007934211067</c:v>
                </c:pt>
                <c:pt idx="539">
                  <c:v>-1327.9504671829366</c:v>
                </c:pt>
                <c:pt idx="540">
                  <c:v>-1333.3611186594364</c:v>
                </c:pt>
                <c:pt idx="541">
                  <c:v>-1338.7237922705481</c:v>
                </c:pt>
                <c:pt idx="542">
                  <c:v>-1344.0286432363782</c:v>
                </c:pt>
                <c:pt idx="543">
                  <c:v>-1349.2648485454372</c:v>
                </c:pt>
                <c:pt idx="544">
                  <c:v>-1354.4205081270279</c:v>
                </c:pt>
                <c:pt idx="545">
                  <c:v>-1359.4825350244093</c:v>
                </c:pt>
                <c:pt idx="546">
                  <c:v>-1364.4365332002508</c:v>
                </c:pt>
                <c:pt idx="547">
                  <c:v>-1369.2666614156828</c:v>
                </c:pt>
                <c:pt idx="548">
                  <c:v>-1373.9554814045321</c:v>
                </c:pt>
                <c:pt idx="549">
                  <c:v>-1378.4837883102468</c:v>
                </c:pt>
                <c:pt idx="550">
                  <c:v>-1382.8304210584226</c:v>
                </c:pt>
                <c:pt idx="551">
                  <c:v>-1386.9720499957248</c:v>
                </c:pt>
                <c:pt idx="552">
                  <c:v>-1390.8829387277904</c:v>
                </c:pt>
                <c:pt idx="553">
                  <c:v>-1394.5346766242842</c:v>
                </c:pt>
                <c:pt idx="554">
                  <c:v>-1397.8958779162804</c:v>
                </c:pt>
                <c:pt idx="555">
                  <c:v>-1400.9318426751511</c:v>
                </c:pt>
                <c:pt idx="556">
                  <c:v>-1403.6041742149828</c:v>
                </c:pt>
                <c:pt idx="557">
                  <c:v>-1405.8703465812403</c:v>
                </c:pt>
                <c:pt idx="558">
                  <c:v>-1407.6832147503885</c:v>
                </c:pt>
                <c:pt idx="559">
                  <c:v>-1408.9904589372011</c:v>
                </c:pt>
                <c:pt idx="560">
                  <c:v>-1409.2404915223551</c:v>
                </c:pt>
                <c:pt idx="561">
                  <c:v>-1409.7339529493865</c:v>
                </c:pt>
                <c:pt idx="562">
                  <c:v>-1409.8490447957843</c:v>
                </c:pt>
                <c:pt idx="563">
                  <c:v>-1409.263735686169</c:v>
                </c:pt>
                <c:pt idx="564">
                  <c:v>-1407.8977410858477</c:v>
                </c:pt>
                <c:pt idx="565">
                  <c:v>-1405.6614145174085</c:v>
                </c:pt>
                <c:pt idx="566">
                  <c:v>-1402.4545112247797</c:v>
                </c:pt>
                <c:pt idx="567">
                  <c:v>-1398.1647644927539</c:v>
                </c:pt>
                <c:pt idx="568">
                  <c:v>-1392.6662421756639</c:v>
                </c:pt>
                <c:pt idx="569">
                  <c:v>-1385.8174446142812</c:v>
                </c:pt>
                <c:pt idx="570">
                  <c:v>-1377.4590973356694</c:v>
                </c:pt>
                <c:pt idx="571">
                  <c:v>-1367.4115823881546</c:v>
                </c:pt>
                <c:pt idx="572">
                  <c:v>-1355.4719404186792</c:v>
                </c:pt>
                <c:pt idx="573">
                  <c:v>-1341.4103610836637</c:v>
                </c:pt>
                <c:pt idx="574">
                  <c:v>-1324.9660613649371</c:v>
                </c:pt>
                <c:pt idx="575">
                  <c:v>-1305.842428891847</c:v>
                </c:pt>
                <c:pt idx="576">
                  <c:v>-1283.701279216134</c:v>
                </c:pt>
                <c:pt idx="577">
                  <c:v>-1258.1560405344201</c:v>
                </c:pt>
                <c:pt idx="578">
                  <c:v>-1228.7636344796035</c:v>
                </c:pt>
                <c:pt idx="579">
                  <c:v>-1195.0147644927533</c:v>
                </c:pt>
                <c:pt idx="580">
                  <c:v>-1156.3222501879095</c:v>
                </c:pt>
                <c:pt idx="581">
                  <c:v>-1112.0069519927538</c:v>
                </c:pt>
                <c:pt idx="582">
                  <c:v>-1061.2807083703049</c:v>
                </c:pt>
                <c:pt idx="583">
                  <c:v>-1035.8611186594196</c:v>
                </c:pt>
                <c:pt idx="584">
                  <c:v>-1009.5470774179234</c:v>
                </c:pt>
                <c:pt idx="585">
                  <c:v>-982.33858464581442</c:v>
                </c:pt>
                <c:pt idx="586">
                  <c:v>-954.23564034309322</c:v>
                </c:pt>
                <c:pt idx="587">
                  <c:v>-631.54794430741924</c:v>
                </c:pt>
                <c:pt idx="588">
                  <c:v>-440.97943099809868</c:v>
                </c:pt>
                <c:pt idx="589">
                  <c:v>-344.7</c:v>
                </c:pt>
              </c:numCache>
            </c:numRef>
          </c:xVal>
          <c:yVal>
            <c:numRef>
              <c:f>Eingabe!$BR$52:$BR$641</c:f>
              <c:numCache>
                <c:formatCode>0</c:formatCode>
                <c:ptCount val="590"/>
                <c:pt idx="0">
                  <c:v>9266</c:v>
                </c:pt>
                <c:pt idx="1">
                  <c:v>8842.4925623016388</c:v>
                </c:pt>
                <c:pt idx="2">
                  <c:v>8077.9018382523245</c:v>
                </c:pt>
                <c:pt idx="3">
                  <c:v>6945.2626934523805</c:v>
                </c:pt>
                <c:pt idx="4">
                  <c:v>6843.7362020356932</c:v>
                </c:pt>
                <c:pt idx="5">
                  <c:v>6741.8431835258752</c:v>
                </c:pt>
                <c:pt idx="6">
                  <c:v>6639.5705922865018</c:v>
                </c:pt>
                <c:pt idx="7">
                  <c:v>6536.9047619047624</c:v>
                </c:pt>
                <c:pt idx="8">
                  <c:v>6315.324074074073</c:v>
                </c:pt>
                <c:pt idx="9">
                  <c:v>6103.5585585585577</c:v>
                </c:pt>
                <c:pt idx="10">
                  <c:v>5900.8333333333339</c:v>
                </c:pt>
                <c:pt idx="11">
                  <c:v>5706.4529914529921</c:v>
                </c:pt>
                <c:pt idx="12">
                  <c:v>5519.791666666667</c:v>
                </c:pt>
                <c:pt idx="13">
                  <c:v>5340.28455284553</c:v>
                </c:pt>
                <c:pt idx="14">
                  <c:v>5167.4206349206352</c:v>
                </c:pt>
                <c:pt idx="15">
                  <c:v>5000.7364341085295</c:v>
                </c:pt>
                <c:pt idx="16">
                  <c:v>4839.8106060606051</c:v>
                </c:pt>
                <c:pt idx="17">
                  <c:v>4684.2592592592582</c:v>
                </c:pt>
                <c:pt idx="18">
                  <c:v>4533.7318840579755</c:v>
                </c:pt>
                <c:pt idx="19">
                  <c:v>4387.9078014184388</c:v>
                </c:pt>
                <c:pt idx="20">
                  <c:v>4246.4930555555566</c:v>
                </c:pt>
                <c:pt idx="21">
                  <c:v>4109.2176870748281</c:v>
                </c:pt>
                <c:pt idx="22">
                  <c:v>3975.833333333333</c:v>
                </c:pt>
                <c:pt idx="23">
                  <c:v>3846.1111111111131</c:v>
                </c:pt>
                <c:pt idx="24">
                  <c:v>3719.8397435897423</c:v>
                </c:pt>
                <c:pt idx="25">
                  <c:v>3596.8238993710702</c:v>
                </c:pt>
                <c:pt idx="26">
                  <c:v>3476.8827160493802</c:v>
                </c:pt>
                <c:pt idx="27">
                  <c:v>3359.848484848485</c:v>
                </c:pt>
                <c:pt idx="28">
                  <c:v>3245.565476190478</c:v>
                </c:pt>
                <c:pt idx="29">
                  <c:v>3162.681753025498</c:v>
                </c:pt>
                <c:pt idx="30">
                  <c:v>3144.3236714975847</c:v>
                </c:pt>
                <c:pt idx="31">
                  <c:v>3075.1186906546714</c:v>
                </c:pt>
                <c:pt idx="32">
                  <c:v>3008.2596413657557</c:v>
                </c:pt>
                <c:pt idx="33">
                  <c:v>2943.6292270531399</c:v>
                </c:pt>
                <c:pt idx="34">
                  <c:v>2881.1178427179875</c:v>
                </c:pt>
                <c:pt idx="35">
                  <c:v>2820.6229546517084</c:v>
                </c:pt>
                <c:pt idx="36">
                  <c:v>2762.0485392224523</c:v>
                </c:pt>
                <c:pt idx="37">
                  <c:v>2705.3045742753607</c:v>
                </c:pt>
                <c:pt idx="38">
                  <c:v>2650.3065774804913</c:v>
                </c:pt>
                <c:pt idx="39">
                  <c:v>2596.9751866491015</c:v>
                </c:pt>
                <c:pt idx="40">
                  <c:v>2545.2357776335716</c:v>
                </c:pt>
                <c:pt idx="41">
                  <c:v>2495.0181159420276</c:v>
                </c:pt>
                <c:pt idx="42">
                  <c:v>2446.2560386473415</c:v>
                </c:pt>
                <c:pt idx="43">
                  <c:v>2398.8871635610767</c:v>
                </c:pt>
                <c:pt idx="44">
                  <c:v>2352.8526229842842</c:v>
                </c:pt>
                <c:pt idx="45">
                  <c:v>2308.0968196457338</c:v>
                </c:pt>
                <c:pt idx="46">
                  <c:v>2264.5672027000192</c:v>
                </c:pt>
                <c:pt idx="47">
                  <c:v>2222.2140618879744</c:v>
                </c:pt>
                <c:pt idx="48">
                  <c:v>2180.9903381642512</c:v>
                </c:pt>
                <c:pt idx="49">
                  <c:v>2140.8514492753616</c:v>
                </c:pt>
                <c:pt idx="50">
                  <c:v>2101.7551289290427</c:v>
                </c:pt>
                <c:pt idx="51">
                  <c:v>2063.6612783351907</c:v>
                </c:pt>
                <c:pt idx="52">
                  <c:v>2026.5318290221985</c:v>
                </c:pt>
                <c:pt idx="53">
                  <c:v>1990.330615942029</c:v>
                </c:pt>
                <c:pt idx="54">
                  <c:v>1955.0232599749502</c:v>
                </c:pt>
                <c:pt idx="55">
                  <c:v>1920.5770590314605</c:v>
                </c:pt>
                <c:pt idx="56">
                  <c:v>1886.9608870263655</c:v>
                </c:pt>
                <c:pt idx="57">
                  <c:v>1854.145100069014</c:v>
                </c:pt>
                <c:pt idx="58">
                  <c:v>1822.1014492753616</c:v>
                </c:pt>
                <c:pt idx="59">
                  <c:v>1790.8029996629593</c:v>
                </c:pt>
                <c:pt idx="60">
                  <c:v>1760.2240546393487</c:v>
                </c:pt>
                <c:pt idx="61">
                  <c:v>1730.3400856389981</c:v>
                </c:pt>
                <c:pt idx="62">
                  <c:v>1701.1276665038267</c:v>
                </c:pt>
                <c:pt idx="63">
                  <c:v>1672.5644122383246</c:v>
                </c:pt>
                <c:pt idx="64">
                  <c:v>1644.6289218028346</c:v>
                </c:pt>
                <c:pt idx="65">
                  <c:v>1617.3007246376833</c:v>
                </c:pt>
                <c:pt idx="66">
                  <c:v>1590.560230637368</c:v>
                </c:pt>
                <c:pt idx="67">
                  <c:v>1564.3886833179158</c:v>
                </c:pt>
                <c:pt idx="68">
                  <c:v>1538.768115942029</c:v>
                </c:pt>
                <c:pt idx="69">
                  <c:v>1513.6813103864729</c:v>
                </c:pt>
                <c:pt idx="70">
                  <c:v>1489.111758553714</c:v>
                </c:pt>
                <c:pt idx="71">
                  <c:v>1465.0436261461095</c:v>
                </c:pt>
                <c:pt idx="72">
                  <c:v>1441.4617186356327</c:v>
                </c:pt>
                <c:pt idx="73">
                  <c:v>1418.351449275362</c:v>
                </c:pt>
                <c:pt idx="74">
                  <c:v>1395.6988090113355</c:v>
                </c:pt>
                <c:pt idx="75">
                  <c:v>1373.4903381642521</c:v>
                </c:pt>
                <c:pt idx="76">
                  <c:v>1351.7130997607978</c:v>
                </c:pt>
                <c:pt idx="77">
                  <c:v>1330.354654403568</c:v>
                </c:pt>
                <c:pt idx="78">
                  <c:v>1309.4030365769495</c:v>
                </c:pt>
                <c:pt idx="79">
                  <c:v>1288.8467322942297</c:v>
                </c:pt>
                <c:pt idx="80">
                  <c:v>1268.6746579981045</c:v>
                </c:pt>
                <c:pt idx="81">
                  <c:v>1248.8761406333856</c:v>
                </c:pt>
                <c:pt idx="82">
                  <c:v>1229.4408988166479</c:v>
                </c:pt>
                <c:pt idx="83">
                  <c:v>1210.359025032938</c:v>
                </c:pt>
                <c:pt idx="84">
                  <c:v>1191.6209687948808</c:v>
                </c:pt>
                <c:pt idx="85">
                  <c:v>1173.2175207039345</c:v>
                </c:pt>
                <c:pt idx="86">
                  <c:v>1155.1397973579569</c:v>
                </c:pt>
                <c:pt idx="87">
                  <c:v>1137.3792270531403</c:v>
                </c:pt>
                <c:pt idx="88">
                  <c:v>1119.927536231884</c:v>
                </c:pt>
                <c:pt idx="89">
                  <c:v>1102.7767366316834</c:v>
                </c:pt>
                <c:pt idx="90">
                  <c:v>1085.9191130930258</c:v>
                </c:pt>
                <c:pt idx="91">
                  <c:v>1069.3472119872267</c:v>
                </c:pt>
                <c:pt idx="92">
                  <c:v>1053.0538302277437</c:v>
                </c:pt>
                <c:pt idx="93">
                  <c:v>1037.0320048309195</c:v>
                </c:pt>
                <c:pt idx="94">
                  <c:v>1021.2750029943714</c:v>
                </c:pt>
                <c:pt idx="95">
                  <c:v>1005.7763126633425</c:v>
                </c:pt>
                <c:pt idx="96">
                  <c:v>990.52963355720624</c:v>
                </c:pt>
                <c:pt idx="97">
                  <c:v>975.52886863020251</c:v>
                </c:pt>
                <c:pt idx="98">
                  <c:v>960.76811594203048</c:v>
                </c:pt>
                <c:pt idx="99">
                  <c:v>946.2416609155747</c:v>
                </c:pt>
                <c:pt idx="100">
                  <c:v>931.94396896040269</c:v>
                </c:pt>
                <c:pt idx="101">
                  <c:v>917.86967844203093</c:v>
                </c:pt>
                <c:pt idx="102">
                  <c:v>904.01359397820613</c:v>
                </c:pt>
                <c:pt idx="103">
                  <c:v>890.37068004459445</c:v>
                </c:pt>
                <c:pt idx="104">
                  <c:v>876.93605487332695</c:v>
                </c:pt>
                <c:pt idx="105">
                  <c:v>863.70498462889861</c:v>
                </c:pt>
                <c:pt idx="106">
                  <c:v>850.67287784679309</c:v>
                </c:pt>
                <c:pt idx="107">
                  <c:v>837.83528012113459</c:v>
                </c:pt>
                <c:pt idx="108">
                  <c:v>825.18786902844988</c:v>
                </c:pt>
                <c:pt idx="109">
                  <c:v>812.7264492753626</c:v>
                </c:pt>
                <c:pt idx="110">
                  <c:v>800.44694805881738</c:v>
                </c:pt>
                <c:pt idx="111">
                  <c:v>788.34541062801952</c:v>
                </c:pt>
                <c:pt idx="112">
                  <c:v>776.41799603795209</c:v>
                </c:pt>
                <c:pt idx="113">
                  <c:v>764.66097308488622</c:v>
                </c:pt>
                <c:pt idx="114">
                  <c:v>753.07071641484265</c:v>
                </c:pt>
                <c:pt idx="115">
                  <c:v>741.64370279648904</c:v>
                </c:pt>
                <c:pt idx="116">
                  <c:v>730.37650755042057</c:v>
                </c:pt>
                <c:pt idx="117">
                  <c:v>719.26580112721388</c:v>
                </c:pt>
                <c:pt idx="118">
                  <c:v>708.30834582708678</c:v>
                </c:pt>
                <c:pt idx="119">
                  <c:v>697.50099265435836</c:v>
                </c:pt>
                <c:pt idx="120">
                  <c:v>686.84067830030597</c:v>
                </c:pt>
                <c:pt idx="121">
                  <c:v>676.32442224833574</c:v>
                </c:pt>
                <c:pt idx="122">
                  <c:v>665.94932399571996</c:v>
                </c:pt>
                <c:pt idx="123">
                  <c:v>655.71256038647346</c:v>
                </c:pt>
                <c:pt idx="124">
                  <c:v>645.61138305019688</c:v>
                </c:pt>
                <c:pt idx="125">
                  <c:v>635.64311594202866</c:v>
                </c:pt>
                <c:pt idx="126">
                  <c:v>625.80515297906584</c:v>
                </c:pt>
                <c:pt idx="127">
                  <c:v>616.09495576886877</c:v>
                </c:pt>
                <c:pt idx="128">
                  <c:v>606.51005142589963</c:v>
                </c:pt>
                <c:pt idx="129">
                  <c:v>597.04803047194366</c:v>
                </c:pt>
                <c:pt idx="130">
                  <c:v>587.70654481676331</c:v>
                </c:pt>
                <c:pt idx="131">
                  <c:v>578.48330581544712</c:v>
                </c:pt>
                <c:pt idx="132">
                  <c:v>569.37608239905205</c:v>
                </c:pt>
                <c:pt idx="133">
                  <c:v>560.38269927536237</c:v>
                </c:pt>
                <c:pt idx="134">
                  <c:v>551.50103519668676</c:v>
                </c:pt>
                <c:pt idx="135">
                  <c:v>542.72902129182296</c:v>
                </c:pt>
                <c:pt idx="136">
                  <c:v>534.06463945941175</c:v>
                </c:pt>
                <c:pt idx="137">
                  <c:v>525.50592082007813</c:v>
                </c:pt>
                <c:pt idx="138">
                  <c:v>517.05094422485752</c:v>
                </c:pt>
                <c:pt idx="139">
                  <c:v>508.69783481753063</c:v>
                </c:pt>
                <c:pt idx="140">
                  <c:v>500.44476264861612</c:v>
                </c:pt>
                <c:pt idx="141">
                  <c:v>492.28994133885487</c:v>
                </c:pt>
                <c:pt idx="142">
                  <c:v>484.2316267901557</c:v>
                </c:pt>
                <c:pt idx="143">
                  <c:v>476.26811594202866</c:v>
                </c:pt>
                <c:pt idx="144">
                  <c:v>468.39774557165845</c:v>
                </c:pt>
                <c:pt idx="145">
                  <c:v>460.61889113582754</c:v>
                </c:pt>
                <c:pt idx="146">
                  <c:v>452.92996565301166</c:v>
                </c:pt>
                <c:pt idx="147">
                  <c:v>445.3294186240222</c:v>
                </c:pt>
                <c:pt idx="148">
                  <c:v>437.81573498964838</c:v>
                </c:pt>
                <c:pt idx="149">
                  <c:v>430.3874341238469</c:v>
                </c:pt>
                <c:pt idx="150">
                  <c:v>423.04306886104939</c:v>
                </c:pt>
                <c:pt idx="151">
                  <c:v>415.78122455626124</c:v>
                </c:pt>
                <c:pt idx="152">
                  <c:v>408.60051817666601</c:v>
                </c:pt>
                <c:pt idx="153">
                  <c:v>401.49959742351018</c:v>
                </c:pt>
                <c:pt idx="154">
                  <c:v>394.47713988309658</c:v>
                </c:pt>
                <c:pt idx="155">
                  <c:v>387.53185220576518</c:v>
                </c:pt>
                <c:pt idx="156">
                  <c:v>380.66246931179251</c:v>
                </c:pt>
                <c:pt idx="157">
                  <c:v>373.86775362318951</c:v>
                </c:pt>
                <c:pt idx="158">
                  <c:v>367.14649432040721</c:v>
                </c:pt>
                <c:pt idx="159">
                  <c:v>360.49750662303188</c:v>
                </c:pt>
                <c:pt idx="160">
                  <c:v>353.91963109354344</c:v>
                </c:pt>
                <c:pt idx="161">
                  <c:v>347.41173296330578</c:v>
                </c:pt>
                <c:pt idx="162">
                  <c:v>340.97270147994857</c:v>
                </c:pt>
                <c:pt idx="163">
                  <c:v>334.60144927536237</c:v>
                </c:pt>
                <c:pt idx="164">
                  <c:v>328.2969117535464</c:v>
                </c:pt>
                <c:pt idx="165">
                  <c:v>322.05804649758431</c:v>
                </c:pt>
                <c:pt idx="166">
                  <c:v>315.88383269505164</c:v>
                </c:pt>
                <c:pt idx="167">
                  <c:v>309.77327058120488</c:v>
                </c:pt>
                <c:pt idx="168">
                  <c:v>303.72538089929378</c:v>
                </c:pt>
                <c:pt idx="169">
                  <c:v>297.73920437740333</c:v>
                </c:pt>
                <c:pt idx="170">
                  <c:v>291.81380122121629</c:v>
                </c:pt>
                <c:pt idx="171">
                  <c:v>285.94825062216421</c:v>
                </c:pt>
                <c:pt idx="172">
                  <c:v>280.14165028038735</c:v>
                </c:pt>
                <c:pt idx="173">
                  <c:v>274.39311594202889</c:v>
                </c:pt>
                <c:pt idx="174">
                  <c:v>268.70178095032122</c:v>
                </c:pt>
                <c:pt idx="175">
                  <c:v>263.06679581001561</c:v>
                </c:pt>
                <c:pt idx="176">
                  <c:v>257.48732776468944</c:v>
                </c:pt>
                <c:pt idx="177">
                  <c:v>251.96256038647323</c:v>
                </c:pt>
                <c:pt idx="178">
                  <c:v>246.49169317780104</c:v>
                </c:pt>
                <c:pt idx="179">
                  <c:v>241.07394118474724</c:v>
                </c:pt>
                <c:pt idx="180">
                  <c:v>235.708534621578</c:v>
                </c:pt>
                <c:pt idx="181">
                  <c:v>230.39471850613188</c:v>
                </c:pt>
                <c:pt idx="182">
                  <c:v>225.13175230566515</c:v>
                </c:pt>
                <c:pt idx="183">
                  <c:v>219.91890959282262</c:v>
                </c:pt>
                <c:pt idx="184">
                  <c:v>214.75547771138156</c:v>
                </c:pt>
                <c:pt idx="185">
                  <c:v>209.64075745146272</c:v>
                </c:pt>
                <c:pt idx="186">
                  <c:v>204.57406273389154</c:v>
                </c:pt>
                <c:pt idx="187">
                  <c:v>199.5547203033999</c:v>
                </c:pt>
                <c:pt idx="188">
                  <c:v>194.58206943040102</c:v>
                </c:pt>
                <c:pt idx="189">
                  <c:v>189.65546162104135</c:v>
                </c:pt>
                <c:pt idx="190">
                  <c:v>184.77426033526979</c:v>
                </c:pt>
                <c:pt idx="191">
                  <c:v>179.93784071267112</c:v>
                </c:pt>
                <c:pt idx="192">
                  <c:v>175.14558930580358</c:v>
                </c:pt>
                <c:pt idx="193">
                  <c:v>170.39690382081687</c:v>
                </c:pt>
                <c:pt idx="194">
                  <c:v>165.69119286510579</c:v>
                </c:pt>
                <c:pt idx="195">
                  <c:v>161.02787570178873</c:v>
                </c:pt>
                <c:pt idx="196">
                  <c:v>156.40638201078821</c:v>
                </c:pt>
                <c:pt idx="197">
                  <c:v>151.82615165631466</c:v>
                </c:pt>
                <c:pt idx="198">
                  <c:v>147.28663446054713</c:v>
                </c:pt>
                <c:pt idx="199">
                  <c:v>142.78728998332679</c:v>
                </c:pt>
                <c:pt idx="200">
                  <c:v>138.32758730766818</c:v>
                </c:pt>
                <c:pt idx="201">
                  <c:v>133.90700483091746</c:v>
                </c:pt>
                <c:pt idx="202">
                  <c:v>129.52503006138841</c:v>
                </c:pt>
                <c:pt idx="203">
                  <c:v>125.18115942028987</c:v>
                </c:pt>
                <c:pt idx="204">
                  <c:v>120.87489804881136</c:v>
                </c:pt>
                <c:pt idx="205">
                  <c:v>116.60575962019027</c:v>
                </c:pt>
                <c:pt idx="206">
                  <c:v>112.37326615662107</c:v>
                </c:pt>
                <c:pt idx="207">
                  <c:v>108.17694785086064</c:v>
                </c:pt>
                <c:pt idx="208">
                  <c:v>104.01634289238348</c:v>
                </c:pt>
                <c:pt idx="209">
                  <c:v>99.890997297961121</c:v>
                </c:pt>
                <c:pt idx="210">
                  <c:v>95.800464746529883</c:v>
                </c:pt>
                <c:pt idx="211">
                  <c:v>91.744306418219139</c:v>
                </c:pt>
                <c:pt idx="212">
                  <c:v>87.722090837426322</c:v>
                </c:pt>
                <c:pt idx="213">
                  <c:v>83.733393719806713</c:v>
                </c:pt>
                <c:pt idx="214">
                  <c:v>79.777797823080164</c:v>
                </c:pt>
                <c:pt idx="215">
                  <c:v>75.854892801533197</c:v>
                </c:pt>
                <c:pt idx="216">
                  <c:v>71.964275064113735</c:v>
                </c:pt>
                <c:pt idx="217">
                  <c:v>68.105547636018173</c:v>
                </c:pt>
                <c:pt idx="218">
                  <c:v>64.278320023661763</c:v>
                </c:pt>
                <c:pt idx="219">
                  <c:v>60.482208082950137</c:v>
                </c:pt>
                <c:pt idx="220">
                  <c:v>56.716833890747012</c:v>
                </c:pt>
                <c:pt idx="221">
                  <c:v>52.981825619448387</c:v>
                </c:pt>
                <c:pt idx="222">
                  <c:v>49.276817414585935</c:v>
                </c:pt>
                <c:pt idx="223">
                  <c:v>45.601449275362143</c:v>
                </c:pt>
                <c:pt idx="224">
                  <c:v>41.955366938045017</c:v>
                </c:pt>
                <c:pt idx="225">
                  <c:v>38.338221762135277</c:v>
                </c:pt>
                <c:pt idx="226">
                  <c:v>34.749670619235644</c:v>
                </c:pt>
                <c:pt idx="227">
                  <c:v>31.189375784548474</c:v>
                </c:pt>
                <c:pt idx="228">
                  <c:v>27.657004830917799</c:v>
                </c:pt>
                <c:pt idx="229">
                  <c:v>24.15223052536237</c:v>
                </c:pt>
                <c:pt idx="230">
                  <c:v>20.674730728021359</c:v>
                </c:pt>
                <c:pt idx="231">
                  <c:v>17.22418829344997</c:v>
                </c:pt>
                <c:pt idx="232">
                  <c:v>13.800290974203904</c:v>
                </c:pt>
                <c:pt idx="233">
                  <c:v>10.402731326644584</c:v>
                </c:pt>
                <c:pt idx="234">
                  <c:v>7.0312066189128473</c:v>
                </c:pt>
                <c:pt idx="235">
                  <c:v>3.6854187410115173</c:v>
                </c:pt>
                <c:pt idx="236">
                  <c:v>0.36507411693355607</c:v>
                </c:pt>
                <c:pt idx="237">
                  <c:v>-2.93011638120322</c:v>
                </c:pt>
                <c:pt idx="238">
                  <c:v>-6.2004375170904495</c:v>
                </c:pt>
                <c:pt idx="239">
                  <c:v>-9.4461697722567806</c:v>
                </c:pt>
                <c:pt idx="240">
                  <c:v>-12.667589426260633</c:v>
                </c:pt>
                <c:pt idx="241">
                  <c:v>-15.864968635085802</c:v>
                </c:pt>
                <c:pt idx="242">
                  <c:v>-19.038575507785254</c:v>
                </c:pt>
                <c:pt idx="243">
                  <c:v>-22.188674181427928</c:v>
                </c:pt>
                <c:pt idx="244">
                  <c:v>-25.31552489437945</c:v>
                </c:pt>
                <c:pt idx="245">
                  <c:v>-28.419384057970888</c:v>
                </c:pt>
                <c:pt idx="246">
                  <c:v>-31.50050432659134</c:v>
                </c:pt>
                <c:pt idx="247">
                  <c:v>-34.559134666243494</c:v>
                </c:pt>
                <c:pt idx="248">
                  <c:v>-37.595520421607375</c:v>
                </c:pt>
                <c:pt idx="249">
                  <c:v>-40.609903381642425</c:v>
                </c:pt>
                <c:pt idx="250">
                  <c:v>-43.602521843770887</c:v>
                </c:pt>
                <c:pt idx="251">
                  <c:v>-46.57361067667614</c:v>
                </c:pt>
                <c:pt idx="252">
                  <c:v>-49.52340138174668</c:v>
                </c:pt>
                <c:pt idx="253">
                  <c:v>-52.452122153209075</c:v>
                </c:pt>
                <c:pt idx="254">
                  <c:v>-55.359997936974651</c:v>
                </c:pt>
                <c:pt idx="255">
                  <c:v>-58.247250488230861</c:v>
                </c:pt>
                <c:pt idx="256">
                  <c:v>-61.114098427818021</c:v>
                </c:pt>
                <c:pt idx="257">
                  <c:v>-63.960757297407667</c:v>
                </c:pt>
                <c:pt idx="258">
                  <c:v>-66.787439613526431</c:v>
                </c:pt>
                <c:pt idx="259">
                  <c:v>-92.393855888956523</c:v>
                </c:pt>
                <c:pt idx="260">
                  <c:v>-118.18123623700501</c:v>
                </c:pt>
                <c:pt idx="261">
                  <c:v>-144.15150580737998</c:v>
                </c:pt>
                <c:pt idx="262">
                  <c:v>-170.30661715405677</c:v>
                </c:pt>
                <c:pt idx="263">
                  <c:v>-196.64855072463763</c:v>
                </c:pt>
                <c:pt idx="264">
                  <c:v>-223.17931536024105</c:v>
                </c:pt>
                <c:pt idx="265">
                  <c:v>-249.90094880617232</c:v>
                </c:pt>
                <c:pt idx="266">
                  <c:v>-276.81551823366283</c:v>
                </c:pt>
                <c:pt idx="267">
                  <c:v>-303.92512077294691</c:v>
                </c:pt>
                <c:pt idx="268">
                  <c:v>-331.23188405797111</c:v>
                </c:pt>
                <c:pt idx="269">
                  <c:v>-358.73796678303171</c:v>
                </c:pt>
                <c:pt idx="270">
                  <c:v>-386.44555927164629</c:v>
                </c:pt>
                <c:pt idx="271">
                  <c:v>-414.35688405797083</c:v>
                </c:pt>
                <c:pt idx="272">
                  <c:v>-442.47419648109542</c:v>
                </c:pt>
                <c:pt idx="273">
                  <c:v>-470.79978529253896</c:v>
                </c:pt>
                <c:pt idx="274">
                  <c:v>-499.31095778783475</c:v>
                </c:pt>
                <c:pt idx="275">
                  <c:v>-527.88424724205061</c:v>
                </c:pt>
                <c:pt idx="276">
                  <c:v>-556.36913437008093</c:v>
                </c:pt>
                <c:pt idx="277">
                  <c:v>-584.61283643892352</c:v>
                </c:pt>
                <c:pt idx="278">
                  <c:v>-612.46026456111576</c:v>
                </c:pt>
                <c:pt idx="279">
                  <c:v>-639.75398001756696</c:v>
                </c:pt>
                <c:pt idx="280">
                  <c:v>-666.33414958395338</c:v>
                </c:pt>
                <c:pt idx="281">
                  <c:v>-692.03849983405246</c:v>
                </c:pt>
                <c:pt idx="282">
                  <c:v>-716.70227039258145</c:v>
                </c:pt>
                <c:pt idx="283">
                  <c:v>-740.1581661092531</c:v>
                </c:pt>
                <c:pt idx="284">
                  <c:v>-762.23630812489512</c:v>
                </c:pt>
                <c:pt idx="285">
                  <c:v>-782.76418379957306</c:v>
                </c:pt>
                <c:pt idx="286">
                  <c:v>-801.56659547171944</c:v>
                </c:pt>
                <c:pt idx="287">
                  <c:v>-818.46560801630437</c:v>
                </c:pt>
                <c:pt idx="288">
                  <c:v>-833.28049516908209</c:v>
                </c:pt>
                <c:pt idx="289">
                  <c:v>-845.82768458290548</c:v>
                </c:pt>
                <c:pt idx="290">
                  <c:v>-855.92070158102774</c:v>
                </c:pt>
                <c:pt idx="291">
                  <c:v>-863.37011157119855</c:v>
                </c:pt>
                <c:pt idx="292">
                  <c:v>-867.98346108320345</c:v>
                </c:pt>
                <c:pt idx="293">
                  <c:v>-869.56521739130437</c:v>
                </c:pt>
                <c:pt idx="294">
                  <c:v>-869.56521739130437</c:v>
                </c:pt>
                <c:pt idx="295">
                  <c:v>-869.56521739130437</c:v>
                </c:pt>
                <c:pt idx="296">
                  <c:v>-526.31578947368416</c:v>
                </c:pt>
                <c:pt idx="297">
                  <c:v>-486.83929632347804</c:v>
                </c:pt>
                <c:pt idx="298">
                  <c:v>-444.33120996936788</c:v>
                </c:pt>
                <c:pt idx="299">
                  <c:v>-398.98706313709175</c:v>
                </c:pt>
                <c:pt idx="300">
                  <c:v>-350.99930929686428</c:v>
                </c:pt>
                <c:pt idx="301">
                  <c:v>-300.55738304093563</c:v>
                </c:pt>
                <c:pt idx="302">
                  <c:v>-247.84775904605266</c:v>
                </c:pt>
                <c:pt idx="303">
                  <c:v>-193.05400965936238</c:v>
                </c:pt>
                <c:pt idx="304">
                  <c:v>-136.35686114511088</c:v>
                </c:pt>
                <c:pt idx="305">
                  <c:v>-77.934248628327452</c:v>
                </c:pt>
                <c:pt idx="306">
                  <c:v>-17.961369770580347</c:v>
                </c:pt>
                <c:pt idx="307">
                  <c:v>43.389262788196618</c:v>
                </c:pt>
                <c:pt idx="308">
                  <c:v>105.94777018883084</c:v>
                </c:pt>
                <c:pt idx="309">
                  <c:v>169.54685728103522</c:v>
                </c:pt>
                <c:pt idx="310">
                  <c:v>233.6648107809396</c:v>
                </c:pt>
                <c:pt idx="311">
                  <c:v>295.72545144514714</c:v>
                </c:pt>
                <c:pt idx="312">
                  <c:v>358.49238095238093</c:v>
                </c:pt>
                <c:pt idx="313">
                  <c:v>421.80816058355032</c:v>
                </c:pt>
                <c:pt idx="314">
                  <c:v>485.51770145119286</c:v>
                </c:pt>
                <c:pt idx="315">
                  <c:v>549.46822082230619</c:v>
                </c:pt>
                <c:pt idx="316">
                  <c:v>613.50919941178483</c:v>
                </c:pt>
                <c:pt idx="317">
                  <c:v>677.51717049469653</c:v>
                </c:pt>
                <c:pt idx="318">
                  <c:v>741.46944136657453</c:v>
                </c:pt>
                <c:pt idx="319">
                  <c:v>805.36830077893785</c:v>
                </c:pt>
                <c:pt idx="320">
                  <c:v>869.21600407087658</c:v>
                </c:pt>
                <c:pt idx="321">
                  <c:v>933.01477377654646</c:v>
                </c:pt>
                <c:pt idx="322">
                  <c:v>996.76680021946549</c:v>
                </c:pt>
                <c:pt idx="323">
                  <c:v>1060.4742420939299</c:v>
                </c:pt>
                <c:pt idx="324">
                  <c:v>1124.1392270338854</c:v>
                </c:pt>
                <c:pt idx="325">
                  <c:v>1187.7638521695674</c:v>
                </c:pt>
                <c:pt idx="326">
                  <c:v>1251.350184672207</c:v>
                </c:pt>
                <c:pt idx="327">
                  <c:v>1314.9002622871089</c:v>
                </c:pt>
                <c:pt idx="328">
                  <c:v>1378.4160938553925</c:v>
                </c:pt>
                <c:pt idx="329">
                  <c:v>1441.8996598246597</c:v>
                </c:pt>
                <c:pt idx="330">
                  <c:v>1505.3529127488853</c:v>
                </c:pt>
                <c:pt idx="331">
                  <c:v>1568.7777777777778</c:v>
                </c:pt>
                <c:pt idx="332">
                  <c:v>1573.7097232517913</c:v>
                </c:pt>
                <c:pt idx="333">
                  <c:v>1578.6616452792759</c:v>
                </c:pt>
                <c:pt idx="334">
                  <c:v>1583.6337563767577</c:v>
                </c:pt>
                <c:pt idx="335">
                  <c:v>1588.6262720859086</c:v>
                </c:pt>
                <c:pt idx="336">
                  <c:v>1593.6394110275692</c:v>
                </c:pt>
                <c:pt idx="337">
                  <c:v>1598.6733949569261</c:v>
                </c:pt>
                <c:pt idx="338">
                  <c:v>1603.7284488198916</c:v>
                </c:pt>
                <c:pt idx="339">
                  <c:v>1608.8048008106914</c:v>
                </c:pt>
                <c:pt idx="340">
                  <c:v>1613.9026824307145</c:v>
                </c:pt>
                <c:pt idx="341">
                  <c:v>1619.0223285486443</c:v>
                </c:pt>
                <c:pt idx="342">
                  <c:v>1624.1639774619032</c:v>
                </c:pt>
                <c:pt idx="343">
                  <c:v>1629.3278709594497</c:v>
                </c:pt>
                <c:pt idx="344">
                  <c:v>1634.5142543859652</c:v>
                </c:pt>
                <c:pt idx="345">
                  <c:v>1639.7233767074513</c:v>
                </c:pt>
                <c:pt idx="346">
                  <c:v>1644.9554905782975</c:v>
                </c:pt>
                <c:pt idx="347">
                  <c:v>1650.2108524098353</c:v>
                </c:pt>
                <c:pt idx="348">
                  <c:v>1655.489722440429</c:v>
                </c:pt>
                <c:pt idx="349">
                  <c:v>1660.7923648071489</c:v>
                </c:pt>
                <c:pt idx="350">
                  <c:v>1666.1190476190477</c:v>
                </c:pt>
                <c:pt idx="351">
                  <c:v>1671.4700430321088</c:v>
                </c:pt>
                <c:pt idx="352">
                  <c:v>1676.8456273258907</c:v>
                </c:pt>
                <c:pt idx="353">
                  <c:v>1682.2460809819222</c:v>
                </c:pt>
                <c:pt idx="354">
                  <c:v>1687.671688763895</c:v>
                </c:pt>
                <c:pt idx="355">
                  <c:v>1693.1227397996909</c:v>
                </c:pt>
                <c:pt idx="356">
                  <c:v>1698.5995276653175</c:v>
                </c:pt>
                <c:pt idx="357">
                  <c:v>1704.1023504707714</c:v>
                </c:pt>
                <c:pt idx="358">
                  <c:v>1709.6315109479121</c:v>
                </c:pt>
                <c:pt idx="359">
                  <c:v>1715.1873165403786</c:v>
                </c:pt>
                <c:pt idx="360">
                  <c:v>1720.7700794956143</c:v>
                </c:pt>
                <c:pt idx="361">
                  <c:v>1726.3801169590643</c:v>
                </c:pt>
                <c:pt idx="362">
                  <c:v>1732.0177510705898</c:v>
                </c:pt>
                <c:pt idx="363">
                  <c:v>1737.6833090631715</c:v>
                </c:pt>
                <c:pt idx="364">
                  <c:v>1743.3771233639661</c:v>
                </c:pt>
                <c:pt idx="365">
                  <c:v>1747.0858017206538</c:v>
                </c:pt>
                <c:pt idx="366">
                  <c:v>1750.731884057971</c:v>
                </c:pt>
                <c:pt idx="367">
                  <c:v>1754.4072521971984</c:v>
                </c:pt>
                <c:pt idx="368">
                  <c:v>1758.112260402057</c:v>
                </c:pt>
                <c:pt idx="369">
                  <c:v>1761.8472686733594</c:v>
                </c:pt>
                <c:pt idx="370">
                  <c:v>1765.6126428655589</c:v>
                </c:pt>
                <c:pt idx="371">
                  <c:v>1769.4087548062705</c:v>
                </c:pt>
                <c:pt idx="372">
                  <c:v>1773.2359824186306</c:v>
                </c:pt>
                <c:pt idx="373">
                  <c:v>1777.0947098467263</c:v>
                </c:pt>
                <c:pt idx="374">
                  <c:v>1780.9853275841456</c:v>
                </c:pt>
                <c:pt idx="375">
                  <c:v>1784.9082326056928</c:v>
                </c:pt>
                <c:pt idx="376">
                  <c:v>1788.8638285024194</c:v>
                </c:pt>
                <c:pt idx="377">
                  <c:v>1792.8525256200396</c:v>
                </c:pt>
                <c:pt idx="378">
                  <c:v>1796.8747412008322</c:v>
                </c:pt>
                <c:pt idx="379">
                  <c:v>1800.9308995291426</c:v>
                </c:pt>
                <c:pt idx="380">
                  <c:v>1805.0214320805737</c:v>
                </c:pt>
                <c:pt idx="381">
                  <c:v>1809.1467776749967</c:v>
                </c:pt>
                <c:pt idx="382">
                  <c:v>1813.3073826334742</c:v>
                </c:pt>
                <c:pt idx="383">
                  <c:v>1817.503700939234</c:v>
                </c:pt>
                <c:pt idx="384">
                  <c:v>1821.7361944028028</c:v>
                </c:pt>
                <c:pt idx="385">
                  <c:v>1826.0053328314239</c:v>
                </c:pt>
                <c:pt idx="386">
                  <c:v>1830.3115942029028</c:v>
                </c:pt>
                <c:pt idx="387">
                  <c:v>1834.6554648440015</c:v>
                </c:pt>
                <c:pt idx="388">
                  <c:v>1839.0374396135312</c:v>
                </c:pt>
                <c:pt idx="389">
                  <c:v>1843.4580220902808</c:v>
                </c:pt>
                <c:pt idx="390">
                  <c:v>1847.9177247659404</c:v>
                </c:pt>
                <c:pt idx="391">
                  <c:v>1852.4170692431612</c:v>
                </c:pt>
                <c:pt idx="392">
                  <c:v>1856.9565864389278</c:v>
                </c:pt>
                <c:pt idx="393">
                  <c:v>1861.5368167934016</c:v>
                </c:pt>
                <c:pt idx="394">
                  <c:v>1866.1583104844021</c:v>
                </c:pt>
                <c:pt idx="395">
                  <c:v>1870.8216276477192</c:v>
                </c:pt>
                <c:pt idx="396">
                  <c:v>1875.5273386034305</c:v>
                </c:pt>
                <c:pt idx="397">
                  <c:v>1880.2760240884172</c:v>
                </c:pt>
                <c:pt idx="398">
                  <c:v>1885.0682754952845</c:v>
                </c:pt>
                <c:pt idx="399">
                  <c:v>1889.9046951178839</c:v>
                </c:pt>
                <c:pt idx="400">
                  <c:v>1894.785896403655</c:v>
                </c:pt>
                <c:pt idx="401">
                  <c:v>1899.7125042130147</c:v>
                </c:pt>
                <c:pt idx="402">
                  <c:v>1904.6851550860138</c:v>
                </c:pt>
                <c:pt idx="403">
                  <c:v>1909.7044975165054</c:v>
                </c:pt>
                <c:pt idx="404">
                  <c:v>1914.7711922340768</c:v>
                </c:pt>
                <c:pt idx="405">
                  <c:v>1919.8859124939959</c:v>
                </c:pt>
                <c:pt idx="406">
                  <c:v>1925.0493443754367</c:v>
                </c:pt>
                <c:pt idx="407">
                  <c:v>1930.2621870882795</c:v>
                </c:pt>
                <c:pt idx="408">
                  <c:v>1935.5251532887455</c:v>
                </c:pt>
                <c:pt idx="409">
                  <c:v>1940.8389694041921</c:v>
                </c:pt>
                <c:pt idx="410">
                  <c:v>1946.204375967362</c:v>
                </c:pt>
                <c:pt idx="411">
                  <c:v>1951.6221279604156</c:v>
                </c:pt>
                <c:pt idx="412">
                  <c:v>1957.0929951690882</c:v>
                </c:pt>
                <c:pt idx="413">
                  <c:v>1962.6177625473033</c:v>
                </c:pt>
                <c:pt idx="414">
                  <c:v>1968.1972305926301</c:v>
                </c:pt>
                <c:pt idx="415">
                  <c:v>1973.8322157329358</c:v>
                </c:pt>
                <c:pt idx="416">
                  <c:v>1979.5235507246434</c:v>
                </c:pt>
                <c:pt idx="417">
                  <c:v>1985.2720850630017</c:v>
                </c:pt>
                <c:pt idx="418">
                  <c:v>1991.0786854047783</c:v>
                </c:pt>
                <c:pt idx="419">
                  <c:v>1996.9442360038315</c:v>
                </c:pt>
                <c:pt idx="420">
                  <c:v>2002.8696391600183</c:v>
                </c:pt>
                <c:pt idx="421">
                  <c:v>2008.855815681909</c:v>
                </c:pt>
                <c:pt idx="422">
                  <c:v>2014.903705363819</c:v>
                </c:pt>
                <c:pt idx="423">
                  <c:v>2021.0142674776662</c:v>
                </c:pt>
                <c:pt idx="424">
                  <c:v>2027.1884812801991</c:v>
                </c:pt>
                <c:pt idx="425">
                  <c:v>2033.4273465361616</c:v>
                </c:pt>
                <c:pt idx="426">
                  <c:v>2039.7318840579778</c:v>
                </c:pt>
                <c:pt idx="427">
                  <c:v>2046.1031362625631</c:v>
                </c:pt>
                <c:pt idx="428">
                  <c:v>2052.5421677459208</c:v>
                </c:pt>
                <c:pt idx="429">
                  <c:v>2059.0500658761594</c:v>
                </c:pt>
                <c:pt idx="430">
                  <c:v>2065.6279414056476</c:v>
                </c:pt>
                <c:pt idx="431">
                  <c:v>2072.2769291030236</c:v>
                </c:pt>
                <c:pt idx="432">
                  <c:v>2078.9981884058043</c:v>
                </c:pt>
                <c:pt idx="433">
                  <c:v>2085.7929040944082</c:v>
                </c:pt>
                <c:pt idx="434">
                  <c:v>2092.6622869883804</c:v>
                </c:pt>
                <c:pt idx="435">
                  <c:v>2099.6075746657125</c:v>
                </c:pt>
                <c:pt idx="436">
                  <c:v>2106.6300322061261</c:v>
                </c:pt>
                <c:pt idx="437">
                  <c:v>2113.7309529592821</c:v>
                </c:pt>
                <c:pt idx="438">
                  <c:v>2120.9116593388781</c:v>
                </c:pt>
                <c:pt idx="439">
                  <c:v>2128.173503643673</c:v>
                </c:pt>
                <c:pt idx="440">
                  <c:v>2135.5178689064705</c:v>
                </c:pt>
                <c:pt idx="441">
                  <c:v>2142.9461697722709</c:v>
                </c:pt>
                <c:pt idx="442">
                  <c:v>2150.4598534066449</c:v>
                </c:pt>
                <c:pt idx="443">
                  <c:v>2158.0604004356364</c:v>
                </c:pt>
                <c:pt idx="444">
                  <c:v>2165.7493259184512</c:v>
                </c:pt>
                <c:pt idx="445">
                  <c:v>2173.5281803542825</c:v>
                </c:pt>
                <c:pt idx="446">
                  <c:v>2181.3985507246525</c:v>
                </c:pt>
                <c:pt idx="447">
                  <c:v>2189.36206157278</c:v>
                </c:pt>
                <c:pt idx="448">
                  <c:v>2197.4203761214799</c:v>
                </c:pt>
                <c:pt idx="449">
                  <c:v>2205.5751974312411</c:v>
                </c:pt>
                <c:pt idx="450">
                  <c:v>2213.8282696001561</c:v>
                </c:pt>
                <c:pt idx="451">
                  <c:v>2222.1813790074825</c:v>
                </c:pt>
                <c:pt idx="452">
                  <c:v>2230.6363556027036</c:v>
                </c:pt>
                <c:pt idx="453">
                  <c:v>2239.1950742420386</c:v>
                </c:pt>
                <c:pt idx="454">
                  <c:v>2247.8594560744491</c:v>
                </c:pt>
                <c:pt idx="455">
                  <c:v>2256.6314699793138</c:v>
                </c:pt>
                <c:pt idx="456">
                  <c:v>2265.5131340579887</c:v>
                </c:pt>
                <c:pt idx="457">
                  <c:v>2274.5065171816786</c:v>
                </c:pt>
                <c:pt idx="458">
                  <c:v>2283.6137405980744</c:v>
                </c:pt>
                <c:pt idx="459">
                  <c:v>2292.8369795993908</c:v>
                </c:pt>
                <c:pt idx="460">
                  <c:v>2302.1784652545712</c:v>
                </c:pt>
                <c:pt idx="461">
                  <c:v>2311.6404862085278</c:v>
                </c:pt>
                <c:pt idx="462">
                  <c:v>2321.2253905514963</c:v>
                </c:pt>
                <c:pt idx="463">
                  <c:v>2330.9355877616945</c:v>
                </c:pt>
                <c:pt idx="464">
                  <c:v>2340.7735507246571</c:v>
                </c:pt>
                <c:pt idx="465">
                  <c:v>2350.7418178328262</c:v>
                </c:pt>
                <c:pt idx="466">
                  <c:v>2360.8429951691028</c:v>
                </c:pt>
                <c:pt idx="467">
                  <c:v>2371.0797587783495</c:v>
                </c:pt>
                <c:pt idx="468">
                  <c:v>2381.4548570309648</c:v>
                </c:pt>
                <c:pt idx="469">
                  <c:v>2391.9711130829355</c:v>
                </c:pt>
                <c:pt idx="470">
                  <c:v>2402.6314274369879</c:v>
                </c:pt>
                <c:pt idx="471">
                  <c:v>2413.438780609717</c:v>
                </c:pt>
                <c:pt idx="472">
                  <c:v>2424.3962359098446</c:v>
                </c:pt>
                <c:pt idx="473">
                  <c:v>2435.5069423330524</c:v>
                </c:pt>
                <c:pt idx="474">
                  <c:v>2446.7741375791206</c:v>
                </c:pt>
                <c:pt idx="475">
                  <c:v>2458.2011511974742</c:v>
                </c:pt>
                <c:pt idx="476">
                  <c:v>2469.791407867518</c:v>
                </c:pt>
                <c:pt idx="477">
                  <c:v>2481.5484308205841</c:v>
                </c:pt>
                <c:pt idx="478">
                  <c:v>2493.4758454106518</c:v>
                </c:pt>
                <c:pt idx="479">
                  <c:v>2505.5773828414503</c:v>
                </c:pt>
                <c:pt idx="480">
                  <c:v>2517.8568840579965</c:v>
                </c:pt>
                <c:pt idx="481">
                  <c:v>2530.3183038110824</c:v>
                </c:pt>
                <c:pt idx="482">
                  <c:v>2542.9657149037675</c:v>
                </c:pt>
                <c:pt idx="483">
                  <c:v>2555.8033126294263</c:v>
                </c:pt>
                <c:pt idx="484">
                  <c:v>2568.8354194115327</c:v>
                </c:pt>
                <c:pt idx="485">
                  <c:v>2582.0664896559624</c:v>
                </c:pt>
                <c:pt idx="486">
                  <c:v>2595.5011148272283</c:v>
                </c:pt>
                <c:pt idx="487">
                  <c:v>2609.1440287608407</c:v>
                </c:pt>
                <c:pt idx="488">
                  <c:v>2623.0001132246653</c:v>
                </c:pt>
                <c:pt idx="489">
                  <c:v>2637.0744037430381</c:v>
                </c:pt>
                <c:pt idx="490">
                  <c:v>2651.3720956982106</c:v>
                </c:pt>
                <c:pt idx="491">
                  <c:v>2665.8985507246675</c:v>
                </c:pt>
                <c:pt idx="492">
                  <c:v>2680.6593034128396</c:v>
                </c:pt>
                <c:pt idx="493">
                  <c:v>2695.6600683398442</c:v>
                </c:pt>
                <c:pt idx="494">
                  <c:v>2710.9067474459794</c:v>
                </c:pt>
                <c:pt idx="495">
                  <c:v>2726.4054377770094</c:v>
                </c:pt>
                <c:pt idx="496">
                  <c:v>2742.1624396135585</c:v>
                </c:pt>
                <c:pt idx="497">
                  <c:v>2758.1842650103836</c:v>
                </c:pt>
                <c:pt idx="498">
                  <c:v>2774.4776467698684</c:v>
                </c:pt>
                <c:pt idx="499">
                  <c:v>2791.0495478756684</c:v>
                </c:pt>
                <c:pt idx="500">
                  <c:v>2807.9071714143265</c:v>
                </c:pt>
                <c:pt idx="501">
                  <c:v>2825.0579710145275</c:v>
                </c:pt>
                <c:pt idx="502">
                  <c:v>2842.5096618357838</c:v>
                </c:pt>
                <c:pt idx="503">
                  <c:v>2860.2702321406032</c:v>
                </c:pt>
                <c:pt idx="504">
                  <c:v>2878.347955486578</c:v>
                </c:pt>
                <c:pt idx="505">
                  <c:v>2896.7514035775284</c:v>
                </c:pt>
                <c:pt idx="506">
                  <c:v>2915.4894598155847</c:v>
                </c:pt>
                <c:pt idx="507">
                  <c:v>2934.5713335992941</c:v>
                </c:pt>
                <c:pt idx="508">
                  <c:v>2954.006575416036</c:v>
                </c:pt>
                <c:pt idx="509">
                  <c:v>2973.8050927807722</c:v>
                </c:pt>
                <c:pt idx="510">
                  <c:v>2993.9771670769005</c:v>
                </c:pt>
                <c:pt idx="511">
                  <c:v>3014.5334713596208</c:v>
                </c:pt>
                <c:pt idx="512">
                  <c:v>3035.4850891862407</c:v>
                </c:pt>
                <c:pt idx="513">
                  <c:v>3056.8435345434732</c:v>
                </c:pt>
                <c:pt idx="514">
                  <c:v>3078.6207729469261</c:v>
                </c:pt>
                <c:pt idx="515">
                  <c:v>3100.8292437940131</c:v>
                </c:pt>
                <c:pt idx="516">
                  <c:v>3123.4818840580392</c:v>
                </c:pt>
                <c:pt idx="517">
                  <c:v>3146.5921534183112</c:v>
                </c:pt>
                <c:pt idx="518">
                  <c:v>3170.1740609287917</c:v>
                </c:pt>
                <c:pt idx="519">
                  <c:v>3194.2421933363939</c:v>
                </c:pt>
                <c:pt idx="520">
                  <c:v>3218.8117451691578</c:v>
                </c:pt>
                <c:pt idx="521">
                  <c:v>3243.898550724713</c:v>
                </c:pt>
                <c:pt idx="522">
                  <c:v>3269.5191181006026</c:v>
                </c:pt>
                <c:pt idx="523">
                  <c:v>3295.6906654200579</c:v>
                </c:pt>
                <c:pt idx="524">
                  <c:v>3322.43115942037</c:v>
                </c:pt>
                <c:pt idx="525">
                  <c:v>3349.7593565855273</c:v>
                </c:pt>
                <c:pt idx="526">
                  <c:v>3377.6948470210186</c:v>
                </c:pt>
                <c:pt idx="527">
                  <c:v>3406.2581012865217</c:v>
                </c:pt>
                <c:pt idx="528">
                  <c:v>3435.4705204216975</c:v>
                </c:pt>
                <c:pt idx="529">
                  <c:v>3465.3544894220454</c:v>
                </c:pt>
                <c:pt idx="530">
                  <c:v>3495.9334344456611</c:v>
                </c:pt>
                <c:pt idx="531">
                  <c:v>3527.2318840580656</c:v>
                </c:pt>
                <c:pt idx="532">
                  <c:v>3559.2755348517189</c:v>
                </c:pt>
                <c:pt idx="533">
                  <c:v>3592.0913218090768</c:v>
                </c:pt>
                <c:pt idx="534">
                  <c:v>3625.70749381417</c:v>
                </c:pt>
                <c:pt idx="535">
                  <c:v>3660.1536947576651</c:v>
                </c:pt>
                <c:pt idx="536">
                  <c:v>3695.4610507247453</c:v>
                </c:pt>
                <c:pt idx="537">
                  <c:v>3731.6622638049166</c:v>
                </c:pt>
                <c:pt idx="538">
                  <c:v>3768.7917131179133</c:v>
                </c:pt>
                <c:pt idx="539">
                  <c:v>3806.8855637117663</c:v>
                </c:pt>
                <c:pt idx="540">
                  <c:v>3845.9818840580897</c:v>
                </c:pt>
                <c:pt idx="541">
                  <c:v>3886.1207729469829</c:v>
                </c:pt>
                <c:pt idx="542">
                  <c:v>3927.3444966707088</c:v>
                </c:pt>
                <c:pt idx="543">
                  <c:v>3969.6976374827577</c:v>
                </c:pt>
                <c:pt idx="544">
                  <c:v>4013.2272544284738</c:v>
                </c:pt>
                <c:pt idx="545">
                  <c:v>4057.9830577670282</c:v>
                </c:pt>
                <c:pt idx="546">
                  <c:v>4104.0175983438239</c:v>
                </c:pt>
                <c:pt idx="547">
                  <c:v>4151.3864734300951</c:v>
                </c:pt>
                <c:pt idx="548">
                  <c:v>4200.1485507247862</c:v>
                </c:pt>
                <c:pt idx="549">
                  <c:v>4250.3662124163338</c:v>
                </c:pt>
                <c:pt idx="550">
                  <c:v>4302.1056214318669</c:v>
                </c:pt>
                <c:pt idx="551">
                  <c:v>4355.4370122632617</c:v>
                </c:pt>
                <c:pt idx="552">
                  <c:v>4410.4350090581374</c:v>
                </c:pt>
                <c:pt idx="553">
                  <c:v>4467.1789740052345</c:v>
                </c:pt>
                <c:pt idx="554">
                  <c:v>4525.7533894344933</c:v>
                </c:pt>
                <c:pt idx="555">
                  <c:v>4586.2482775007802</c:v>
                </c:pt>
                <c:pt idx="556">
                  <c:v>4648.7596618359385</c:v>
                </c:pt>
                <c:pt idx="557">
                  <c:v>4713.3900761485638</c:v>
                </c:pt>
                <c:pt idx="558">
                  <c:v>4780.2491254374854</c:v>
                </c:pt>
                <c:pt idx="559">
                  <c:v>4849.4541062804055</c:v>
                </c:pt>
                <c:pt idx="560">
                  <c:v>4867.8469704168019</c:v>
                </c:pt>
                <c:pt idx="561">
                  <c:v>4921.130693581782</c:v>
                </c:pt>
                <c:pt idx="562">
                  <c:v>4995.413702239789</c:v>
                </c:pt>
                <c:pt idx="563">
                  <c:v>5072.4479334406842</c:v>
                </c:pt>
                <c:pt idx="564">
                  <c:v>5152.3891167623742</c:v>
                </c:pt>
                <c:pt idx="565">
                  <c:v>5235.4049609810463</c:v>
                </c:pt>
                <c:pt idx="566">
                  <c:v>5321.6763285024172</c:v>
                </c:pt>
                <c:pt idx="567">
                  <c:v>5411.3985507246371</c:v>
                </c:pt>
                <c:pt idx="568">
                  <c:v>5504.7829044661321</c:v>
                </c:pt>
                <c:pt idx="569">
                  <c:v>5602.0582729468606</c:v>
                </c:pt>
                <c:pt idx="570">
                  <c:v>5703.4730188097428</c:v>
                </c:pt>
                <c:pt idx="571">
                  <c:v>5809.2971014492796</c:v>
                </c:pt>
                <c:pt idx="572">
                  <c:v>5919.8244766505622</c:v>
                </c:pt>
                <c:pt idx="573">
                  <c:v>6035.3758234519091</c:v>
                </c:pt>
                <c:pt idx="574">
                  <c:v>6156.3016514998335</c:v>
                </c:pt>
                <c:pt idx="575">
                  <c:v>6282.9858523119392</c:v>
                </c:pt>
                <c:pt idx="576">
                  <c:v>6415.849770236834</c:v>
                </c:pt>
                <c:pt idx="577">
                  <c:v>6555.356884057971</c:v>
                </c:pt>
                <c:pt idx="578">
                  <c:v>6702.0182088442962</c:v>
                </c:pt>
                <c:pt idx="579">
                  <c:v>6856.398550724638</c:v>
                </c:pt>
                <c:pt idx="580">
                  <c:v>7019.1237759498617</c:v>
                </c:pt>
                <c:pt idx="581">
                  <c:v>7190.889291465377</c:v>
                </c:pt>
                <c:pt idx="582">
                  <c:v>7372.4699792960664</c:v>
                </c:pt>
                <c:pt idx="583">
                  <c:v>7458.481884057971</c:v>
                </c:pt>
                <c:pt idx="584">
                  <c:v>7544.4937888198756</c:v>
                </c:pt>
                <c:pt idx="585">
                  <c:v>7630.5056935817802</c:v>
                </c:pt>
                <c:pt idx="586">
                  <c:v>7716.5175983436848</c:v>
                </c:pt>
                <c:pt idx="587">
                  <c:v>8620.3501065186301</c:v>
                </c:pt>
                <c:pt idx="588">
                  <c:v>9153.4793555679425</c:v>
                </c:pt>
                <c:pt idx="589">
                  <c:v>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B-444F-92E4-D24E1470C4C6}"/>
            </c:ext>
          </c:extLst>
        </c:ser>
        <c:ser>
          <c:idx val="1"/>
          <c:order val="1"/>
          <c:tx>
            <c:v>Ed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Eingabe!$J$23</c:f>
              <c:numCache>
                <c:formatCode>0.0</c:formatCode>
                <c:ptCount val="1"/>
                <c:pt idx="0">
                  <c:v>500</c:v>
                </c:pt>
              </c:numCache>
            </c:numRef>
          </c:xVal>
          <c:yVal>
            <c:numRef>
              <c:f>Eingabe!$J$21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0-4F43-8D21-F3D3677910C7}"/>
            </c:ext>
          </c:extLst>
        </c:ser>
        <c:ser>
          <c:idx val="2"/>
          <c:order val="2"/>
          <c:tx>
            <c:v>Rd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Eingabe!$V$29</c:f>
              <c:numCache>
                <c:formatCode>0.0</c:formatCode>
                <c:ptCount val="1"/>
                <c:pt idx="0">
                  <c:v>780.37659892130932</c:v>
                </c:pt>
              </c:numCache>
            </c:numRef>
          </c:xVal>
          <c:yVal>
            <c:numRef>
              <c:f>Eingabe!$O$27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0-4F43-8D21-F3D367791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5984"/>
        <c:axId val="59787520"/>
      </c:scatterChart>
      <c:valAx>
        <c:axId val="59785984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Biegemoment - M-Rd in [kNm]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9787520"/>
        <c:crosses val="autoZero"/>
        <c:crossBetween val="midCat"/>
      </c:valAx>
      <c:valAx>
        <c:axId val="59787520"/>
        <c:scaling>
          <c:orientation val="minMax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Normalkraft -</a:t>
                </a:r>
                <a:r>
                  <a:rPr lang="en-US" baseline="0"/>
                  <a:t> </a:t>
                </a:r>
                <a:r>
                  <a:rPr lang="en-US"/>
                  <a:t>N-Rd in [kN]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978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Interaktionsdiagramm!$Y$14:$Y$308</c:f>
              <c:numCache>
                <c:formatCode>0</c:formatCode>
                <c:ptCount val="295"/>
                <c:pt idx="0">
                  <c:v>-344.7</c:v>
                </c:pt>
                <c:pt idx="1">
                  <c:v>-171.08520768423833</c:v>
                </c:pt>
                <c:pt idx="2">
                  <c:v>123.64096937508231</c:v>
                </c:pt>
                <c:pt idx="3">
                  <c:v>549.29165189200626</c:v>
                </c:pt>
                <c:pt idx="4">
                  <c:v>584.37616018937979</c:v>
                </c:pt>
                <c:pt idx="5">
                  <c:v>618.73115414804943</c:v>
                </c:pt>
                <c:pt idx="6">
                  <c:v>652.36250430440714</c:v>
                </c:pt>
                <c:pt idx="7">
                  <c:v>685.27636054421771</c:v>
                </c:pt>
                <c:pt idx="8">
                  <c:v>754.00260416666686</c:v>
                </c:pt>
                <c:pt idx="9">
                  <c:v>816.31790236182269</c:v>
                </c:pt>
                <c:pt idx="10">
                  <c:v>873.01041666666629</c:v>
                </c:pt>
                <c:pt idx="11">
                  <c:v>924.7592866535166</c:v>
                </c:pt>
                <c:pt idx="12">
                  <c:v>972.15169270833326</c:v>
                </c:pt>
                <c:pt idx="13">
                  <c:v>1015.696931390047</c:v>
                </c:pt>
                <c:pt idx="14">
                  <c:v>1055.83808106576</c:v>
                </c:pt>
                <c:pt idx="15">
                  <c:v>1092.9617135388501</c:v>
                </c:pt>
                <c:pt idx="16">
                  <c:v>1127.4060132575767</c:v>
                </c:pt>
                <c:pt idx="17">
                  <c:v>1159.4675925925922</c:v>
                </c:pt>
                <c:pt idx="18">
                  <c:v>1189.4072345620675</c:v>
                </c:pt>
                <c:pt idx="19">
                  <c:v>1217.4547495095826</c:v>
                </c:pt>
                <c:pt idx="20">
                  <c:v>1243.8130967881941</c:v>
                </c:pt>
                <c:pt idx="21">
                  <c:v>1268.6618943495771</c:v>
                </c:pt>
                <c:pt idx="22">
                  <c:v>1292.1604166666671</c:v>
                </c:pt>
                <c:pt idx="23">
                  <c:v>1314.4501633986927</c:v>
                </c:pt>
                <c:pt idx="24">
                  <c:v>1335.6570666913215</c:v>
                </c:pt>
                <c:pt idx="25">
                  <c:v>1355.8933932597606</c:v>
                </c:pt>
                <c:pt idx="26">
                  <c:v>1375.2593878600819</c:v>
                </c:pt>
                <c:pt idx="27">
                  <c:v>1393.8446969696972</c:v>
                </c:pt>
                <c:pt idx="28">
                  <c:v>1411.7296051232995</c:v>
                </c:pt>
                <c:pt idx="29">
                  <c:v>1424.556143696268</c:v>
                </c:pt>
                <c:pt idx="30">
                  <c:v>1424.2904589371981</c:v>
                </c:pt>
                <c:pt idx="31">
                  <c:v>1422.983214750383</c:v>
                </c:pt>
                <c:pt idx="32">
                  <c:v>1421.1703465812334</c:v>
                </c:pt>
                <c:pt idx="33">
                  <c:v>1418.9041742149761</c:v>
                </c:pt>
                <c:pt idx="34">
                  <c:v>1416.2318426751424</c:v>
                </c:pt>
                <c:pt idx="35">
                  <c:v>1413.1958779162724</c:v>
                </c:pt>
                <c:pt idx="36">
                  <c:v>1409.8346766242735</c:v>
                </c:pt>
                <c:pt idx="37">
                  <c:v>1406.1829387277799</c:v>
                </c:pt>
                <c:pt idx="38">
                  <c:v>1402.2720499957127</c:v>
                </c:pt>
                <c:pt idx="39">
                  <c:v>1398.1304210584108</c:v>
                </c:pt>
                <c:pt idx="40">
                  <c:v>1393.7837883102336</c:v>
                </c:pt>
                <c:pt idx="41">
                  <c:v>1389.2554814045184</c:v>
                </c:pt>
                <c:pt idx="42">
                  <c:v>1384.5666614156692</c:v>
                </c:pt>
                <c:pt idx="43">
                  <c:v>1379.7365332002366</c:v>
                </c:pt>
                <c:pt idx="44">
                  <c:v>1374.7825350243945</c:v>
                </c:pt>
                <c:pt idx="45">
                  <c:v>1369.7205081270135</c:v>
                </c:pt>
                <c:pt idx="46">
                  <c:v>1364.5648485454215</c:v>
                </c:pt>
                <c:pt idx="47">
                  <c:v>1359.3286432363623</c:v>
                </c:pt>
                <c:pt idx="48">
                  <c:v>1354.0237922705314</c:v>
                </c:pt>
                <c:pt idx="49">
                  <c:v>1348.6611186594203</c:v>
                </c:pt>
                <c:pt idx="50">
                  <c:v>1343.2504671829211</c:v>
                </c:pt>
                <c:pt idx="51">
                  <c:v>1337.80079342109</c:v>
                </c:pt>
                <c:pt idx="52">
                  <c:v>1332.3202440499829</c:v>
                </c:pt>
                <c:pt idx="53">
                  <c:v>1326.8162293365035</c:v>
                </c:pt>
                <c:pt idx="54">
                  <c:v>1321.2954886582777</c:v>
                </c:pt>
                <c:pt idx="55">
                  <c:v>1315.7641497792897</c:v>
                </c:pt>
                <c:pt idx="56">
                  <c:v>1310.2277825287531</c:v>
                </c:pt>
                <c:pt idx="57">
                  <c:v>1304.6914474576065</c:v>
                </c:pt>
                <c:pt idx="58">
                  <c:v>1299.1597399829493</c:v>
                </c:pt>
                <c:pt idx="59">
                  <c:v>1293.6368304743655</c:v>
                </c:pt>
                <c:pt idx="60">
                  <c:v>1288.1265006864394</c:v>
                </c:pt>
                <c:pt idx="61">
                  <c:v>1282.632176898057</c:v>
                </c:pt>
                <c:pt idx="62">
                  <c:v>1277.1569600804319</c:v>
                </c:pt>
                <c:pt idx="63">
                  <c:v>1271.703653381642</c:v>
                </c:pt>
                <c:pt idx="64">
                  <c:v>1266.2747871852628</c:v>
                </c:pt>
                <c:pt idx="65">
                  <c:v>1260.8726419738509</c:v>
                </c:pt>
                <c:pt idx="66">
                  <c:v>1255.4992692042808</c:v>
                </c:pt>
                <c:pt idx="67">
                  <c:v>1250.1565103807877</c:v>
                </c:pt>
                <c:pt idx="68">
                  <c:v>1244.8460144927535</c:v>
                </c:pt>
                <c:pt idx="69">
                  <c:v>1239.5692539675802</c:v>
                </c:pt>
                <c:pt idx="70">
                  <c:v>1234.327539273992</c:v>
                </c:pt>
                <c:pt idx="71">
                  <c:v>1229.1220322978347</c:v>
                </c:pt>
                <c:pt idx="72">
                  <c:v>1223.9537586004983</c:v>
                </c:pt>
                <c:pt idx="73">
                  <c:v>1218.8236186594202</c:v>
                </c:pt>
                <c:pt idx="74">
                  <c:v>1213.7323981806276</c:v>
                </c:pt>
                <c:pt idx="75">
                  <c:v>1208.6807775646491</c:v>
                </c:pt>
                <c:pt idx="76">
                  <c:v>1203.6693405995177</c:v>
                </c:pt>
                <c:pt idx="77">
                  <c:v>1198.6985824476353</c:v>
                </c:pt>
                <c:pt idx="78">
                  <c:v>1193.7689169870846</c:v>
                </c:pt>
                <c:pt idx="79">
                  <c:v>1188.8806835624107</c:v>
                </c:pt>
                <c:pt idx="80">
                  <c:v>1184.0341531948238</c:v>
                </c:pt>
                <c:pt idx="81">
                  <c:v>1179.22953429728</c:v>
                </c:pt>
                <c:pt idx="82">
                  <c:v>1174.4669779357864</c:v>
                </c:pt>
                <c:pt idx="83">
                  <c:v>1169.7465826745718</c:v>
                </c:pt>
                <c:pt idx="84">
                  <c:v>1165.0683990394623</c:v>
                </c:pt>
                <c:pt idx="85">
                  <c:v>1160.4324336307216</c:v>
                </c:pt>
                <c:pt idx="86">
                  <c:v>1155.8386529139295</c:v>
                </c:pt>
                <c:pt idx="87">
                  <c:v>1151.2869867149757</c:v>
                </c:pt>
                <c:pt idx="88">
                  <c:v>1146.7773314429742</c:v>
                </c:pt>
                <c:pt idx="89">
                  <c:v>1142.309553062908</c:v>
                </c:pt>
                <c:pt idx="90">
                  <c:v>1137.8834898379212</c:v>
                </c:pt>
                <c:pt idx="91">
                  <c:v>1133.4989548595063</c:v>
                </c:pt>
                <c:pt idx="92">
                  <c:v>1129.1557383823094</c:v>
                </c:pt>
                <c:pt idx="93">
                  <c:v>1124.8536099788651</c:v>
                </c:pt>
                <c:pt idx="94">
                  <c:v>1120.5923205283159</c:v>
                </c:pt>
                <c:pt idx="95">
                  <c:v>1116.3716040520128</c:v>
                </c:pt>
                <c:pt idx="96">
                  <c:v>1112.1911794078176</c:v>
                </c:pt>
                <c:pt idx="97">
                  <c:v>1108.0507518540098</c:v>
                </c:pt>
                <c:pt idx="98">
                  <c:v>1103.9500144927542</c:v>
                </c:pt>
                <c:pt idx="99">
                  <c:v>1099.8886496023533</c:v>
                </c:pt>
                <c:pt idx="100">
                  <c:v>1095.8663298667179</c:v>
                </c:pt>
                <c:pt idx="101">
                  <c:v>1091.882719509844</c:v>
                </c:pt>
                <c:pt idx="102">
                  <c:v>1087.9374753424627</c:v>
                </c:pt>
                <c:pt idx="103">
                  <c:v>1084.0302477274681</c:v>
                </c:pt>
                <c:pt idx="104">
                  <c:v>1080.1606814702025</c:v>
                </c:pt>
                <c:pt idx="105">
                  <c:v>1076.3284166392186</c:v>
                </c:pt>
                <c:pt idx="106">
                  <c:v>1072.5330893226865</c:v>
                </c:pt>
                <c:pt idx="107">
                  <c:v>1068.7743323252332</c:v>
                </c:pt>
                <c:pt idx="108">
                  <c:v>1065.0517758096262</c:v>
                </c:pt>
                <c:pt idx="109">
                  <c:v>1061.3650478873615</c:v>
                </c:pt>
                <c:pt idx="110">
                  <c:v>1057.7137751619421</c:v>
                </c:pt>
                <c:pt idx="111">
                  <c:v>1054.0975832283136</c:v>
                </c:pt>
                <c:pt idx="112">
                  <c:v>1050.5160971316786</c:v>
                </c:pt>
                <c:pt idx="113">
                  <c:v>1046.9689417886721</c:v>
                </c:pt>
                <c:pt idx="114">
                  <c:v>1043.4557423736451</c:v>
                </c:pt>
                <c:pt idx="115">
                  <c:v>1039.9761246726123</c:v>
                </c:pt>
                <c:pt idx="116">
                  <c:v>1036.5297154072239</c:v>
                </c:pt>
                <c:pt idx="117">
                  <c:v>1033.1161425309481</c:v>
                </c:pt>
                <c:pt idx="118">
                  <c:v>1029.7350354994917</c:v>
                </c:pt>
                <c:pt idx="119">
                  <c:v>1026.3860255173363</c:v>
                </c:pt>
                <c:pt idx="120">
                  <c:v>1023.0687457621323</c:v>
                </c:pt>
                <c:pt idx="121">
                  <c:v>1019.7828315885658</c:v>
                </c:pt>
                <c:pt idx="122">
                  <c:v>1016.527920713194</c:v>
                </c:pt>
                <c:pt idx="123">
                  <c:v>1013.3036533816427</c:v>
                </c:pt>
                <c:pt idx="124">
                  <c:v>1010.1096725194485</c:v>
                </c:pt>
                <c:pt idx="125">
                  <c:v>1006.9456238677536</c:v>
                </c:pt>
                <c:pt idx="126">
                  <c:v>1003.811156104954</c:v>
                </c:pt>
                <c:pt idx="127">
                  <c:v>1000.7059209553387</c:v>
                </c:pt>
                <c:pt idx="128">
                  <c:v>997.62957328567745</c:v>
                </c:pt>
                <c:pt idx="129">
                  <c:v>994.58177119064976</c:v>
                </c:pt>
                <c:pt idx="130">
                  <c:v>991.56217606793575</c:v>
                </c:pt>
                <c:pt idx="131">
                  <c:v>988.57045268374873</c:v>
                </c:pt>
                <c:pt idx="132">
                  <c:v>985.60626922951258</c:v>
                </c:pt>
                <c:pt idx="133">
                  <c:v>982.66929737035798</c:v>
                </c:pt>
                <c:pt idx="134">
                  <c:v>979.75921228604841</c:v>
                </c:pt>
                <c:pt idx="135">
                  <c:v>976.87569270491645</c:v>
                </c:pt>
                <c:pt idx="136">
                  <c:v>974.01842093133519</c:v>
                </c:pt>
                <c:pt idx="137">
                  <c:v>971.18708286723324</c:v>
                </c:pt>
                <c:pt idx="138">
                  <c:v>968.3813680281072</c:v>
                </c:pt>
                <c:pt idx="139">
                  <c:v>965.60096955396216</c:v>
                </c:pt>
                <c:pt idx="140">
                  <c:v>962.8455842155837</c:v>
                </c:pt>
                <c:pt idx="141">
                  <c:v>960.11491241650674</c:v>
                </c:pt>
                <c:pt idx="142">
                  <c:v>957.40865819103692</c:v>
                </c:pt>
                <c:pt idx="143">
                  <c:v>954.72652919863583</c:v>
                </c:pt>
                <c:pt idx="144">
                  <c:v>952.0682367149758</c:v>
                </c:pt>
                <c:pt idx="145">
                  <c:v>949.43349561993966</c:v>
                </c:pt>
                <c:pt idx="146">
                  <c:v>946.82202438282684</c:v>
                </c:pt>
                <c:pt idx="147">
                  <c:v>944.23354504500662</c:v>
                </c:pt>
                <c:pt idx="148">
                  <c:v>941.66778320023684</c:v>
                </c:pt>
                <c:pt idx="149">
                  <c:v>939.12446797286725</c:v>
                </c:pt>
                <c:pt idx="150">
                  <c:v>936.60333199411002</c:v>
                </c:pt>
                <c:pt idx="151">
                  <c:v>934.10411137656456</c:v>
                </c:pt>
                <c:pt idx="152">
                  <c:v>931.62654568716096</c:v>
                </c:pt>
                <c:pt idx="153">
                  <c:v>929.17037791867949</c:v>
                </c:pt>
                <c:pt idx="154">
                  <c:v>926.73535445999096</c:v>
                </c:pt>
                <c:pt idx="155">
                  <c:v>924.32122506514827</c:v>
                </c:pt>
                <c:pt idx="156">
                  <c:v>921.92774282145865</c:v>
                </c:pt>
                <c:pt idx="157">
                  <c:v>919.55466411665145</c:v>
                </c:pt>
                <c:pt idx="158">
                  <c:v>917.20174860524446</c:v>
                </c:pt>
                <c:pt idx="159">
                  <c:v>914.86875917421946</c:v>
                </c:pt>
                <c:pt idx="160">
                  <c:v>912.5554619080832</c:v>
                </c:pt>
                <c:pt idx="161">
                  <c:v>910.2616260534146</c:v>
                </c:pt>
                <c:pt idx="162">
                  <c:v>907.98702398296973</c:v>
                </c:pt>
                <c:pt idx="163">
                  <c:v>905.73143115942037</c:v>
                </c:pt>
                <c:pt idx="164">
                  <c:v>903.49462609879481</c:v>
                </c:pt>
                <c:pt idx="165">
                  <c:v>901.27639033368234</c:v>
                </c:pt>
                <c:pt idx="166">
                  <c:v>899.0765083762584</c:v>
                </c:pt>
                <c:pt idx="167">
                  <c:v>896.89476768119061</c:v>
                </c:pt>
                <c:pt idx="168">
                  <c:v>894.73095860846695</c:v>
                </c:pt>
                <c:pt idx="169">
                  <c:v>892.58487438620102</c:v>
                </c:pt>
                <c:pt idx="170">
                  <c:v>890.45631107344354</c:v>
                </c:pt>
                <c:pt idx="171">
                  <c:v>888.34506752305697</c:v>
                </c:pt>
                <c:pt idx="172">
                  <c:v>886.25094534466803</c:v>
                </c:pt>
                <c:pt idx="173">
                  <c:v>884.1737488677536</c:v>
                </c:pt>
                <c:pt idx="174">
                  <c:v>882.11328510486737</c:v>
                </c:pt>
                <c:pt idx="175">
                  <c:v>880.06936371505208</c:v>
                </c:pt>
                <c:pt idx="176">
                  <c:v>878.04179696745587</c:v>
                </c:pt>
                <c:pt idx="177">
                  <c:v>876.03039970517193</c:v>
                </c:pt>
                <c:pt idx="178">
                  <c:v>874.03498930933097</c:v>
                </c:pt>
                <c:pt idx="179">
                  <c:v>872.05538566345751</c:v>
                </c:pt>
                <c:pt idx="180">
                  <c:v>870.09141111811243</c:v>
                </c:pt>
                <c:pt idx="181">
                  <c:v>868.14289045583314</c:v>
                </c:pt>
                <c:pt idx="182">
                  <c:v>866.20965085638989</c:v>
                </c:pt>
                <c:pt idx="183">
                  <c:v>864.29152186236809</c:v>
                </c:pt>
                <c:pt idx="184">
                  <c:v>862.38833534508569</c:v>
                </c:pt>
                <c:pt idx="185">
                  <c:v>860.49992547085969</c:v>
                </c:pt>
                <c:pt idx="186">
                  <c:v>858.62612866763084</c:v>
                </c:pt>
                <c:pt idx="187">
                  <c:v>856.76678359194727</c:v>
                </c:pt>
                <c:pt idx="188">
                  <c:v>854.92173109632301</c:v>
                </c:pt>
                <c:pt idx="189">
                  <c:v>853.09081419697179</c:v>
                </c:pt>
                <c:pt idx="190">
                  <c:v>851.27387804191926</c:v>
                </c:pt>
                <c:pt idx="191">
                  <c:v>849.47076987950572</c:v>
                </c:pt>
                <c:pt idx="192">
                  <c:v>847.68133902727118</c:v>
                </c:pt>
                <c:pt idx="193">
                  <c:v>845.9054368412385</c:v>
                </c:pt>
                <c:pt idx="194">
                  <c:v>844.14291668558337</c:v>
                </c:pt>
                <c:pt idx="195">
                  <c:v>842.39363390270421</c:v>
                </c:pt>
                <c:pt idx="196">
                  <c:v>840.65744578368378</c:v>
                </c:pt>
                <c:pt idx="197">
                  <c:v>838.93421153915028</c:v>
                </c:pt>
                <c:pt idx="198">
                  <c:v>837.22379227053125</c:v>
                </c:pt>
                <c:pt idx="199">
                  <c:v>835.52605094170542</c:v>
                </c:pt>
                <c:pt idx="200">
                  <c:v>833.84085235104726</c:v>
                </c:pt>
                <c:pt idx="201">
                  <c:v>832.1680631038646</c:v>
                </c:pt>
                <c:pt idx="202">
                  <c:v>830.50755158523214</c:v>
                </c:pt>
                <c:pt idx="203">
                  <c:v>828.85918793320729</c:v>
                </c:pt>
                <c:pt idx="204">
                  <c:v>827.22284401244042</c:v>
                </c:pt>
                <c:pt idx="205">
                  <c:v>825.59839338816596</c:v>
                </c:pt>
                <c:pt idx="206">
                  <c:v>823.98571130057837</c:v>
                </c:pt>
                <c:pt idx="207">
                  <c:v>822.38467463958671</c:v>
                </c:pt>
                <c:pt idx="208">
                  <c:v>820.79516191994537</c:v>
                </c:pt>
                <c:pt idx="209">
                  <c:v>819.21705325675828</c:v>
                </c:pt>
                <c:pt idx="210">
                  <c:v>817.65023034135345</c:v>
                </c:pt>
                <c:pt idx="211">
                  <c:v>816.09457641752351</c:v>
                </c:pt>
                <c:pt idx="212">
                  <c:v>814.54997625812894</c:v>
                </c:pt>
                <c:pt idx="213">
                  <c:v>813.01631614205917</c:v>
                </c:pt>
                <c:pt idx="214">
                  <c:v>811.49348383155075</c:v>
                </c:pt>
                <c:pt idx="215">
                  <c:v>809.98136854985353</c:v>
                </c:pt>
                <c:pt idx="216">
                  <c:v>808.4798609592475</c:v>
                </c:pt>
                <c:pt idx="217">
                  <c:v>806.98885313939888</c:v>
                </c:pt>
                <c:pt idx="218">
                  <c:v>805.50823856605655</c:v>
                </c:pt>
                <c:pt idx="219">
                  <c:v>804.03791209008307</c:v>
                </c:pt>
                <c:pt idx="220">
                  <c:v>802.57776991681681</c:v>
                </c:pt>
                <c:pt idx="221">
                  <c:v>801.12770958575584</c:v>
                </c:pt>
                <c:pt idx="222">
                  <c:v>799.68762995056886</c:v>
                </c:pt>
                <c:pt idx="223">
                  <c:v>798.25743115942021</c:v>
                </c:pt>
                <c:pt idx="224">
                  <c:v>796.83701463560863</c:v>
                </c:pt>
                <c:pt idx="225">
                  <c:v>795.42628305851338</c:v>
                </c:pt>
                <c:pt idx="226">
                  <c:v>794.02514034484727</c:v>
                </c:pt>
                <c:pt idx="227">
                  <c:v>792.63349163020791</c:v>
                </c:pt>
                <c:pt idx="228">
                  <c:v>791.25124325092361</c:v>
                </c:pt>
                <c:pt idx="229">
                  <c:v>789.87830272619283</c:v>
                </c:pt>
                <c:pt idx="230">
                  <c:v>788.51457874050914</c:v>
                </c:pt>
                <c:pt idx="231">
                  <c:v>787.15998112636919</c:v>
                </c:pt>
                <c:pt idx="232">
                  <c:v>785.81442084726029</c:v>
                </c:pt>
                <c:pt idx="233">
                  <c:v>784.47780998091946</c:v>
                </c:pt>
                <c:pt idx="234">
                  <c:v>783.15006170286506</c:v>
                </c:pt>
                <c:pt idx="235">
                  <c:v>781.83109027019498</c:v>
                </c:pt>
                <c:pt idx="236">
                  <c:v>780.52081100564214</c:v>
                </c:pt>
                <c:pt idx="237">
                  <c:v>779.21914028189519</c:v>
                </c:pt>
                <c:pt idx="238">
                  <c:v>777.92599550616285</c:v>
                </c:pt>
                <c:pt idx="239">
                  <c:v>776.64129510499856</c:v>
                </c:pt>
                <c:pt idx="240">
                  <c:v>775.36495850936205</c:v>
                </c:pt>
                <c:pt idx="241">
                  <c:v>774.09690613992802</c:v>
                </c:pt>
                <c:pt idx="242">
                  <c:v>772.83705939263064</c:v>
                </c:pt>
                <c:pt idx="243">
                  <c:v>771.58534062444085</c:v>
                </c:pt>
                <c:pt idx="244">
                  <c:v>770.34167313937712</c:v>
                </c:pt>
                <c:pt idx="245">
                  <c:v>769.10598117473899</c:v>
                </c:pt>
                <c:pt idx="246">
                  <c:v>767.87818988756635</c:v>
                </c:pt>
                <c:pt idx="247">
                  <c:v>766.65822534131598</c:v>
                </c:pt>
                <c:pt idx="248">
                  <c:v>765.44601449275365</c:v>
                </c:pt>
                <c:pt idx="249">
                  <c:v>764.24148517905905</c:v>
                </c:pt>
                <c:pt idx="250">
                  <c:v>763.04456610513853</c:v>
                </c:pt>
                <c:pt idx="251">
                  <c:v>761.85518683114196</c:v>
                </c:pt>
                <c:pt idx="252">
                  <c:v>760.67327776018328</c:v>
                </c:pt>
                <c:pt idx="253">
                  <c:v>759.49877012625711</c:v>
                </c:pt>
                <c:pt idx="254">
                  <c:v>758.33159598234988</c:v>
                </c:pt>
                <c:pt idx="255">
                  <c:v>757.17168818874484</c:v>
                </c:pt>
                <c:pt idx="256">
                  <c:v>756.01898040151343</c:v>
                </c:pt>
                <c:pt idx="257">
                  <c:v>754.87340706119255</c:v>
                </c:pt>
                <c:pt idx="258">
                  <c:v>753.73490338164265</c:v>
                </c:pt>
                <c:pt idx="259">
                  <c:v>743.3041060585806</c:v>
                </c:pt>
                <c:pt idx="260">
                  <c:v>732.72160706268642</c:v>
                </c:pt>
                <c:pt idx="261">
                  <c:v>721.98495996833344</c:v>
                </c:pt>
                <c:pt idx="262">
                  <c:v>711.09167163150971</c:v>
                </c:pt>
                <c:pt idx="263">
                  <c:v>700.0392011424135</c:v>
                </c:pt>
                <c:pt idx="264">
                  <c:v>688.82495875092093</c:v>
                </c:pt>
                <c:pt idx="265">
                  <c:v>677.44630476413363</c:v>
                </c:pt>
                <c:pt idx="266">
                  <c:v>665.90054841517326</c:v>
                </c:pt>
                <c:pt idx="267">
                  <c:v>654.1849467023734</c:v>
                </c:pt>
                <c:pt idx="268">
                  <c:v>642.29670319798777</c:v>
                </c:pt>
                <c:pt idx="269">
                  <c:v>630.23296682550097</c:v>
                </c:pt>
                <c:pt idx="270">
                  <c:v>617.99083060460271</c:v>
                </c:pt>
                <c:pt idx="271">
                  <c:v>605.56733036285175</c:v>
                </c:pt>
                <c:pt idx="272">
                  <c:v>592.95944341302061</c:v>
                </c:pt>
                <c:pt idx="273">
                  <c:v>580.16408719508559</c:v>
                </c:pt>
                <c:pt idx="274">
                  <c:v>567.19064771267983</c:v>
                </c:pt>
                <c:pt idx="275">
                  <c:v>554.09912029072279</c:v>
                </c:pt>
                <c:pt idx="276">
                  <c:v>540.9635043382242</c:v>
                </c:pt>
                <c:pt idx="277">
                  <c:v>527.85944986690333</c:v>
                </c:pt>
                <c:pt idx="278">
                  <c:v>514.86429882065795</c:v>
                </c:pt>
                <c:pt idx="279">
                  <c:v>502.05712757671824</c:v>
                </c:pt>
                <c:pt idx="280">
                  <c:v>489.51879065587701</c:v>
                </c:pt>
                <c:pt idx="281">
                  <c:v>477.33196568052438</c:v>
                </c:pt>
                <c:pt idx="282">
                  <c:v>465.58119962059601</c:v>
                </c:pt>
                <c:pt idx="283">
                  <c:v>454.35295636898633</c:v>
                </c:pt>
                <c:pt idx="284">
                  <c:v>443.73566568947228</c:v>
                </c:pt>
                <c:pt idx="285">
                  <c:v>433.81977358175072</c:v>
                </c:pt>
                <c:pt idx="286">
                  <c:v>424.69779410981192</c:v>
                </c:pt>
                <c:pt idx="287">
                  <c:v>416.46436274155326</c:v>
                </c:pt>
                <c:pt idx="288">
                  <c:v>409.21629124928955</c:v>
                </c:pt>
                <c:pt idx="289">
                  <c:v>403.05262422263979</c:v>
                </c:pt>
                <c:pt idx="290">
                  <c:v>398.07469724716447</c:v>
                </c:pt>
                <c:pt idx="291">
                  <c:v>394.38619680410409</c:v>
                </c:pt>
                <c:pt idx="292">
                  <c:v>392.09322194862068</c:v>
                </c:pt>
                <c:pt idx="293">
                  <c:v>391.30434782608694</c:v>
                </c:pt>
                <c:pt idx="294">
                  <c:v>391.30434782608694</c:v>
                </c:pt>
              </c:numCache>
            </c:numRef>
          </c:xVal>
          <c:yVal>
            <c:numRef>
              <c:f>Interaktionsdiagramm!$X$14:$X$308</c:f>
              <c:numCache>
                <c:formatCode>0</c:formatCode>
                <c:ptCount val="295"/>
                <c:pt idx="0">
                  <c:v>9266</c:v>
                </c:pt>
                <c:pt idx="1">
                  <c:v>8842.4925623016388</c:v>
                </c:pt>
                <c:pt idx="2">
                  <c:v>8077.9018382523245</c:v>
                </c:pt>
                <c:pt idx="3">
                  <c:v>6945.2626934523805</c:v>
                </c:pt>
                <c:pt idx="4">
                  <c:v>6843.7362020356932</c:v>
                </c:pt>
                <c:pt idx="5">
                  <c:v>6741.8431835258752</c:v>
                </c:pt>
                <c:pt idx="6">
                  <c:v>6639.5705922865018</c:v>
                </c:pt>
                <c:pt idx="7">
                  <c:v>6536.9047619047624</c:v>
                </c:pt>
                <c:pt idx="8">
                  <c:v>6315.324074074073</c:v>
                </c:pt>
                <c:pt idx="9">
                  <c:v>6103.5585585585577</c:v>
                </c:pt>
                <c:pt idx="10">
                  <c:v>5900.8333333333339</c:v>
                </c:pt>
                <c:pt idx="11">
                  <c:v>5706.4529914529921</c:v>
                </c:pt>
                <c:pt idx="12">
                  <c:v>5519.791666666667</c:v>
                </c:pt>
                <c:pt idx="13">
                  <c:v>5340.28455284553</c:v>
                </c:pt>
                <c:pt idx="14">
                  <c:v>5167.4206349206352</c:v>
                </c:pt>
                <c:pt idx="15">
                  <c:v>5000.7364341085295</c:v>
                </c:pt>
                <c:pt idx="16">
                  <c:v>4839.8106060606051</c:v>
                </c:pt>
                <c:pt idx="17">
                  <c:v>4684.2592592592582</c:v>
                </c:pt>
                <c:pt idx="18">
                  <c:v>4533.7318840579755</c:v>
                </c:pt>
                <c:pt idx="19">
                  <c:v>4387.9078014184388</c:v>
                </c:pt>
                <c:pt idx="20">
                  <c:v>4246.4930555555566</c:v>
                </c:pt>
                <c:pt idx="21">
                  <c:v>4109.2176870748281</c:v>
                </c:pt>
                <c:pt idx="22">
                  <c:v>3975.833333333333</c:v>
                </c:pt>
                <c:pt idx="23">
                  <c:v>3846.1111111111131</c:v>
                </c:pt>
                <c:pt idx="24">
                  <c:v>3719.8397435897423</c:v>
                </c:pt>
                <c:pt idx="25">
                  <c:v>3596.8238993710702</c:v>
                </c:pt>
                <c:pt idx="26">
                  <c:v>3476.8827160493802</c:v>
                </c:pt>
                <c:pt idx="27">
                  <c:v>3359.848484848485</c:v>
                </c:pt>
                <c:pt idx="28">
                  <c:v>3245.565476190478</c:v>
                </c:pt>
                <c:pt idx="29">
                  <c:v>3162.681753025498</c:v>
                </c:pt>
                <c:pt idx="30">
                  <c:v>3144.3236714975847</c:v>
                </c:pt>
                <c:pt idx="31">
                  <c:v>3075.1186906546714</c:v>
                </c:pt>
                <c:pt idx="32">
                  <c:v>3008.2596413657557</c:v>
                </c:pt>
                <c:pt idx="33">
                  <c:v>2943.6292270531399</c:v>
                </c:pt>
                <c:pt idx="34">
                  <c:v>2881.1178427179875</c:v>
                </c:pt>
                <c:pt idx="35">
                  <c:v>2820.6229546517084</c:v>
                </c:pt>
                <c:pt idx="36">
                  <c:v>2762.0485392224523</c:v>
                </c:pt>
                <c:pt idx="37">
                  <c:v>2705.3045742753607</c:v>
                </c:pt>
                <c:pt idx="38">
                  <c:v>2650.3065774804913</c:v>
                </c:pt>
                <c:pt idx="39">
                  <c:v>2596.9751866491015</c:v>
                </c:pt>
                <c:pt idx="40">
                  <c:v>2545.2357776335716</c:v>
                </c:pt>
                <c:pt idx="41">
                  <c:v>2495.0181159420276</c:v>
                </c:pt>
                <c:pt idx="42">
                  <c:v>2446.2560386473415</c:v>
                </c:pt>
                <c:pt idx="43">
                  <c:v>2398.8871635610767</c:v>
                </c:pt>
                <c:pt idx="44">
                  <c:v>2352.8526229842842</c:v>
                </c:pt>
                <c:pt idx="45">
                  <c:v>2308.0968196457338</c:v>
                </c:pt>
                <c:pt idx="46">
                  <c:v>2264.5672027000192</c:v>
                </c:pt>
                <c:pt idx="47">
                  <c:v>2222.2140618879744</c:v>
                </c:pt>
                <c:pt idx="48">
                  <c:v>2180.9903381642512</c:v>
                </c:pt>
                <c:pt idx="49">
                  <c:v>2140.8514492753616</c:v>
                </c:pt>
                <c:pt idx="50">
                  <c:v>2101.7551289290427</c:v>
                </c:pt>
                <c:pt idx="51">
                  <c:v>2063.6612783351907</c:v>
                </c:pt>
                <c:pt idx="52">
                  <c:v>2026.5318290221985</c:v>
                </c:pt>
                <c:pt idx="53">
                  <c:v>1990.330615942029</c:v>
                </c:pt>
                <c:pt idx="54">
                  <c:v>1955.0232599749502</c:v>
                </c:pt>
                <c:pt idx="55">
                  <c:v>1920.5770590314605</c:v>
                </c:pt>
                <c:pt idx="56">
                  <c:v>1886.9608870263655</c:v>
                </c:pt>
                <c:pt idx="57">
                  <c:v>1854.145100069014</c:v>
                </c:pt>
                <c:pt idx="58">
                  <c:v>1822.1014492753616</c:v>
                </c:pt>
                <c:pt idx="59">
                  <c:v>1790.8029996629593</c:v>
                </c:pt>
                <c:pt idx="60">
                  <c:v>1760.2240546393487</c:v>
                </c:pt>
                <c:pt idx="61">
                  <c:v>1730.3400856389981</c:v>
                </c:pt>
                <c:pt idx="62">
                  <c:v>1701.1276665038267</c:v>
                </c:pt>
                <c:pt idx="63">
                  <c:v>1672.5644122383246</c:v>
                </c:pt>
                <c:pt idx="64">
                  <c:v>1644.6289218028346</c:v>
                </c:pt>
                <c:pt idx="65">
                  <c:v>1617.3007246376833</c:v>
                </c:pt>
                <c:pt idx="66">
                  <c:v>1590.560230637368</c:v>
                </c:pt>
                <c:pt idx="67">
                  <c:v>1564.3886833179158</c:v>
                </c:pt>
                <c:pt idx="68">
                  <c:v>1538.768115942029</c:v>
                </c:pt>
                <c:pt idx="69">
                  <c:v>1513.6813103864729</c:v>
                </c:pt>
                <c:pt idx="70">
                  <c:v>1489.111758553714</c:v>
                </c:pt>
                <c:pt idx="71">
                  <c:v>1465.0436261461095</c:v>
                </c:pt>
                <c:pt idx="72">
                  <c:v>1441.4617186356327</c:v>
                </c:pt>
                <c:pt idx="73">
                  <c:v>1418.351449275362</c:v>
                </c:pt>
                <c:pt idx="74">
                  <c:v>1395.6988090113355</c:v>
                </c:pt>
                <c:pt idx="75">
                  <c:v>1373.4903381642521</c:v>
                </c:pt>
                <c:pt idx="76">
                  <c:v>1351.7130997607978</c:v>
                </c:pt>
                <c:pt idx="77">
                  <c:v>1330.354654403568</c:v>
                </c:pt>
                <c:pt idx="78">
                  <c:v>1309.4030365769495</c:v>
                </c:pt>
                <c:pt idx="79">
                  <c:v>1288.8467322942297</c:v>
                </c:pt>
                <c:pt idx="80">
                  <c:v>1268.6746579981045</c:v>
                </c:pt>
                <c:pt idx="81">
                  <c:v>1248.8761406333856</c:v>
                </c:pt>
                <c:pt idx="82">
                  <c:v>1229.4408988166479</c:v>
                </c:pt>
                <c:pt idx="83">
                  <c:v>1210.359025032938</c:v>
                </c:pt>
                <c:pt idx="84">
                  <c:v>1191.6209687948808</c:v>
                </c:pt>
                <c:pt idx="85">
                  <c:v>1173.2175207039345</c:v>
                </c:pt>
                <c:pt idx="86">
                  <c:v>1155.1397973579569</c:v>
                </c:pt>
                <c:pt idx="87">
                  <c:v>1137.3792270531403</c:v>
                </c:pt>
                <c:pt idx="88">
                  <c:v>1119.927536231884</c:v>
                </c:pt>
                <c:pt idx="89">
                  <c:v>1102.7767366316834</c:v>
                </c:pt>
                <c:pt idx="90">
                  <c:v>1085.9191130930258</c:v>
                </c:pt>
                <c:pt idx="91">
                  <c:v>1069.3472119872267</c:v>
                </c:pt>
                <c:pt idx="92">
                  <c:v>1053.0538302277437</c:v>
                </c:pt>
                <c:pt idx="93">
                  <c:v>1037.0320048309195</c:v>
                </c:pt>
                <c:pt idx="94">
                  <c:v>1021.2750029943714</c:v>
                </c:pt>
                <c:pt idx="95">
                  <c:v>1005.7763126633425</c:v>
                </c:pt>
                <c:pt idx="96">
                  <c:v>990.52963355720624</c:v>
                </c:pt>
                <c:pt idx="97">
                  <c:v>975.52886863020251</c:v>
                </c:pt>
                <c:pt idx="98">
                  <c:v>960.76811594203048</c:v>
                </c:pt>
                <c:pt idx="99">
                  <c:v>946.2416609155747</c:v>
                </c:pt>
                <c:pt idx="100">
                  <c:v>931.94396896040269</c:v>
                </c:pt>
                <c:pt idx="101">
                  <c:v>917.86967844203093</c:v>
                </c:pt>
                <c:pt idx="102">
                  <c:v>904.01359397820613</c:v>
                </c:pt>
                <c:pt idx="103">
                  <c:v>890.37068004459445</c:v>
                </c:pt>
                <c:pt idx="104">
                  <c:v>876.93605487332695</c:v>
                </c:pt>
                <c:pt idx="105">
                  <c:v>863.70498462889861</c:v>
                </c:pt>
                <c:pt idx="106">
                  <c:v>850.67287784679309</c:v>
                </c:pt>
                <c:pt idx="107">
                  <c:v>837.83528012113459</c:v>
                </c:pt>
                <c:pt idx="108">
                  <c:v>825.18786902844988</c:v>
                </c:pt>
                <c:pt idx="109">
                  <c:v>812.7264492753626</c:v>
                </c:pt>
                <c:pt idx="110">
                  <c:v>800.44694805881738</c:v>
                </c:pt>
                <c:pt idx="111">
                  <c:v>788.34541062801952</c:v>
                </c:pt>
                <c:pt idx="112">
                  <c:v>776.41799603795209</c:v>
                </c:pt>
                <c:pt idx="113">
                  <c:v>764.66097308488622</c:v>
                </c:pt>
                <c:pt idx="114">
                  <c:v>753.07071641484265</c:v>
                </c:pt>
                <c:pt idx="115">
                  <c:v>741.64370279648904</c:v>
                </c:pt>
                <c:pt idx="116">
                  <c:v>730.37650755042057</c:v>
                </c:pt>
                <c:pt idx="117">
                  <c:v>719.26580112721388</c:v>
                </c:pt>
                <c:pt idx="118">
                  <c:v>708.30834582708678</c:v>
                </c:pt>
                <c:pt idx="119">
                  <c:v>697.50099265435836</c:v>
                </c:pt>
                <c:pt idx="120">
                  <c:v>686.84067830030597</c:v>
                </c:pt>
                <c:pt idx="121">
                  <c:v>676.32442224833574</c:v>
                </c:pt>
                <c:pt idx="122">
                  <c:v>665.94932399571996</c:v>
                </c:pt>
                <c:pt idx="123">
                  <c:v>655.71256038647346</c:v>
                </c:pt>
                <c:pt idx="124">
                  <c:v>645.61138305019688</c:v>
                </c:pt>
                <c:pt idx="125">
                  <c:v>635.64311594202866</c:v>
                </c:pt>
                <c:pt idx="126">
                  <c:v>625.80515297906584</c:v>
                </c:pt>
                <c:pt idx="127">
                  <c:v>616.09495576886877</c:v>
                </c:pt>
                <c:pt idx="128">
                  <c:v>606.51005142589963</c:v>
                </c:pt>
                <c:pt idx="129">
                  <c:v>597.04803047194366</c:v>
                </c:pt>
                <c:pt idx="130">
                  <c:v>587.70654481676331</c:v>
                </c:pt>
                <c:pt idx="131">
                  <c:v>578.48330581544712</c:v>
                </c:pt>
                <c:pt idx="132">
                  <c:v>569.37608239905205</c:v>
                </c:pt>
                <c:pt idx="133">
                  <c:v>560.38269927536237</c:v>
                </c:pt>
                <c:pt idx="134">
                  <c:v>551.50103519668676</c:v>
                </c:pt>
                <c:pt idx="135">
                  <c:v>542.72902129182296</c:v>
                </c:pt>
                <c:pt idx="136">
                  <c:v>534.06463945941175</c:v>
                </c:pt>
                <c:pt idx="137">
                  <c:v>525.50592082007813</c:v>
                </c:pt>
                <c:pt idx="138">
                  <c:v>517.05094422485752</c:v>
                </c:pt>
                <c:pt idx="139">
                  <c:v>508.69783481753063</c:v>
                </c:pt>
                <c:pt idx="140">
                  <c:v>500.44476264861612</c:v>
                </c:pt>
                <c:pt idx="141">
                  <c:v>492.28994133885487</c:v>
                </c:pt>
                <c:pt idx="142">
                  <c:v>484.2316267901557</c:v>
                </c:pt>
                <c:pt idx="143">
                  <c:v>476.26811594202866</c:v>
                </c:pt>
                <c:pt idx="144">
                  <c:v>468.39774557165845</c:v>
                </c:pt>
                <c:pt idx="145">
                  <c:v>460.61889113582754</c:v>
                </c:pt>
                <c:pt idx="146">
                  <c:v>452.92996565301166</c:v>
                </c:pt>
                <c:pt idx="147">
                  <c:v>445.3294186240222</c:v>
                </c:pt>
                <c:pt idx="148">
                  <c:v>437.81573498964838</c:v>
                </c:pt>
                <c:pt idx="149">
                  <c:v>430.3874341238469</c:v>
                </c:pt>
                <c:pt idx="150">
                  <c:v>423.04306886104939</c:v>
                </c:pt>
                <c:pt idx="151">
                  <c:v>415.78122455626124</c:v>
                </c:pt>
                <c:pt idx="152">
                  <c:v>408.60051817666601</c:v>
                </c:pt>
                <c:pt idx="153">
                  <c:v>401.49959742351018</c:v>
                </c:pt>
                <c:pt idx="154">
                  <c:v>394.47713988309658</c:v>
                </c:pt>
                <c:pt idx="155">
                  <c:v>387.53185220576518</c:v>
                </c:pt>
                <c:pt idx="156">
                  <c:v>380.66246931179251</c:v>
                </c:pt>
                <c:pt idx="157">
                  <c:v>373.86775362318951</c:v>
                </c:pt>
                <c:pt idx="158">
                  <c:v>367.14649432040721</c:v>
                </c:pt>
                <c:pt idx="159">
                  <c:v>360.49750662303188</c:v>
                </c:pt>
                <c:pt idx="160">
                  <c:v>353.91963109354344</c:v>
                </c:pt>
                <c:pt idx="161">
                  <c:v>347.41173296330578</c:v>
                </c:pt>
                <c:pt idx="162">
                  <c:v>340.97270147994857</c:v>
                </c:pt>
                <c:pt idx="163">
                  <c:v>334.60144927536237</c:v>
                </c:pt>
                <c:pt idx="164">
                  <c:v>328.2969117535464</c:v>
                </c:pt>
                <c:pt idx="165">
                  <c:v>322.05804649758431</c:v>
                </c:pt>
                <c:pt idx="166">
                  <c:v>315.88383269505164</c:v>
                </c:pt>
                <c:pt idx="167">
                  <c:v>309.77327058120488</c:v>
                </c:pt>
                <c:pt idx="168">
                  <c:v>303.72538089929378</c:v>
                </c:pt>
                <c:pt idx="169">
                  <c:v>297.73920437740333</c:v>
                </c:pt>
                <c:pt idx="170">
                  <c:v>291.81380122121629</c:v>
                </c:pt>
                <c:pt idx="171">
                  <c:v>285.94825062216421</c:v>
                </c:pt>
                <c:pt idx="172">
                  <c:v>280.14165028038735</c:v>
                </c:pt>
                <c:pt idx="173">
                  <c:v>274.39311594202889</c:v>
                </c:pt>
                <c:pt idx="174">
                  <c:v>268.70178095032122</c:v>
                </c:pt>
                <c:pt idx="175">
                  <c:v>263.06679581001561</c:v>
                </c:pt>
                <c:pt idx="176">
                  <c:v>257.48732776468944</c:v>
                </c:pt>
                <c:pt idx="177">
                  <c:v>251.96256038647323</c:v>
                </c:pt>
                <c:pt idx="178">
                  <c:v>246.49169317780104</c:v>
                </c:pt>
                <c:pt idx="179">
                  <c:v>241.07394118474724</c:v>
                </c:pt>
                <c:pt idx="180">
                  <c:v>235.708534621578</c:v>
                </c:pt>
                <c:pt idx="181">
                  <c:v>230.39471850613188</c:v>
                </c:pt>
                <c:pt idx="182">
                  <c:v>225.13175230566515</c:v>
                </c:pt>
                <c:pt idx="183">
                  <c:v>219.91890959282262</c:v>
                </c:pt>
                <c:pt idx="184">
                  <c:v>214.75547771138156</c:v>
                </c:pt>
                <c:pt idx="185">
                  <c:v>209.64075745146272</c:v>
                </c:pt>
                <c:pt idx="186">
                  <c:v>204.57406273389154</c:v>
                </c:pt>
                <c:pt idx="187">
                  <c:v>199.5547203033999</c:v>
                </c:pt>
                <c:pt idx="188">
                  <c:v>194.58206943040102</c:v>
                </c:pt>
                <c:pt idx="189">
                  <c:v>189.65546162104135</c:v>
                </c:pt>
                <c:pt idx="190">
                  <c:v>184.77426033526979</c:v>
                </c:pt>
                <c:pt idx="191">
                  <c:v>179.93784071267112</c:v>
                </c:pt>
                <c:pt idx="192">
                  <c:v>175.14558930580358</c:v>
                </c:pt>
                <c:pt idx="193">
                  <c:v>170.39690382081687</c:v>
                </c:pt>
                <c:pt idx="194">
                  <c:v>165.69119286510579</c:v>
                </c:pt>
                <c:pt idx="195">
                  <c:v>161.02787570178873</c:v>
                </c:pt>
                <c:pt idx="196">
                  <c:v>156.40638201078821</c:v>
                </c:pt>
                <c:pt idx="197">
                  <c:v>151.82615165631466</c:v>
                </c:pt>
                <c:pt idx="198">
                  <c:v>147.28663446054713</c:v>
                </c:pt>
                <c:pt idx="199">
                  <c:v>142.78728998332679</c:v>
                </c:pt>
                <c:pt idx="200">
                  <c:v>138.32758730766818</c:v>
                </c:pt>
                <c:pt idx="201">
                  <c:v>133.90700483091746</c:v>
                </c:pt>
                <c:pt idx="202">
                  <c:v>129.52503006138841</c:v>
                </c:pt>
                <c:pt idx="203">
                  <c:v>125.18115942028987</c:v>
                </c:pt>
                <c:pt idx="204">
                  <c:v>120.87489804881136</c:v>
                </c:pt>
                <c:pt idx="205">
                  <c:v>116.60575962019027</c:v>
                </c:pt>
                <c:pt idx="206">
                  <c:v>112.37326615662107</c:v>
                </c:pt>
                <c:pt idx="207">
                  <c:v>108.17694785086064</c:v>
                </c:pt>
                <c:pt idx="208">
                  <c:v>104.01634289238348</c:v>
                </c:pt>
                <c:pt idx="209">
                  <c:v>99.890997297961121</c:v>
                </c:pt>
                <c:pt idx="210">
                  <c:v>95.800464746529883</c:v>
                </c:pt>
                <c:pt idx="211">
                  <c:v>91.744306418219139</c:v>
                </c:pt>
                <c:pt idx="212">
                  <c:v>87.722090837426322</c:v>
                </c:pt>
                <c:pt idx="213">
                  <c:v>83.733393719806713</c:v>
                </c:pt>
                <c:pt idx="214">
                  <c:v>79.777797823080164</c:v>
                </c:pt>
                <c:pt idx="215">
                  <c:v>75.854892801533197</c:v>
                </c:pt>
                <c:pt idx="216">
                  <c:v>71.964275064113735</c:v>
                </c:pt>
                <c:pt idx="217">
                  <c:v>68.105547636018173</c:v>
                </c:pt>
                <c:pt idx="218">
                  <c:v>64.278320023661763</c:v>
                </c:pt>
                <c:pt idx="219">
                  <c:v>60.482208082950137</c:v>
                </c:pt>
                <c:pt idx="220">
                  <c:v>56.716833890747012</c:v>
                </c:pt>
                <c:pt idx="221">
                  <c:v>52.981825619448387</c:v>
                </c:pt>
                <c:pt idx="222">
                  <c:v>49.276817414585935</c:v>
                </c:pt>
                <c:pt idx="223">
                  <c:v>45.601449275362143</c:v>
                </c:pt>
                <c:pt idx="224">
                  <c:v>41.955366938045017</c:v>
                </c:pt>
                <c:pt idx="225">
                  <c:v>38.338221762135277</c:v>
                </c:pt>
                <c:pt idx="226">
                  <c:v>34.749670619235644</c:v>
                </c:pt>
                <c:pt idx="227">
                  <c:v>31.189375784548474</c:v>
                </c:pt>
                <c:pt idx="228">
                  <c:v>27.657004830917799</c:v>
                </c:pt>
                <c:pt idx="229">
                  <c:v>24.15223052536237</c:v>
                </c:pt>
                <c:pt idx="230">
                  <c:v>20.674730728021359</c:v>
                </c:pt>
                <c:pt idx="231">
                  <c:v>17.22418829344997</c:v>
                </c:pt>
                <c:pt idx="232">
                  <c:v>13.800290974203904</c:v>
                </c:pt>
                <c:pt idx="233">
                  <c:v>10.402731326644584</c:v>
                </c:pt>
                <c:pt idx="234">
                  <c:v>7.0312066189128473</c:v>
                </c:pt>
                <c:pt idx="235">
                  <c:v>3.6854187410115173</c:v>
                </c:pt>
                <c:pt idx="236">
                  <c:v>0.36507411693355607</c:v>
                </c:pt>
                <c:pt idx="237">
                  <c:v>-2.93011638120322</c:v>
                </c:pt>
                <c:pt idx="238">
                  <c:v>-6.2004375170904495</c:v>
                </c:pt>
                <c:pt idx="239">
                  <c:v>-9.4461697722567806</c:v>
                </c:pt>
                <c:pt idx="240">
                  <c:v>-12.667589426260633</c:v>
                </c:pt>
                <c:pt idx="241">
                  <c:v>-15.864968635085802</c:v>
                </c:pt>
                <c:pt idx="242">
                  <c:v>-19.038575507785254</c:v>
                </c:pt>
                <c:pt idx="243">
                  <c:v>-22.188674181427928</c:v>
                </c:pt>
                <c:pt idx="244">
                  <c:v>-25.31552489437945</c:v>
                </c:pt>
                <c:pt idx="245">
                  <c:v>-28.419384057970888</c:v>
                </c:pt>
                <c:pt idx="246">
                  <c:v>-31.50050432659134</c:v>
                </c:pt>
                <c:pt idx="247">
                  <c:v>-34.559134666243494</c:v>
                </c:pt>
                <c:pt idx="248">
                  <c:v>-37.595520421607375</c:v>
                </c:pt>
                <c:pt idx="249">
                  <c:v>-40.609903381642425</c:v>
                </c:pt>
                <c:pt idx="250">
                  <c:v>-43.602521843770887</c:v>
                </c:pt>
                <c:pt idx="251">
                  <c:v>-46.57361067667614</c:v>
                </c:pt>
                <c:pt idx="252">
                  <c:v>-49.52340138174668</c:v>
                </c:pt>
                <c:pt idx="253">
                  <c:v>-52.452122153209075</c:v>
                </c:pt>
                <c:pt idx="254">
                  <c:v>-55.359997936974651</c:v>
                </c:pt>
                <c:pt idx="255">
                  <c:v>-58.247250488230861</c:v>
                </c:pt>
                <c:pt idx="256">
                  <c:v>-61.114098427818021</c:v>
                </c:pt>
                <c:pt idx="257">
                  <c:v>-63.960757297407667</c:v>
                </c:pt>
                <c:pt idx="258">
                  <c:v>-66.787439613526431</c:v>
                </c:pt>
                <c:pt idx="259">
                  <c:v>-92.393855888956523</c:v>
                </c:pt>
                <c:pt idx="260">
                  <c:v>-118.18123623700501</c:v>
                </c:pt>
                <c:pt idx="261">
                  <c:v>-144.15150580737998</c:v>
                </c:pt>
                <c:pt idx="262">
                  <c:v>-170.30661715405677</c:v>
                </c:pt>
                <c:pt idx="263">
                  <c:v>-196.64855072463763</c:v>
                </c:pt>
                <c:pt idx="264">
                  <c:v>-223.17931536024105</c:v>
                </c:pt>
                <c:pt idx="265">
                  <c:v>-249.90094880617232</c:v>
                </c:pt>
                <c:pt idx="266">
                  <c:v>-276.81551823366283</c:v>
                </c:pt>
                <c:pt idx="267">
                  <c:v>-303.92512077294691</c:v>
                </c:pt>
                <c:pt idx="268">
                  <c:v>-331.23188405797111</c:v>
                </c:pt>
                <c:pt idx="269">
                  <c:v>-358.73796678303171</c:v>
                </c:pt>
                <c:pt idx="270">
                  <c:v>-386.44555927164629</c:v>
                </c:pt>
                <c:pt idx="271">
                  <c:v>-414.35688405797083</c:v>
                </c:pt>
                <c:pt idx="272">
                  <c:v>-442.47419648109542</c:v>
                </c:pt>
                <c:pt idx="273">
                  <c:v>-470.79978529253896</c:v>
                </c:pt>
                <c:pt idx="274">
                  <c:v>-499.31095778783475</c:v>
                </c:pt>
                <c:pt idx="275">
                  <c:v>-527.88424724205061</c:v>
                </c:pt>
                <c:pt idx="276">
                  <c:v>-556.36913437008093</c:v>
                </c:pt>
                <c:pt idx="277">
                  <c:v>-584.61283643892352</c:v>
                </c:pt>
                <c:pt idx="278">
                  <c:v>-612.46026456111576</c:v>
                </c:pt>
                <c:pt idx="279">
                  <c:v>-639.75398001756696</c:v>
                </c:pt>
                <c:pt idx="280">
                  <c:v>-666.33414958395338</c:v>
                </c:pt>
                <c:pt idx="281">
                  <c:v>-692.03849983405246</c:v>
                </c:pt>
                <c:pt idx="282">
                  <c:v>-716.70227039258145</c:v>
                </c:pt>
                <c:pt idx="283">
                  <c:v>-740.1581661092531</c:v>
                </c:pt>
                <c:pt idx="284">
                  <c:v>-762.23630812489512</c:v>
                </c:pt>
                <c:pt idx="285">
                  <c:v>-782.76418379957306</c:v>
                </c:pt>
                <c:pt idx="286">
                  <c:v>-801.56659547171944</c:v>
                </c:pt>
                <c:pt idx="287">
                  <c:v>-818.46560801630437</c:v>
                </c:pt>
                <c:pt idx="288">
                  <c:v>-833.28049516908209</c:v>
                </c:pt>
                <c:pt idx="289">
                  <c:v>-845.82768458290548</c:v>
                </c:pt>
                <c:pt idx="290">
                  <c:v>-855.92070158102774</c:v>
                </c:pt>
                <c:pt idx="291">
                  <c:v>-863.37011157119855</c:v>
                </c:pt>
                <c:pt idx="292">
                  <c:v>-867.98346108320345</c:v>
                </c:pt>
                <c:pt idx="293">
                  <c:v>-869.56521739130437</c:v>
                </c:pt>
                <c:pt idx="294">
                  <c:v>-869.56521739130437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1-4035-9577-F5690AAF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5984"/>
        <c:axId val="59787520"/>
      </c:scatterChart>
      <c:valAx>
        <c:axId val="59785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9787520"/>
        <c:crosses val="autoZero"/>
        <c:crossBetween val="midCat"/>
      </c:valAx>
      <c:valAx>
        <c:axId val="597875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978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171450</xdr:colOff>
      <xdr:row>1</xdr:row>
      <xdr:rowOff>114300</xdr:rowOff>
    </xdr:from>
    <xdr:to>
      <xdr:col>63</xdr:col>
      <xdr:colOff>38100</xdr:colOff>
      <xdr:row>26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C4951D-015A-48D9-8210-6BD7E6BC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9657</xdr:colOff>
      <xdr:row>9</xdr:row>
      <xdr:rowOff>152399</xdr:rowOff>
    </xdr:from>
    <xdr:to>
      <xdr:col>28</xdr:col>
      <xdr:colOff>55387</xdr:colOff>
      <xdr:row>22</xdr:row>
      <xdr:rowOff>26504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8A6D19D-41B0-41CC-9D16-0EB6C210A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7207" y="1828799"/>
          <a:ext cx="1855480" cy="217915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38</xdr:row>
      <xdr:rowOff>104776</xdr:rowOff>
    </xdr:from>
    <xdr:to>
      <xdr:col>18</xdr:col>
      <xdr:colOff>169540</xdr:colOff>
      <xdr:row>48</xdr:row>
      <xdr:rowOff>85726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DD7C6B8-F278-4654-AA24-C663D1523F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392" b="15693"/>
        <a:stretch/>
      </xdr:blipFill>
      <xdr:spPr>
        <a:xfrm>
          <a:off x="638175" y="7019926"/>
          <a:ext cx="2788915" cy="188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161924</xdr:colOff>
      <xdr:row>6</xdr:row>
      <xdr:rowOff>142874</xdr:rowOff>
    </xdr:from>
    <xdr:to>
      <xdr:col>38</xdr:col>
      <xdr:colOff>657225</xdr:colOff>
      <xdr:row>29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S695"/>
  <sheetViews>
    <sheetView showGridLines="0" tabSelected="1" view="pageBreakPreview" zoomScale="110" zoomScaleNormal="100" zoomScaleSheetLayoutView="110" zoomScalePageLayoutView="80" workbookViewId="0">
      <selection activeCell="AJ29" sqref="AJ29"/>
    </sheetView>
  </sheetViews>
  <sheetFormatPr baseColWidth="10" defaultRowHeight="15" x14ac:dyDescent="0.25"/>
  <cols>
    <col min="1" max="66" width="2.7109375" customWidth="1"/>
  </cols>
  <sheetData>
    <row r="2" spans="1:23" ht="18" x14ac:dyDescent="0.35">
      <c r="A2" s="1" t="s">
        <v>0</v>
      </c>
      <c r="D2" s="152" t="s">
        <v>6</v>
      </c>
      <c r="E2" s="152"/>
      <c r="F2" s="152"/>
      <c r="G2" s="15" t="s">
        <v>91</v>
      </c>
      <c r="I2" s="24" t="s">
        <v>69</v>
      </c>
      <c r="J2" s="24" t="s">
        <v>1</v>
      </c>
      <c r="K2" s="153">
        <f>HLOOKUP(Eingabe!D2,Material!E12:K14,2)*0.1</f>
        <v>3</v>
      </c>
      <c r="L2" s="153"/>
      <c r="M2" t="s">
        <v>18</v>
      </c>
      <c r="Q2" t="s">
        <v>87</v>
      </c>
      <c r="R2" s="24" t="s">
        <v>70</v>
      </c>
      <c r="S2" s="24" t="s">
        <v>1</v>
      </c>
      <c r="T2" s="154">
        <f>HLOOKUP(Eingabe!D2,Material!E12:K14,3)</f>
        <v>3300</v>
      </c>
      <c r="U2" s="154"/>
      <c r="V2" t="s">
        <v>18</v>
      </c>
    </row>
    <row r="3" spans="1:23" ht="7.5" customHeight="1" x14ac:dyDescent="0.25"/>
    <row r="4" spans="1:23" ht="18" x14ac:dyDescent="0.35">
      <c r="I4" t="s">
        <v>71</v>
      </c>
      <c r="J4" s="24" t="s">
        <v>1</v>
      </c>
      <c r="K4" s="154" t="s">
        <v>98</v>
      </c>
      <c r="L4" s="154"/>
      <c r="M4" s="154"/>
      <c r="N4" s="154"/>
      <c r="O4" s="154"/>
      <c r="P4" s="144" t="s">
        <v>1</v>
      </c>
      <c r="Q4" s="151">
        <f>0.85*K2/1.5</f>
        <v>1.7</v>
      </c>
      <c r="R4" s="151"/>
      <c r="S4" t="s">
        <v>18</v>
      </c>
    </row>
    <row r="7" spans="1:23" ht="18" x14ac:dyDescent="0.35">
      <c r="A7" s="1" t="s">
        <v>17</v>
      </c>
      <c r="D7" s="154" t="s">
        <v>89</v>
      </c>
      <c r="E7" s="154"/>
      <c r="G7" s="15" t="s">
        <v>91</v>
      </c>
      <c r="I7" s="31" t="s">
        <v>90</v>
      </c>
      <c r="J7" s="31" t="s">
        <v>1</v>
      </c>
      <c r="K7" s="151">
        <v>50</v>
      </c>
      <c r="L7" s="151"/>
      <c r="M7" s="151"/>
      <c r="N7" t="s">
        <v>18</v>
      </c>
      <c r="Q7" t="s">
        <v>87</v>
      </c>
      <c r="R7" s="24" t="s">
        <v>51</v>
      </c>
      <c r="S7" s="24" t="s">
        <v>1</v>
      </c>
      <c r="T7" s="154">
        <v>20000</v>
      </c>
      <c r="U7" s="154"/>
      <c r="V7" s="154"/>
      <c r="W7" t="s">
        <v>18</v>
      </c>
    </row>
    <row r="8" spans="1:23" ht="7.5" customHeight="1" x14ac:dyDescent="0.25"/>
    <row r="9" spans="1:23" ht="18" x14ac:dyDescent="0.35">
      <c r="I9" s="24" t="s">
        <v>50</v>
      </c>
      <c r="J9" s="24" t="s">
        <v>1</v>
      </c>
      <c r="K9" s="154" t="s">
        <v>97</v>
      </c>
      <c r="L9" s="154"/>
      <c r="M9" s="154"/>
      <c r="N9" s="144" t="s">
        <v>1</v>
      </c>
      <c r="O9" s="151">
        <f>50/1.15</f>
        <v>43.478260869565219</v>
      </c>
      <c r="P9" s="151"/>
      <c r="Q9" s="151"/>
      <c r="R9" t="s">
        <v>18</v>
      </c>
    </row>
    <row r="11" spans="1:23" ht="18" x14ac:dyDescent="0.35">
      <c r="D11" s="154" t="s">
        <v>54</v>
      </c>
      <c r="E11" s="154"/>
      <c r="F11" s="24" t="s">
        <v>1</v>
      </c>
      <c r="G11" s="152">
        <v>20</v>
      </c>
      <c r="H11" s="152"/>
      <c r="I11" t="s">
        <v>20</v>
      </c>
      <c r="K11" t="s">
        <v>87</v>
      </c>
      <c r="L11" s="24" t="s">
        <v>53</v>
      </c>
      <c r="M11" s="24" t="s">
        <v>1</v>
      </c>
      <c r="N11" s="155">
        <v>5</v>
      </c>
      <c r="O11" s="155"/>
      <c r="P11" t="s">
        <v>21</v>
      </c>
    </row>
    <row r="12" spans="1:23" ht="7.5" customHeight="1" x14ac:dyDescent="0.25">
      <c r="D12" s="5"/>
    </row>
    <row r="13" spans="1:23" ht="18" x14ac:dyDescent="0.35">
      <c r="D13" s="154" t="s">
        <v>56</v>
      </c>
      <c r="E13" s="154"/>
      <c r="F13" s="24" t="s">
        <v>1</v>
      </c>
      <c r="G13" s="152">
        <v>0</v>
      </c>
      <c r="H13" s="152"/>
      <c r="I13" t="s">
        <v>20</v>
      </c>
      <c r="K13" t="s">
        <v>87</v>
      </c>
      <c r="L13" s="24" t="s">
        <v>55</v>
      </c>
      <c r="M13" s="24" t="s">
        <v>1</v>
      </c>
      <c r="N13" s="155">
        <v>5</v>
      </c>
      <c r="O13" s="155"/>
      <c r="P13" t="s">
        <v>21</v>
      </c>
    </row>
    <row r="16" spans="1:23" x14ac:dyDescent="0.25">
      <c r="A16" s="1" t="s">
        <v>19</v>
      </c>
      <c r="F16" s="26" t="s">
        <v>66</v>
      </c>
      <c r="I16" s="24" t="s">
        <v>26</v>
      </c>
      <c r="J16" s="24" t="s">
        <v>1</v>
      </c>
      <c r="K16" s="152">
        <v>50</v>
      </c>
      <c r="L16" s="152"/>
      <c r="M16" t="s">
        <v>21</v>
      </c>
    </row>
    <row r="17" spans="1:50" ht="7.5" customHeight="1" x14ac:dyDescent="0.25"/>
    <row r="18" spans="1:50" x14ac:dyDescent="0.25">
      <c r="F18" s="26" t="s">
        <v>67</v>
      </c>
      <c r="I18" s="24" t="s">
        <v>22</v>
      </c>
      <c r="J18" s="24" t="s">
        <v>1</v>
      </c>
      <c r="K18" s="152">
        <v>100</v>
      </c>
      <c r="L18" s="152"/>
      <c r="M18" t="s">
        <v>21</v>
      </c>
    </row>
    <row r="21" spans="1:50" ht="18" x14ac:dyDescent="0.35">
      <c r="A21" s="1" t="s">
        <v>96</v>
      </c>
      <c r="G21" s="156" t="s">
        <v>92</v>
      </c>
      <c r="H21" s="156"/>
      <c r="I21" s="46" t="s">
        <v>1</v>
      </c>
      <c r="J21" s="157">
        <v>0</v>
      </c>
      <c r="K21" s="157"/>
      <c r="L21" s="157"/>
      <c r="M21" s="39" t="s">
        <v>68</v>
      </c>
    </row>
    <row r="22" spans="1:50" ht="7.5" customHeight="1" x14ac:dyDescent="0.25"/>
    <row r="23" spans="1:50" ht="18" x14ac:dyDescent="0.35">
      <c r="G23" s="156" t="s">
        <v>93</v>
      </c>
      <c r="H23" s="156"/>
      <c r="I23" s="47" t="s">
        <v>1</v>
      </c>
      <c r="J23" s="157">
        <v>500</v>
      </c>
      <c r="K23" s="157"/>
      <c r="L23" s="157"/>
      <c r="M23" s="39" t="s">
        <v>59</v>
      </c>
      <c r="P23" s="21"/>
      <c r="Q23" s="21"/>
      <c r="R23" s="21"/>
    </row>
    <row r="24" spans="1:50" x14ac:dyDescent="0.25">
      <c r="A24" s="39"/>
      <c r="B24" s="39"/>
      <c r="C24" s="39"/>
      <c r="T24" s="41"/>
      <c r="AW24" s="14"/>
      <c r="AX24" s="14"/>
    </row>
    <row r="25" spans="1:50" x14ac:dyDescent="0.25">
      <c r="A25" s="37" t="s">
        <v>85</v>
      </c>
      <c r="AW25" s="14"/>
      <c r="AX25" s="14"/>
    </row>
    <row r="27" spans="1:50" ht="18" x14ac:dyDescent="0.35">
      <c r="B27" s="156" t="s">
        <v>95</v>
      </c>
      <c r="C27" s="156"/>
      <c r="D27" s="40" t="s">
        <v>1</v>
      </c>
      <c r="E27" s="148" t="s">
        <v>88</v>
      </c>
      <c r="F27" s="148"/>
      <c r="G27" s="148"/>
      <c r="H27" s="148"/>
      <c r="I27" s="148"/>
      <c r="J27" s="148"/>
      <c r="K27" s="148"/>
      <c r="L27" s="148"/>
      <c r="M27" s="148"/>
      <c r="N27" s="40" t="s">
        <v>1</v>
      </c>
      <c r="O27" s="159">
        <f>Interaktionsdiagramm!X5</f>
        <v>0</v>
      </c>
      <c r="P27" s="159"/>
      <c r="Q27" s="159"/>
      <c r="R27" s="39" t="s">
        <v>68</v>
      </c>
      <c r="Z27" s="39"/>
      <c r="AA27" s="39"/>
    </row>
    <row r="28" spans="1:50" ht="7.5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41"/>
      <c r="AA28" s="41"/>
      <c r="AB28" s="21"/>
    </row>
    <row r="29" spans="1:50" ht="18" x14ac:dyDescent="0.35">
      <c r="A29" s="39"/>
      <c r="B29" s="156" t="s">
        <v>94</v>
      </c>
      <c r="C29" s="156"/>
      <c r="D29" s="40" t="s">
        <v>1</v>
      </c>
      <c r="E29" s="148" t="s">
        <v>72</v>
      </c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40" t="s">
        <v>1</v>
      </c>
      <c r="V29" s="159">
        <f>Interaktionsdiagramm!Y5</f>
        <v>780.37659892130932</v>
      </c>
      <c r="W29" s="159"/>
      <c r="X29" s="159"/>
      <c r="Y29" s="39" t="s">
        <v>59</v>
      </c>
    </row>
    <row r="30" spans="1:50" x14ac:dyDescent="0.25">
      <c r="A30" s="39"/>
      <c r="Y30" s="39"/>
      <c r="AW30" s="14"/>
      <c r="AX30" s="14"/>
    </row>
    <row r="31" spans="1:50" ht="18" x14ac:dyDescent="0.35">
      <c r="A31" s="39"/>
      <c r="B31" s="158" t="s">
        <v>86</v>
      </c>
      <c r="C31" s="158"/>
      <c r="D31" s="160" t="s">
        <v>44</v>
      </c>
      <c r="E31" s="160"/>
      <c r="F31" s="40" t="s">
        <v>1</v>
      </c>
      <c r="G31" s="149">
        <f>Interaktionsdiagramm!A5</f>
        <v>-3.5</v>
      </c>
      <c r="H31" s="149"/>
      <c r="I31" s="149"/>
      <c r="J31" s="78" t="s">
        <v>76</v>
      </c>
      <c r="L31" t="s">
        <v>87</v>
      </c>
      <c r="M31" s="160" t="s">
        <v>77</v>
      </c>
      <c r="N31" s="160"/>
      <c r="O31" s="40" t="s">
        <v>1</v>
      </c>
      <c r="P31" s="149">
        <f>Interaktionsdiagramm!O5</f>
        <v>22.811078998836031</v>
      </c>
      <c r="Q31" s="149"/>
      <c r="R31" s="149"/>
      <c r="S31" s="78" t="s">
        <v>76</v>
      </c>
      <c r="U31" t="s">
        <v>87</v>
      </c>
      <c r="V31" s="160" t="s">
        <v>81</v>
      </c>
      <c r="W31" s="160"/>
      <c r="X31" s="40" t="s">
        <v>1</v>
      </c>
      <c r="Y31" s="151">
        <f>Interaktionsdiagramm!S5</f>
        <v>-2.1152063684823141</v>
      </c>
      <c r="Z31" s="154"/>
      <c r="AA31" s="154"/>
      <c r="AB31" s="78" t="s">
        <v>76</v>
      </c>
    </row>
    <row r="32" spans="1:50" ht="7.5" customHeight="1" x14ac:dyDescent="0.25">
      <c r="A32" s="39"/>
    </row>
    <row r="33" spans="1:31" ht="18" x14ac:dyDescent="0.35">
      <c r="D33" s="148" t="s">
        <v>74</v>
      </c>
      <c r="E33" s="148"/>
      <c r="F33" s="40" t="s">
        <v>1</v>
      </c>
      <c r="G33" s="150">
        <f>Interaktionsdiagramm!M5</f>
        <v>869.56521739130437</v>
      </c>
      <c r="H33" s="150"/>
      <c r="I33" s="150"/>
      <c r="J33" s="39" t="s">
        <v>68</v>
      </c>
      <c r="L33" t="s">
        <v>87</v>
      </c>
      <c r="M33" s="148" t="s">
        <v>78</v>
      </c>
      <c r="N33" s="148"/>
      <c r="O33" s="40" t="s">
        <v>1</v>
      </c>
      <c r="P33" s="150">
        <f>Interaktionsdiagramm!P5</f>
        <v>-869.56521739130437</v>
      </c>
      <c r="Q33" s="148"/>
      <c r="R33" s="148"/>
      <c r="S33" s="39" t="s">
        <v>68</v>
      </c>
      <c r="U33" t="s">
        <v>87</v>
      </c>
      <c r="V33" s="148" t="s">
        <v>82</v>
      </c>
      <c r="W33" s="148"/>
      <c r="X33" s="40" t="s">
        <v>1</v>
      </c>
      <c r="Y33" s="151">
        <f>Interaktionsdiagramm!T5</f>
        <v>0</v>
      </c>
      <c r="Z33" s="154"/>
      <c r="AA33" s="154"/>
      <c r="AB33" t="s">
        <v>68</v>
      </c>
    </row>
    <row r="34" spans="1:31" ht="7.5" customHeight="1" x14ac:dyDescent="0.25">
      <c r="A34" s="39"/>
    </row>
    <row r="35" spans="1:31" ht="18" x14ac:dyDescent="0.35">
      <c r="A35" s="39"/>
      <c r="D35" s="148" t="s">
        <v>75</v>
      </c>
      <c r="E35" s="148"/>
      <c r="F35" s="40" t="s">
        <v>1</v>
      </c>
      <c r="G35" s="150">
        <f>Interaktionsdiagramm!N5</f>
        <v>44.743316312533736</v>
      </c>
      <c r="H35" s="148"/>
      <c r="I35" s="148"/>
      <c r="J35" s="39" t="s">
        <v>21</v>
      </c>
      <c r="L35" t="s">
        <v>87</v>
      </c>
      <c r="M35" s="148" t="s">
        <v>80</v>
      </c>
      <c r="N35" s="148"/>
      <c r="O35" s="40" t="s">
        <v>1</v>
      </c>
      <c r="P35" s="151">
        <f>Interaktionsdiagramm!R5</f>
        <v>0</v>
      </c>
      <c r="Q35" s="151"/>
      <c r="R35" s="151"/>
      <c r="S35" t="s">
        <v>68</v>
      </c>
      <c r="U35" t="s">
        <v>87</v>
      </c>
      <c r="V35" s="148" t="s">
        <v>83</v>
      </c>
      <c r="W35" s="148"/>
      <c r="X35" s="40" t="s">
        <v>1</v>
      </c>
      <c r="Y35" s="151">
        <f>Interaktionsdiagramm!V5</f>
        <v>0</v>
      </c>
      <c r="Z35" s="151"/>
      <c r="AA35" s="151"/>
      <c r="AB35" t="s">
        <v>68</v>
      </c>
    </row>
    <row r="36" spans="1:31" ht="7.5" customHeight="1" x14ac:dyDescent="0.25">
      <c r="A36" s="39"/>
      <c r="B36" s="39"/>
      <c r="C36" s="39"/>
    </row>
    <row r="37" spans="1:31" ht="18" x14ac:dyDescent="0.35">
      <c r="A37" s="39"/>
      <c r="M37" s="148" t="s">
        <v>79</v>
      </c>
      <c r="N37" s="148"/>
      <c r="O37" s="40" t="s">
        <v>1</v>
      </c>
      <c r="P37" s="150">
        <f>Interaktionsdiagramm!Q5</f>
        <v>-45</v>
      </c>
      <c r="Q37" s="150"/>
      <c r="R37" s="150"/>
      <c r="S37" s="41" t="s">
        <v>21</v>
      </c>
      <c r="U37" t="s">
        <v>87</v>
      </c>
      <c r="V37" s="148" t="s">
        <v>84</v>
      </c>
      <c r="W37" s="148"/>
      <c r="X37" s="40" t="s">
        <v>1</v>
      </c>
      <c r="Y37" s="151">
        <f>Interaktionsdiagramm!U5</f>
        <v>45</v>
      </c>
      <c r="Z37" s="151"/>
      <c r="AA37" s="151"/>
      <c r="AB37" t="s">
        <v>21</v>
      </c>
      <c r="AE37" s="16"/>
    </row>
    <row r="38" spans="1:31" x14ac:dyDescent="0.25">
      <c r="A38" s="39"/>
      <c r="B38" s="39"/>
      <c r="C38" s="39"/>
      <c r="F38" s="40"/>
      <c r="G38" s="39"/>
      <c r="H38" s="39"/>
      <c r="I38" s="39"/>
      <c r="J38" s="39"/>
    </row>
    <row r="39" spans="1:31" x14ac:dyDescent="0.25">
      <c r="A39" s="45"/>
      <c r="B39" s="39"/>
      <c r="C39" s="39"/>
    </row>
    <row r="40" spans="1:31" x14ac:dyDescent="0.25">
      <c r="A40" s="39"/>
      <c r="B40" s="39"/>
      <c r="C40" s="42"/>
      <c r="D40" s="39"/>
      <c r="F40" s="40"/>
      <c r="G40" s="39"/>
      <c r="H40" s="39"/>
      <c r="I40" s="39"/>
      <c r="J40" s="39"/>
      <c r="M40" s="39"/>
      <c r="O40" s="40"/>
      <c r="P40" s="39"/>
      <c r="Q40" s="39"/>
      <c r="R40" s="39"/>
      <c r="S40" s="39"/>
      <c r="V40" s="39"/>
      <c r="X40" s="40"/>
    </row>
    <row r="41" spans="1:31" x14ac:dyDescent="0.25">
      <c r="A41" s="39"/>
      <c r="B41" s="39"/>
      <c r="C41" s="39"/>
    </row>
    <row r="42" spans="1:3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41"/>
      <c r="P42" s="41"/>
      <c r="Q42" s="41"/>
      <c r="R42" s="41"/>
      <c r="S42" s="41"/>
      <c r="V42" s="39"/>
      <c r="W42" s="39"/>
      <c r="X42" s="41"/>
    </row>
    <row r="43" spans="1:31" x14ac:dyDescent="0.25">
      <c r="A43" s="39"/>
      <c r="B43" s="39"/>
    </row>
    <row r="44" spans="1:31" x14ac:dyDescent="0.25">
      <c r="A44" s="41"/>
      <c r="B44" s="39"/>
      <c r="N44" s="39"/>
      <c r="O44" s="39"/>
      <c r="P44" s="39"/>
      <c r="Q44" s="41"/>
      <c r="R44" s="41"/>
      <c r="S44" s="41"/>
      <c r="T44" s="41"/>
      <c r="U44" s="41"/>
      <c r="V44" s="41"/>
      <c r="W44" s="41"/>
      <c r="X44" s="41"/>
      <c r="Y44" s="39"/>
      <c r="Z44" s="41"/>
      <c r="AA44" s="41"/>
      <c r="AB44" s="21"/>
    </row>
    <row r="45" spans="1:31" x14ac:dyDescent="0.25">
      <c r="A45" s="39"/>
      <c r="B45" s="39"/>
      <c r="P45" s="39"/>
      <c r="Q45" s="39"/>
      <c r="R45" s="39"/>
      <c r="S45" s="39"/>
      <c r="T45" s="39"/>
      <c r="U45" s="39"/>
    </row>
    <row r="46" spans="1:31" x14ac:dyDescent="0.25">
      <c r="A46" s="39"/>
      <c r="B46" s="39"/>
      <c r="P46" s="39"/>
      <c r="Q46" s="39"/>
      <c r="R46" s="39"/>
      <c r="S46" s="39"/>
      <c r="T46" s="39"/>
      <c r="U46" s="39"/>
    </row>
    <row r="47" spans="1:31" x14ac:dyDescent="0.25">
      <c r="A47" s="39"/>
      <c r="S47" s="41"/>
      <c r="U47" s="41"/>
    </row>
    <row r="48" spans="1:31" x14ac:dyDescent="0.25">
      <c r="A48" s="39"/>
      <c r="B48" s="39"/>
      <c r="C48" s="39"/>
      <c r="D48" s="39"/>
      <c r="E48" s="39"/>
      <c r="F48" s="39"/>
      <c r="P48" s="39"/>
      <c r="Q48" s="41"/>
      <c r="R48" s="41"/>
      <c r="S48" s="41"/>
      <c r="T48" s="41"/>
      <c r="U48" s="41"/>
    </row>
    <row r="49" spans="1:70" x14ac:dyDescent="0.25">
      <c r="A49" s="39"/>
      <c r="B49" s="39"/>
      <c r="C49" s="39"/>
      <c r="D49" s="39"/>
      <c r="E49" s="39"/>
      <c r="F49" s="39"/>
      <c r="P49" s="39"/>
      <c r="Q49" s="43"/>
      <c r="R49" s="43"/>
      <c r="S49" s="41"/>
      <c r="T49" s="41"/>
      <c r="U49" s="41"/>
    </row>
    <row r="50" spans="1:70" ht="18" x14ac:dyDescent="0.35">
      <c r="A50" s="39"/>
      <c r="B50" s="39"/>
      <c r="C50" s="39"/>
      <c r="D50" s="39"/>
      <c r="E50" s="39"/>
      <c r="F50" s="39"/>
      <c r="G50" s="39"/>
      <c r="H50" s="39"/>
      <c r="I50" s="39"/>
      <c r="P50" s="39"/>
      <c r="Q50" s="41"/>
      <c r="R50" s="41"/>
      <c r="S50" s="41"/>
      <c r="T50" s="41"/>
      <c r="U50" s="41"/>
      <c r="BQ50" s="9" t="s">
        <v>47</v>
      </c>
      <c r="BR50" s="83" t="s">
        <v>48</v>
      </c>
    </row>
    <row r="51" spans="1:70" x14ac:dyDescent="0.25">
      <c r="A51" s="39"/>
      <c r="B51" s="39"/>
      <c r="C51" s="39"/>
      <c r="D51" s="39"/>
      <c r="E51" s="39"/>
      <c r="F51" s="39"/>
      <c r="G51" s="39"/>
      <c r="H51" s="39"/>
      <c r="I51" s="39"/>
      <c r="P51" s="39"/>
      <c r="Q51" s="39"/>
      <c r="R51" s="39"/>
      <c r="S51" s="39"/>
      <c r="T51" s="39"/>
      <c r="U51" s="39"/>
      <c r="BQ51" s="12" t="s">
        <v>46</v>
      </c>
      <c r="BR51" s="84" t="s">
        <v>38</v>
      </c>
    </row>
    <row r="52" spans="1:70" x14ac:dyDescent="0.25">
      <c r="A52" s="39"/>
      <c r="B52" s="39"/>
      <c r="C52" s="41"/>
      <c r="D52" s="41"/>
      <c r="E52" s="41"/>
      <c r="F52" s="39"/>
      <c r="G52" s="39"/>
      <c r="H52" s="39"/>
      <c r="I52" s="39"/>
      <c r="J52" s="39"/>
      <c r="K52" s="39"/>
      <c r="L52" s="39"/>
      <c r="M52" s="38"/>
      <c r="N52" s="39"/>
      <c r="O52" s="44"/>
      <c r="P52" s="44"/>
      <c r="Q52" s="44"/>
      <c r="R52" s="44"/>
      <c r="S52" s="44"/>
      <c r="T52" s="44"/>
      <c r="U52" s="39"/>
      <c r="V52" s="39"/>
      <c r="W52" s="38"/>
      <c r="X52" s="39"/>
      <c r="Y52" s="39"/>
      <c r="Z52" s="39"/>
      <c r="AA52" s="39"/>
      <c r="BQ52" s="80">
        <f>Interaktionsdiagramm!Y14</f>
        <v>-344.7</v>
      </c>
      <c r="BR52" s="80">
        <f>Interaktionsdiagramm!X14</f>
        <v>9266</v>
      </c>
    </row>
    <row r="53" spans="1:70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1"/>
      <c r="W53" s="41"/>
      <c r="X53" s="41"/>
      <c r="Y53" s="39"/>
      <c r="Z53" s="39"/>
      <c r="AA53" s="39"/>
      <c r="BQ53" s="6">
        <f>Interaktionsdiagramm!Y15</f>
        <v>-171.08520768423833</v>
      </c>
      <c r="BR53" s="6">
        <f>Interaktionsdiagramm!X15</f>
        <v>8842.4925623016388</v>
      </c>
    </row>
    <row r="54" spans="1:70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41"/>
      <c r="R54" s="41"/>
      <c r="S54" s="41"/>
      <c r="T54" s="41"/>
      <c r="U54" s="41"/>
      <c r="V54" s="41"/>
      <c r="W54" s="41"/>
      <c r="X54" s="41"/>
      <c r="Y54" s="39"/>
      <c r="Z54" s="39"/>
      <c r="AA54" s="39"/>
      <c r="BQ54" s="6">
        <f>Interaktionsdiagramm!Y16</f>
        <v>123.64096937508231</v>
      </c>
      <c r="BR54" s="6">
        <f>Interaktionsdiagramm!X16</f>
        <v>8077.9018382523245</v>
      </c>
    </row>
    <row r="55" spans="1:70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43"/>
      <c r="R55" s="43"/>
      <c r="S55" s="41"/>
      <c r="T55" s="41"/>
      <c r="U55" s="41"/>
      <c r="V55" s="41"/>
      <c r="W55" s="41"/>
      <c r="X55" s="41"/>
      <c r="Y55" s="39"/>
      <c r="Z55" s="39"/>
      <c r="AA55" s="39"/>
      <c r="BQ55" s="6">
        <f>Interaktionsdiagramm!Y17</f>
        <v>549.29165189200626</v>
      </c>
      <c r="BR55" s="6">
        <f>Interaktionsdiagramm!X17</f>
        <v>6945.2626934523805</v>
      </c>
    </row>
    <row r="56" spans="1:70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41"/>
      <c r="R56" s="41"/>
      <c r="S56" s="41"/>
      <c r="T56" s="41"/>
      <c r="U56" s="41"/>
      <c r="V56" s="41"/>
      <c r="W56" s="41"/>
      <c r="X56" s="41"/>
      <c r="Y56" s="39"/>
      <c r="Z56" s="39"/>
      <c r="AA56" s="39"/>
      <c r="BQ56" s="6">
        <f>Interaktionsdiagramm!Y18</f>
        <v>584.37616018937979</v>
      </c>
      <c r="BR56" s="6">
        <f>Interaktionsdiagramm!X18</f>
        <v>6843.7362020356932</v>
      </c>
    </row>
    <row r="57" spans="1:70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BQ57" s="6">
        <f>Interaktionsdiagramm!Y19</f>
        <v>618.73115414804943</v>
      </c>
      <c r="BR57" s="6">
        <f>Interaktionsdiagramm!X19</f>
        <v>6741.8431835258752</v>
      </c>
    </row>
    <row r="58" spans="1:70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BQ58" s="6">
        <f>Interaktionsdiagramm!Y20</f>
        <v>652.36250430440714</v>
      </c>
      <c r="BR58" s="6">
        <f>Interaktionsdiagramm!X20</f>
        <v>6639.5705922865018</v>
      </c>
    </row>
    <row r="59" spans="1:70" x14ac:dyDescent="0.25">
      <c r="BQ59" s="6">
        <f>Interaktionsdiagramm!Y21</f>
        <v>685.27636054421771</v>
      </c>
      <c r="BR59" s="6">
        <f>Interaktionsdiagramm!X21</f>
        <v>6536.9047619047624</v>
      </c>
    </row>
    <row r="60" spans="1:70" x14ac:dyDescent="0.25">
      <c r="BQ60" s="6">
        <f>Interaktionsdiagramm!Y22</f>
        <v>754.00260416666686</v>
      </c>
      <c r="BR60" s="6">
        <f>Interaktionsdiagramm!X22</f>
        <v>6315.324074074073</v>
      </c>
    </row>
    <row r="61" spans="1:70" x14ac:dyDescent="0.25">
      <c r="BQ61" s="6">
        <f>Interaktionsdiagramm!Y23</f>
        <v>816.31790236182269</v>
      </c>
      <c r="BR61" s="6">
        <f>Interaktionsdiagramm!X23</f>
        <v>6103.5585585585577</v>
      </c>
    </row>
    <row r="62" spans="1:70" x14ac:dyDescent="0.25">
      <c r="BQ62" s="6">
        <f>Interaktionsdiagramm!Y24</f>
        <v>873.01041666666629</v>
      </c>
      <c r="BR62" s="6">
        <f>Interaktionsdiagramm!X24</f>
        <v>5900.8333333333339</v>
      </c>
    </row>
    <row r="63" spans="1:70" x14ac:dyDescent="0.25">
      <c r="BQ63" s="6">
        <f>Interaktionsdiagramm!Y25</f>
        <v>924.7592866535166</v>
      </c>
      <c r="BR63" s="6">
        <f>Interaktionsdiagramm!X25</f>
        <v>5706.4529914529921</v>
      </c>
    </row>
    <row r="64" spans="1:70" x14ac:dyDescent="0.25">
      <c r="BQ64" s="6">
        <f>Interaktionsdiagramm!Y26</f>
        <v>972.15169270833326</v>
      </c>
      <c r="BR64" s="6">
        <f>Interaktionsdiagramm!X26</f>
        <v>5519.791666666667</v>
      </c>
    </row>
    <row r="65" spans="69:70" x14ac:dyDescent="0.25">
      <c r="BQ65" s="6">
        <f>Interaktionsdiagramm!Y27</f>
        <v>1015.696931390047</v>
      </c>
      <c r="BR65" s="6">
        <f>Interaktionsdiagramm!X27</f>
        <v>5340.28455284553</v>
      </c>
    </row>
    <row r="66" spans="69:70" x14ac:dyDescent="0.25">
      <c r="BQ66" s="6">
        <f>Interaktionsdiagramm!Y28</f>
        <v>1055.83808106576</v>
      </c>
      <c r="BR66" s="6">
        <f>Interaktionsdiagramm!X28</f>
        <v>5167.4206349206352</v>
      </c>
    </row>
    <row r="67" spans="69:70" x14ac:dyDescent="0.25">
      <c r="BQ67" s="6">
        <f>Interaktionsdiagramm!Y29</f>
        <v>1092.9617135388501</v>
      </c>
      <c r="BR67" s="6">
        <f>Interaktionsdiagramm!X29</f>
        <v>5000.7364341085295</v>
      </c>
    </row>
    <row r="68" spans="69:70" x14ac:dyDescent="0.25">
      <c r="BQ68" s="6">
        <f>Interaktionsdiagramm!Y30</f>
        <v>1127.4060132575767</v>
      </c>
      <c r="BR68" s="6">
        <f>Interaktionsdiagramm!X30</f>
        <v>4839.8106060606051</v>
      </c>
    </row>
    <row r="69" spans="69:70" x14ac:dyDescent="0.25">
      <c r="BQ69" s="6">
        <f>Interaktionsdiagramm!Y31</f>
        <v>1159.4675925925922</v>
      </c>
      <c r="BR69" s="6">
        <f>Interaktionsdiagramm!X31</f>
        <v>4684.2592592592582</v>
      </c>
    </row>
    <row r="70" spans="69:70" x14ac:dyDescent="0.25">
      <c r="BQ70" s="6">
        <f>Interaktionsdiagramm!Y32</f>
        <v>1189.4072345620675</v>
      </c>
      <c r="BR70" s="6">
        <f>Interaktionsdiagramm!X32</f>
        <v>4533.7318840579755</v>
      </c>
    </row>
    <row r="71" spans="69:70" x14ac:dyDescent="0.25">
      <c r="BQ71" s="6">
        <f>Interaktionsdiagramm!Y33</f>
        <v>1217.4547495095826</v>
      </c>
      <c r="BR71" s="6">
        <f>Interaktionsdiagramm!X33</f>
        <v>4387.9078014184388</v>
      </c>
    </row>
    <row r="72" spans="69:70" x14ac:dyDescent="0.25">
      <c r="BQ72" s="6">
        <f>Interaktionsdiagramm!Y34</f>
        <v>1243.8130967881941</v>
      </c>
      <c r="BR72" s="6">
        <f>Interaktionsdiagramm!X34</f>
        <v>4246.4930555555566</v>
      </c>
    </row>
    <row r="73" spans="69:70" x14ac:dyDescent="0.25">
      <c r="BQ73" s="6">
        <f>Interaktionsdiagramm!Y35</f>
        <v>1268.6618943495771</v>
      </c>
      <c r="BR73" s="6">
        <f>Interaktionsdiagramm!X35</f>
        <v>4109.2176870748281</v>
      </c>
    </row>
    <row r="74" spans="69:70" x14ac:dyDescent="0.25">
      <c r="BQ74" s="6">
        <f>Interaktionsdiagramm!Y36</f>
        <v>1292.1604166666671</v>
      </c>
      <c r="BR74" s="6">
        <f>Interaktionsdiagramm!X36</f>
        <v>3975.833333333333</v>
      </c>
    </row>
    <row r="75" spans="69:70" x14ac:dyDescent="0.25">
      <c r="BQ75" s="6">
        <f>Interaktionsdiagramm!Y37</f>
        <v>1314.4501633986927</v>
      </c>
      <c r="BR75" s="6">
        <f>Interaktionsdiagramm!X37</f>
        <v>3846.1111111111131</v>
      </c>
    </row>
    <row r="76" spans="69:70" x14ac:dyDescent="0.25">
      <c r="BQ76" s="6">
        <f>Interaktionsdiagramm!Y38</f>
        <v>1335.6570666913215</v>
      </c>
      <c r="BR76" s="6">
        <f>Interaktionsdiagramm!X38</f>
        <v>3719.8397435897423</v>
      </c>
    </row>
    <row r="77" spans="69:70" x14ac:dyDescent="0.25">
      <c r="BQ77" s="6">
        <f>Interaktionsdiagramm!Y39</f>
        <v>1355.8933932597606</v>
      </c>
      <c r="BR77" s="6">
        <f>Interaktionsdiagramm!X39</f>
        <v>3596.8238993710702</v>
      </c>
    </row>
    <row r="78" spans="69:70" x14ac:dyDescent="0.25">
      <c r="BQ78" s="6">
        <f>Interaktionsdiagramm!Y40</f>
        <v>1375.2593878600819</v>
      </c>
      <c r="BR78" s="6">
        <f>Interaktionsdiagramm!X40</f>
        <v>3476.8827160493802</v>
      </c>
    </row>
    <row r="79" spans="69:70" x14ac:dyDescent="0.25">
      <c r="BQ79" s="6">
        <f>Interaktionsdiagramm!Y41</f>
        <v>1393.8446969696972</v>
      </c>
      <c r="BR79" s="6">
        <f>Interaktionsdiagramm!X41</f>
        <v>3359.848484848485</v>
      </c>
    </row>
    <row r="80" spans="69:70" x14ac:dyDescent="0.25">
      <c r="BQ80" s="6">
        <f>Interaktionsdiagramm!Y42</f>
        <v>1411.7296051232995</v>
      </c>
      <c r="BR80" s="6">
        <f>Interaktionsdiagramm!X42</f>
        <v>3245.565476190478</v>
      </c>
    </row>
    <row r="81" spans="69:70" x14ac:dyDescent="0.25">
      <c r="BQ81" s="6">
        <f>Interaktionsdiagramm!Y43</f>
        <v>1424.556143696268</v>
      </c>
      <c r="BR81" s="6">
        <f>Interaktionsdiagramm!X43</f>
        <v>3162.681753025498</v>
      </c>
    </row>
    <row r="82" spans="69:70" x14ac:dyDescent="0.25">
      <c r="BQ82" s="6">
        <f>Interaktionsdiagramm!Y44</f>
        <v>1424.2904589371981</v>
      </c>
      <c r="BR82" s="6">
        <f>Interaktionsdiagramm!X44</f>
        <v>3144.3236714975847</v>
      </c>
    </row>
    <row r="83" spans="69:70" x14ac:dyDescent="0.25">
      <c r="BQ83" s="6">
        <f>Interaktionsdiagramm!Y45</f>
        <v>1422.983214750383</v>
      </c>
      <c r="BR83" s="6">
        <f>Interaktionsdiagramm!X45</f>
        <v>3075.1186906546714</v>
      </c>
    </row>
    <row r="84" spans="69:70" x14ac:dyDescent="0.25">
      <c r="BQ84" s="6">
        <f>Interaktionsdiagramm!Y46</f>
        <v>1421.1703465812334</v>
      </c>
      <c r="BR84" s="6">
        <f>Interaktionsdiagramm!X46</f>
        <v>3008.2596413657557</v>
      </c>
    </row>
    <row r="85" spans="69:70" x14ac:dyDescent="0.25">
      <c r="BQ85" s="6">
        <f>Interaktionsdiagramm!Y47</f>
        <v>1418.9041742149761</v>
      </c>
      <c r="BR85" s="6">
        <f>Interaktionsdiagramm!X47</f>
        <v>2943.6292270531399</v>
      </c>
    </row>
    <row r="86" spans="69:70" x14ac:dyDescent="0.25">
      <c r="BQ86" s="6">
        <f>Interaktionsdiagramm!Y48</f>
        <v>1416.2318426751424</v>
      </c>
      <c r="BR86" s="6">
        <f>Interaktionsdiagramm!X48</f>
        <v>2881.1178427179875</v>
      </c>
    </row>
    <row r="87" spans="69:70" x14ac:dyDescent="0.25">
      <c r="BQ87" s="6">
        <f>Interaktionsdiagramm!Y49</f>
        <v>1413.1958779162724</v>
      </c>
      <c r="BR87" s="6">
        <f>Interaktionsdiagramm!X49</f>
        <v>2820.6229546517084</v>
      </c>
    </row>
    <row r="88" spans="69:70" x14ac:dyDescent="0.25">
      <c r="BQ88" s="6">
        <f>Interaktionsdiagramm!Y50</f>
        <v>1409.8346766242735</v>
      </c>
      <c r="BR88" s="6">
        <f>Interaktionsdiagramm!X50</f>
        <v>2762.0485392224523</v>
      </c>
    </row>
    <row r="89" spans="69:70" x14ac:dyDescent="0.25">
      <c r="BQ89" s="6">
        <f>Interaktionsdiagramm!Y51</f>
        <v>1406.1829387277799</v>
      </c>
      <c r="BR89" s="6">
        <f>Interaktionsdiagramm!X51</f>
        <v>2705.3045742753607</v>
      </c>
    </row>
    <row r="90" spans="69:70" x14ac:dyDescent="0.25">
      <c r="BQ90" s="6">
        <f>Interaktionsdiagramm!Y52</f>
        <v>1402.2720499957127</v>
      </c>
      <c r="BR90" s="6">
        <f>Interaktionsdiagramm!X52</f>
        <v>2650.3065774804913</v>
      </c>
    </row>
    <row r="91" spans="69:70" x14ac:dyDescent="0.25">
      <c r="BQ91" s="6">
        <f>Interaktionsdiagramm!Y53</f>
        <v>1398.1304210584108</v>
      </c>
      <c r="BR91" s="6">
        <f>Interaktionsdiagramm!X53</f>
        <v>2596.9751866491015</v>
      </c>
    </row>
    <row r="92" spans="69:70" x14ac:dyDescent="0.25">
      <c r="BQ92" s="6">
        <f>Interaktionsdiagramm!Y54</f>
        <v>1393.7837883102336</v>
      </c>
      <c r="BR92" s="6">
        <f>Interaktionsdiagramm!X54</f>
        <v>2545.2357776335716</v>
      </c>
    </row>
    <row r="93" spans="69:70" x14ac:dyDescent="0.25">
      <c r="BQ93" s="6">
        <f>Interaktionsdiagramm!Y55</f>
        <v>1389.2554814045184</v>
      </c>
      <c r="BR93" s="6">
        <f>Interaktionsdiagramm!X55</f>
        <v>2495.0181159420276</v>
      </c>
    </row>
    <row r="94" spans="69:70" x14ac:dyDescent="0.25">
      <c r="BQ94" s="6">
        <f>Interaktionsdiagramm!Y56</f>
        <v>1384.5666614156692</v>
      </c>
      <c r="BR94" s="6">
        <f>Interaktionsdiagramm!X56</f>
        <v>2446.2560386473415</v>
      </c>
    </row>
    <row r="95" spans="69:70" x14ac:dyDescent="0.25">
      <c r="BQ95" s="6">
        <f>Interaktionsdiagramm!Y57</f>
        <v>1379.7365332002366</v>
      </c>
      <c r="BR95" s="6">
        <f>Interaktionsdiagramm!X57</f>
        <v>2398.8871635610767</v>
      </c>
    </row>
    <row r="96" spans="69:70" x14ac:dyDescent="0.25">
      <c r="BQ96" s="6">
        <f>Interaktionsdiagramm!Y58</f>
        <v>1374.7825350243945</v>
      </c>
      <c r="BR96" s="6">
        <f>Interaktionsdiagramm!X58</f>
        <v>2352.8526229842842</v>
      </c>
    </row>
    <row r="97" spans="69:70" x14ac:dyDescent="0.25">
      <c r="BQ97" s="6">
        <f>Interaktionsdiagramm!Y59</f>
        <v>1369.7205081270135</v>
      </c>
      <c r="BR97" s="6">
        <f>Interaktionsdiagramm!X59</f>
        <v>2308.0968196457338</v>
      </c>
    </row>
    <row r="98" spans="69:70" x14ac:dyDescent="0.25">
      <c r="BQ98" s="6">
        <f>Interaktionsdiagramm!Y60</f>
        <v>1364.5648485454215</v>
      </c>
      <c r="BR98" s="6">
        <f>Interaktionsdiagramm!X60</f>
        <v>2264.5672027000192</v>
      </c>
    </row>
    <row r="99" spans="69:70" x14ac:dyDescent="0.25">
      <c r="BQ99" s="6">
        <f>Interaktionsdiagramm!Y61</f>
        <v>1359.3286432363623</v>
      </c>
      <c r="BR99" s="6">
        <f>Interaktionsdiagramm!X61</f>
        <v>2222.2140618879744</v>
      </c>
    </row>
    <row r="100" spans="69:70" x14ac:dyDescent="0.25">
      <c r="BQ100" s="6">
        <f>Interaktionsdiagramm!Y62</f>
        <v>1354.0237922705314</v>
      </c>
      <c r="BR100" s="6">
        <f>Interaktionsdiagramm!X62</f>
        <v>2180.9903381642512</v>
      </c>
    </row>
    <row r="101" spans="69:70" x14ac:dyDescent="0.25">
      <c r="BQ101" s="6">
        <f>Interaktionsdiagramm!Y63</f>
        <v>1348.6611186594203</v>
      </c>
      <c r="BR101" s="6">
        <f>Interaktionsdiagramm!X63</f>
        <v>2140.8514492753616</v>
      </c>
    </row>
    <row r="102" spans="69:70" x14ac:dyDescent="0.25">
      <c r="BQ102" s="6">
        <f>Interaktionsdiagramm!Y64</f>
        <v>1343.2504671829211</v>
      </c>
      <c r="BR102" s="6">
        <f>Interaktionsdiagramm!X64</f>
        <v>2101.7551289290427</v>
      </c>
    </row>
    <row r="103" spans="69:70" x14ac:dyDescent="0.25">
      <c r="BQ103" s="6">
        <f>Interaktionsdiagramm!Y65</f>
        <v>1337.80079342109</v>
      </c>
      <c r="BR103" s="6">
        <f>Interaktionsdiagramm!X65</f>
        <v>2063.6612783351907</v>
      </c>
    </row>
    <row r="104" spans="69:70" x14ac:dyDescent="0.25">
      <c r="BQ104" s="6">
        <f>Interaktionsdiagramm!Y66</f>
        <v>1332.3202440499829</v>
      </c>
      <c r="BR104" s="6">
        <f>Interaktionsdiagramm!X66</f>
        <v>2026.5318290221985</v>
      </c>
    </row>
    <row r="105" spans="69:70" x14ac:dyDescent="0.25">
      <c r="BQ105" s="6">
        <f>Interaktionsdiagramm!Y67</f>
        <v>1326.8162293365035</v>
      </c>
      <c r="BR105" s="6">
        <f>Interaktionsdiagramm!X67</f>
        <v>1990.330615942029</v>
      </c>
    </row>
    <row r="106" spans="69:70" x14ac:dyDescent="0.25">
      <c r="BQ106" s="6">
        <f>Interaktionsdiagramm!Y68</f>
        <v>1321.2954886582777</v>
      </c>
      <c r="BR106" s="6">
        <f>Interaktionsdiagramm!X68</f>
        <v>1955.0232599749502</v>
      </c>
    </row>
    <row r="107" spans="69:70" x14ac:dyDescent="0.25">
      <c r="BQ107" s="6">
        <f>Interaktionsdiagramm!Y69</f>
        <v>1315.7641497792897</v>
      </c>
      <c r="BR107" s="6">
        <f>Interaktionsdiagramm!X69</f>
        <v>1920.5770590314605</v>
      </c>
    </row>
    <row r="108" spans="69:70" x14ac:dyDescent="0.25">
      <c r="BQ108" s="6">
        <f>Interaktionsdiagramm!Y70</f>
        <v>1310.2277825287531</v>
      </c>
      <c r="BR108" s="6">
        <f>Interaktionsdiagramm!X70</f>
        <v>1886.9608870263655</v>
      </c>
    </row>
    <row r="109" spans="69:70" x14ac:dyDescent="0.25">
      <c r="BQ109" s="6">
        <f>Interaktionsdiagramm!Y71</f>
        <v>1304.6914474576065</v>
      </c>
      <c r="BR109" s="6">
        <f>Interaktionsdiagramm!X71</f>
        <v>1854.145100069014</v>
      </c>
    </row>
    <row r="110" spans="69:70" x14ac:dyDescent="0.25">
      <c r="BQ110" s="6">
        <f>Interaktionsdiagramm!Y72</f>
        <v>1299.1597399829493</v>
      </c>
      <c r="BR110" s="6">
        <f>Interaktionsdiagramm!X72</f>
        <v>1822.1014492753616</v>
      </c>
    </row>
    <row r="111" spans="69:70" x14ac:dyDescent="0.25">
      <c r="BQ111" s="6">
        <f>Interaktionsdiagramm!Y73</f>
        <v>1293.6368304743655</v>
      </c>
      <c r="BR111" s="6">
        <f>Interaktionsdiagramm!X73</f>
        <v>1790.8029996629593</v>
      </c>
    </row>
    <row r="112" spans="69:70" x14ac:dyDescent="0.25">
      <c r="BQ112" s="6">
        <f>Interaktionsdiagramm!Y74</f>
        <v>1288.1265006864394</v>
      </c>
      <c r="BR112" s="6">
        <f>Interaktionsdiagramm!X74</f>
        <v>1760.2240546393487</v>
      </c>
    </row>
    <row r="113" spans="69:70" x14ac:dyDescent="0.25">
      <c r="BQ113" s="6">
        <f>Interaktionsdiagramm!Y75</f>
        <v>1282.632176898057</v>
      </c>
      <c r="BR113" s="6">
        <f>Interaktionsdiagramm!X75</f>
        <v>1730.3400856389981</v>
      </c>
    </row>
    <row r="114" spans="69:70" x14ac:dyDescent="0.25">
      <c r="BQ114" s="6">
        <f>Interaktionsdiagramm!Y76</f>
        <v>1277.1569600804319</v>
      </c>
      <c r="BR114" s="6">
        <f>Interaktionsdiagramm!X76</f>
        <v>1701.1276665038267</v>
      </c>
    </row>
    <row r="115" spans="69:70" x14ac:dyDescent="0.25">
      <c r="BQ115" s="6">
        <f>Interaktionsdiagramm!Y77</f>
        <v>1271.703653381642</v>
      </c>
      <c r="BR115" s="6">
        <f>Interaktionsdiagramm!X77</f>
        <v>1672.5644122383246</v>
      </c>
    </row>
    <row r="116" spans="69:70" x14ac:dyDescent="0.25">
      <c r="BQ116" s="6">
        <f>Interaktionsdiagramm!Y78</f>
        <v>1266.2747871852628</v>
      </c>
      <c r="BR116" s="6">
        <f>Interaktionsdiagramm!X78</f>
        <v>1644.6289218028346</v>
      </c>
    </row>
    <row r="117" spans="69:70" x14ac:dyDescent="0.25">
      <c r="BQ117" s="6">
        <f>Interaktionsdiagramm!Y79</f>
        <v>1260.8726419738509</v>
      </c>
      <c r="BR117" s="6">
        <f>Interaktionsdiagramm!X79</f>
        <v>1617.3007246376833</v>
      </c>
    </row>
    <row r="118" spans="69:70" x14ac:dyDescent="0.25">
      <c r="BQ118" s="6">
        <f>Interaktionsdiagramm!Y80</f>
        <v>1255.4992692042808</v>
      </c>
      <c r="BR118" s="6">
        <f>Interaktionsdiagramm!X80</f>
        <v>1590.560230637368</v>
      </c>
    </row>
    <row r="119" spans="69:70" x14ac:dyDescent="0.25">
      <c r="BQ119" s="6">
        <f>Interaktionsdiagramm!Y81</f>
        <v>1250.1565103807877</v>
      </c>
      <c r="BR119" s="6">
        <f>Interaktionsdiagramm!X81</f>
        <v>1564.3886833179158</v>
      </c>
    </row>
    <row r="120" spans="69:70" x14ac:dyDescent="0.25">
      <c r="BQ120" s="6">
        <f>Interaktionsdiagramm!Y82</f>
        <v>1244.8460144927535</v>
      </c>
      <c r="BR120" s="6">
        <f>Interaktionsdiagramm!X82</f>
        <v>1538.768115942029</v>
      </c>
    </row>
    <row r="121" spans="69:70" x14ac:dyDescent="0.25">
      <c r="BQ121" s="6">
        <f>Interaktionsdiagramm!Y83</f>
        <v>1239.5692539675802</v>
      </c>
      <c r="BR121" s="6">
        <f>Interaktionsdiagramm!X83</f>
        <v>1513.6813103864729</v>
      </c>
    </row>
    <row r="122" spans="69:70" x14ac:dyDescent="0.25">
      <c r="BQ122" s="6">
        <f>Interaktionsdiagramm!Y84</f>
        <v>1234.327539273992</v>
      </c>
      <c r="BR122" s="6">
        <f>Interaktionsdiagramm!X84</f>
        <v>1489.111758553714</v>
      </c>
    </row>
    <row r="123" spans="69:70" x14ac:dyDescent="0.25">
      <c r="BQ123" s="6">
        <f>Interaktionsdiagramm!Y85</f>
        <v>1229.1220322978347</v>
      </c>
      <c r="BR123" s="6">
        <f>Interaktionsdiagramm!X85</f>
        <v>1465.0436261461095</v>
      </c>
    </row>
    <row r="124" spans="69:70" x14ac:dyDescent="0.25">
      <c r="BQ124" s="6">
        <f>Interaktionsdiagramm!Y86</f>
        <v>1223.9537586004983</v>
      </c>
      <c r="BR124" s="6">
        <f>Interaktionsdiagramm!X86</f>
        <v>1441.4617186356327</v>
      </c>
    </row>
    <row r="125" spans="69:70" x14ac:dyDescent="0.25">
      <c r="BQ125" s="6">
        <f>Interaktionsdiagramm!Y87</f>
        <v>1218.8236186594202</v>
      </c>
      <c r="BR125" s="6">
        <f>Interaktionsdiagramm!X87</f>
        <v>1418.351449275362</v>
      </c>
    </row>
    <row r="126" spans="69:70" x14ac:dyDescent="0.25">
      <c r="BQ126" s="6">
        <f>Interaktionsdiagramm!Y88</f>
        <v>1213.7323981806276</v>
      </c>
      <c r="BR126" s="6">
        <f>Interaktionsdiagramm!X88</f>
        <v>1395.6988090113355</v>
      </c>
    </row>
    <row r="127" spans="69:70" x14ac:dyDescent="0.25">
      <c r="BQ127" s="6">
        <f>Interaktionsdiagramm!Y89</f>
        <v>1208.6807775646491</v>
      </c>
      <c r="BR127" s="6">
        <f>Interaktionsdiagramm!X89</f>
        <v>1373.4903381642521</v>
      </c>
    </row>
    <row r="128" spans="69:70" x14ac:dyDescent="0.25">
      <c r="BQ128" s="6">
        <f>Interaktionsdiagramm!Y90</f>
        <v>1203.6693405995177</v>
      </c>
      <c r="BR128" s="6">
        <f>Interaktionsdiagramm!X90</f>
        <v>1351.7130997607978</v>
      </c>
    </row>
    <row r="129" spans="69:70" x14ac:dyDescent="0.25">
      <c r="BQ129" s="6">
        <f>Interaktionsdiagramm!Y91</f>
        <v>1198.6985824476353</v>
      </c>
      <c r="BR129" s="6">
        <f>Interaktionsdiagramm!X91</f>
        <v>1330.354654403568</v>
      </c>
    </row>
    <row r="130" spans="69:70" x14ac:dyDescent="0.25">
      <c r="BQ130" s="6">
        <f>Interaktionsdiagramm!Y92</f>
        <v>1193.7689169870846</v>
      </c>
      <c r="BR130" s="6">
        <f>Interaktionsdiagramm!X92</f>
        <v>1309.4030365769495</v>
      </c>
    </row>
    <row r="131" spans="69:70" x14ac:dyDescent="0.25">
      <c r="BQ131" s="6">
        <f>Interaktionsdiagramm!Y93</f>
        <v>1188.8806835624107</v>
      </c>
      <c r="BR131" s="6">
        <f>Interaktionsdiagramm!X93</f>
        <v>1288.8467322942297</v>
      </c>
    </row>
    <row r="132" spans="69:70" x14ac:dyDescent="0.25">
      <c r="BQ132" s="6">
        <f>Interaktionsdiagramm!Y94</f>
        <v>1184.0341531948238</v>
      </c>
      <c r="BR132" s="6">
        <f>Interaktionsdiagramm!X94</f>
        <v>1268.6746579981045</v>
      </c>
    </row>
    <row r="133" spans="69:70" x14ac:dyDescent="0.25">
      <c r="BQ133" s="6">
        <f>Interaktionsdiagramm!Y95</f>
        <v>1179.22953429728</v>
      </c>
      <c r="BR133" s="6">
        <f>Interaktionsdiagramm!X95</f>
        <v>1248.8761406333856</v>
      </c>
    </row>
    <row r="134" spans="69:70" x14ac:dyDescent="0.25">
      <c r="BQ134" s="6">
        <f>Interaktionsdiagramm!Y96</f>
        <v>1174.4669779357864</v>
      </c>
      <c r="BR134" s="6">
        <f>Interaktionsdiagramm!X96</f>
        <v>1229.4408988166479</v>
      </c>
    </row>
    <row r="135" spans="69:70" x14ac:dyDescent="0.25">
      <c r="BQ135" s="6">
        <f>Interaktionsdiagramm!Y97</f>
        <v>1169.7465826745718</v>
      </c>
      <c r="BR135" s="6">
        <f>Interaktionsdiagramm!X97</f>
        <v>1210.359025032938</v>
      </c>
    </row>
    <row r="136" spans="69:70" x14ac:dyDescent="0.25">
      <c r="BQ136" s="6">
        <f>Interaktionsdiagramm!Y98</f>
        <v>1165.0683990394623</v>
      </c>
      <c r="BR136" s="6">
        <f>Interaktionsdiagramm!X98</f>
        <v>1191.6209687948808</v>
      </c>
    </row>
    <row r="137" spans="69:70" x14ac:dyDescent="0.25">
      <c r="BQ137" s="6">
        <f>Interaktionsdiagramm!Y99</f>
        <v>1160.4324336307216</v>
      </c>
      <c r="BR137" s="6">
        <f>Interaktionsdiagramm!X99</f>
        <v>1173.2175207039345</v>
      </c>
    </row>
    <row r="138" spans="69:70" x14ac:dyDescent="0.25">
      <c r="BQ138" s="6">
        <f>Interaktionsdiagramm!Y100</f>
        <v>1155.8386529139295</v>
      </c>
      <c r="BR138" s="6">
        <f>Interaktionsdiagramm!X100</f>
        <v>1155.1397973579569</v>
      </c>
    </row>
    <row r="139" spans="69:70" x14ac:dyDescent="0.25">
      <c r="BQ139" s="6">
        <f>Interaktionsdiagramm!Y101</f>
        <v>1151.2869867149757</v>
      </c>
      <c r="BR139" s="6">
        <f>Interaktionsdiagramm!X101</f>
        <v>1137.3792270531403</v>
      </c>
    </row>
    <row r="140" spans="69:70" x14ac:dyDescent="0.25">
      <c r="BQ140" s="6">
        <f>Interaktionsdiagramm!Y102</f>
        <v>1146.7773314429742</v>
      </c>
      <c r="BR140" s="6">
        <f>Interaktionsdiagramm!X102</f>
        <v>1119.927536231884</v>
      </c>
    </row>
    <row r="141" spans="69:70" x14ac:dyDescent="0.25">
      <c r="BQ141" s="6">
        <f>Interaktionsdiagramm!Y103</f>
        <v>1142.309553062908</v>
      </c>
      <c r="BR141" s="6">
        <f>Interaktionsdiagramm!X103</f>
        <v>1102.7767366316834</v>
      </c>
    </row>
    <row r="142" spans="69:70" x14ac:dyDescent="0.25">
      <c r="BQ142" s="6">
        <f>Interaktionsdiagramm!Y104</f>
        <v>1137.8834898379212</v>
      </c>
      <c r="BR142" s="6">
        <f>Interaktionsdiagramm!X104</f>
        <v>1085.9191130930258</v>
      </c>
    </row>
    <row r="143" spans="69:70" x14ac:dyDescent="0.25">
      <c r="BQ143" s="6">
        <f>Interaktionsdiagramm!Y105</f>
        <v>1133.4989548595063</v>
      </c>
      <c r="BR143" s="6">
        <f>Interaktionsdiagramm!X105</f>
        <v>1069.3472119872267</v>
      </c>
    </row>
    <row r="144" spans="69:70" x14ac:dyDescent="0.25">
      <c r="BQ144" s="6">
        <f>Interaktionsdiagramm!Y106</f>
        <v>1129.1557383823094</v>
      </c>
      <c r="BR144" s="6">
        <f>Interaktionsdiagramm!X106</f>
        <v>1053.0538302277437</v>
      </c>
    </row>
    <row r="145" spans="69:70" x14ac:dyDescent="0.25">
      <c r="BQ145" s="6">
        <f>Interaktionsdiagramm!Y107</f>
        <v>1124.8536099788651</v>
      </c>
      <c r="BR145" s="6">
        <f>Interaktionsdiagramm!X107</f>
        <v>1037.0320048309195</v>
      </c>
    </row>
    <row r="146" spans="69:70" x14ac:dyDescent="0.25">
      <c r="BQ146" s="6">
        <f>Interaktionsdiagramm!Y108</f>
        <v>1120.5923205283159</v>
      </c>
      <c r="BR146" s="6">
        <f>Interaktionsdiagramm!X108</f>
        <v>1021.2750029943714</v>
      </c>
    </row>
    <row r="147" spans="69:70" x14ac:dyDescent="0.25">
      <c r="BQ147" s="6">
        <f>Interaktionsdiagramm!Y109</f>
        <v>1116.3716040520128</v>
      </c>
      <c r="BR147" s="6">
        <f>Interaktionsdiagramm!X109</f>
        <v>1005.7763126633425</v>
      </c>
    </row>
    <row r="148" spans="69:70" x14ac:dyDescent="0.25">
      <c r="BQ148" s="6">
        <f>Interaktionsdiagramm!Y110</f>
        <v>1112.1911794078176</v>
      </c>
      <c r="BR148" s="6">
        <f>Interaktionsdiagramm!X110</f>
        <v>990.52963355720624</v>
      </c>
    </row>
    <row r="149" spans="69:70" x14ac:dyDescent="0.25">
      <c r="BQ149" s="6">
        <f>Interaktionsdiagramm!Y111</f>
        <v>1108.0507518540098</v>
      </c>
      <c r="BR149" s="6">
        <f>Interaktionsdiagramm!X111</f>
        <v>975.52886863020251</v>
      </c>
    </row>
    <row r="150" spans="69:70" x14ac:dyDescent="0.25">
      <c r="BQ150" s="6">
        <f>Interaktionsdiagramm!Y112</f>
        <v>1103.9500144927542</v>
      </c>
      <c r="BR150" s="6">
        <f>Interaktionsdiagramm!X112</f>
        <v>960.76811594203048</v>
      </c>
    </row>
    <row r="151" spans="69:70" x14ac:dyDescent="0.25">
      <c r="BQ151" s="6">
        <f>Interaktionsdiagramm!Y113</f>
        <v>1099.8886496023533</v>
      </c>
      <c r="BR151" s="6">
        <f>Interaktionsdiagramm!X113</f>
        <v>946.2416609155747</v>
      </c>
    </row>
    <row r="152" spans="69:70" x14ac:dyDescent="0.25">
      <c r="BQ152" s="6">
        <f>Interaktionsdiagramm!Y114</f>
        <v>1095.8663298667179</v>
      </c>
      <c r="BR152" s="6">
        <f>Interaktionsdiagramm!X114</f>
        <v>931.94396896040269</v>
      </c>
    </row>
    <row r="153" spans="69:70" x14ac:dyDescent="0.25">
      <c r="BQ153" s="6">
        <f>Interaktionsdiagramm!Y115</f>
        <v>1091.882719509844</v>
      </c>
      <c r="BR153" s="6">
        <f>Interaktionsdiagramm!X115</f>
        <v>917.86967844203093</v>
      </c>
    </row>
    <row r="154" spans="69:70" x14ac:dyDescent="0.25">
      <c r="BQ154" s="6">
        <f>Interaktionsdiagramm!Y116</f>
        <v>1087.9374753424627</v>
      </c>
      <c r="BR154" s="6">
        <f>Interaktionsdiagramm!X116</f>
        <v>904.01359397820613</v>
      </c>
    </row>
    <row r="155" spans="69:70" x14ac:dyDescent="0.25">
      <c r="BQ155" s="6">
        <f>Interaktionsdiagramm!Y117</f>
        <v>1084.0302477274681</v>
      </c>
      <c r="BR155" s="6">
        <f>Interaktionsdiagramm!X117</f>
        <v>890.37068004459445</v>
      </c>
    </row>
    <row r="156" spans="69:70" x14ac:dyDescent="0.25">
      <c r="BQ156" s="6">
        <f>Interaktionsdiagramm!Y118</f>
        <v>1080.1606814702025</v>
      </c>
      <c r="BR156" s="6">
        <f>Interaktionsdiagramm!X118</f>
        <v>876.93605487332695</v>
      </c>
    </row>
    <row r="157" spans="69:70" x14ac:dyDescent="0.25">
      <c r="BQ157" s="6">
        <f>Interaktionsdiagramm!Y119</f>
        <v>1076.3284166392186</v>
      </c>
      <c r="BR157" s="6">
        <f>Interaktionsdiagramm!X119</f>
        <v>863.70498462889861</v>
      </c>
    </row>
    <row r="158" spans="69:70" x14ac:dyDescent="0.25">
      <c r="BQ158" s="6">
        <f>Interaktionsdiagramm!Y120</f>
        <v>1072.5330893226865</v>
      </c>
      <c r="BR158" s="6">
        <f>Interaktionsdiagramm!X120</f>
        <v>850.67287784679309</v>
      </c>
    </row>
    <row r="159" spans="69:70" x14ac:dyDescent="0.25">
      <c r="BQ159" s="6">
        <f>Interaktionsdiagramm!Y121</f>
        <v>1068.7743323252332</v>
      </c>
      <c r="BR159" s="6">
        <f>Interaktionsdiagramm!X121</f>
        <v>837.83528012113459</v>
      </c>
    </row>
    <row r="160" spans="69:70" x14ac:dyDescent="0.25">
      <c r="BQ160" s="6">
        <f>Interaktionsdiagramm!Y122</f>
        <v>1065.0517758096262</v>
      </c>
      <c r="BR160" s="6">
        <f>Interaktionsdiagramm!X122</f>
        <v>825.18786902844988</v>
      </c>
    </row>
    <row r="161" spans="69:70" x14ac:dyDescent="0.25">
      <c r="BQ161" s="6">
        <f>Interaktionsdiagramm!Y123</f>
        <v>1061.3650478873615</v>
      </c>
      <c r="BR161" s="6">
        <f>Interaktionsdiagramm!X123</f>
        <v>812.7264492753626</v>
      </c>
    </row>
    <row r="162" spans="69:70" x14ac:dyDescent="0.25">
      <c r="BQ162" s="6">
        <f>Interaktionsdiagramm!Y124</f>
        <v>1057.7137751619421</v>
      </c>
      <c r="BR162" s="6">
        <f>Interaktionsdiagramm!X124</f>
        <v>800.44694805881738</v>
      </c>
    </row>
    <row r="163" spans="69:70" x14ac:dyDescent="0.25">
      <c r="BQ163" s="6">
        <f>Interaktionsdiagramm!Y125</f>
        <v>1054.0975832283136</v>
      </c>
      <c r="BR163" s="6">
        <f>Interaktionsdiagramm!X125</f>
        <v>788.34541062801952</v>
      </c>
    </row>
    <row r="164" spans="69:70" x14ac:dyDescent="0.25">
      <c r="BQ164" s="6">
        <f>Interaktionsdiagramm!Y126</f>
        <v>1050.5160971316786</v>
      </c>
      <c r="BR164" s="6">
        <f>Interaktionsdiagramm!X126</f>
        <v>776.41799603795209</v>
      </c>
    </row>
    <row r="165" spans="69:70" x14ac:dyDescent="0.25">
      <c r="BQ165" s="6">
        <f>Interaktionsdiagramm!Y127</f>
        <v>1046.9689417886721</v>
      </c>
      <c r="BR165" s="6">
        <f>Interaktionsdiagramm!X127</f>
        <v>764.66097308488622</v>
      </c>
    </row>
    <row r="166" spans="69:70" x14ac:dyDescent="0.25">
      <c r="BQ166" s="6">
        <f>Interaktionsdiagramm!Y128</f>
        <v>1043.4557423736451</v>
      </c>
      <c r="BR166" s="6">
        <f>Interaktionsdiagramm!X128</f>
        <v>753.07071641484265</v>
      </c>
    </row>
    <row r="167" spans="69:70" x14ac:dyDescent="0.25">
      <c r="BQ167" s="6">
        <f>Interaktionsdiagramm!Y129</f>
        <v>1039.9761246726123</v>
      </c>
      <c r="BR167" s="6">
        <f>Interaktionsdiagramm!X129</f>
        <v>741.64370279648904</v>
      </c>
    </row>
    <row r="168" spans="69:70" x14ac:dyDescent="0.25">
      <c r="BQ168" s="6">
        <f>Interaktionsdiagramm!Y130</f>
        <v>1036.5297154072239</v>
      </c>
      <c r="BR168" s="6">
        <f>Interaktionsdiagramm!X130</f>
        <v>730.37650755042057</v>
      </c>
    </row>
    <row r="169" spans="69:70" x14ac:dyDescent="0.25">
      <c r="BQ169" s="6">
        <f>Interaktionsdiagramm!Y131</f>
        <v>1033.1161425309481</v>
      </c>
      <c r="BR169" s="6">
        <f>Interaktionsdiagramm!X131</f>
        <v>719.26580112721388</v>
      </c>
    </row>
    <row r="170" spans="69:70" x14ac:dyDescent="0.25">
      <c r="BQ170" s="6">
        <f>Interaktionsdiagramm!Y132</f>
        <v>1029.7350354994917</v>
      </c>
      <c r="BR170" s="6">
        <f>Interaktionsdiagramm!X132</f>
        <v>708.30834582708678</v>
      </c>
    </row>
    <row r="171" spans="69:70" x14ac:dyDescent="0.25">
      <c r="BQ171" s="6">
        <f>Interaktionsdiagramm!Y133</f>
        <v>1026.3860255173363</v>
      </c>
      <c r="BR171" s="6">
        <f>Interaktionsdiagramm!X133</f>
        <v>697.50099265435836</v>
      </c>
    </row>
    <row r="172" spans="69:70" x14ac:dyDescent="0.25">
      <c r="BQ172" s="6">
        <f>Interaktionsdiagramm!Y134</f>
        <v>1023.0687457621323</v>
      </c>
      <c r="BR172" s="6">
        <f>Interaktionsdiagramm!X134</f>
        <v>686.84067830030597</v>
      </c>
    </row>
    <row r="173" spans="69:70" x14ac:dyDescent="0.25">
      <c r="BQ173" s="6">
        <f>Interaktionsdiagramm!Y135</f>
        <v>1019.7828315885658</v>
      </c>
      <c r="BR173" s="6">
        <f>Interaktionsdiagramm!X135</f>
        <v>676.32442224833574</v>
      </c>
    </row>
    <row r="174" spans="69:70" x14ac:dyDescent="0.25">
      <c r="BQ174" s="6">
        <f>Interaktionsdiagramm!Y136</f>
        <v>1016.527920713194</v>
      </c>
      <c r="BR174" s="6">
        <f>Interaktionsdiagramm!X136</f>
        <v>665.94932399571996</v>
      </c>
    </row>
    <row r="175" spans="69:70" x14ac:dyDescent="0.25">
      <c r="BQ175" s="6">
        <f>Interaktionsdiagramm!Y137</f>
        <v>1013.3036533816427</v>
      </c>
      <c r="BR175" s="6">
        <f>Interaktionsdiagramm!X137</f>
        <v>655.71256038647346</v>
      </c>
    </row>
    <row r="176" spans="69:70" x14ac:dyDescent="0.25">
      <c r="BQ176" s="6">
        <f>Interaktionsdiagramm!Y138</f>
        <v>1010.1096725194485</v>
      </c>
      <c r="BR176" s="6">
        <f>Interaktionsdiagramm!X138</f>
        <v>645.61138305019688</v>
      </c>
    </row>
    <row r="177" spans="69:70" x14ac:dyDescent="0.25">
      <c r="BQ177" s="6">
        <f>Interaktionsdiagramm!Y139</f>
        <v>1006.9456238677536</v>
      </c>
      <c r="BR177" s="6">
        <f>Interaktionsdiagramm!X139</f>
        <v>635.64311594202866</v>
      </c>
    </row>
    <row r="178" spans="69:70" x14ac:dyDescent="0.25">
      <c r="BQ178" s="6">
        <f>Interaktionsdiagramm!Y140</f>
        <v>1003.811156104954</v>
      </c>
      <c r="BR178" s="6">
        <f>Interaktionsdiagramm!X140</f>
        <v>625.80515297906584</v>
      </c>
    </row>
    <row r="179" spans="69:70" x14ac:dyDescent="0.25">
      <c r="BQ179" s="6">
        <f>Interaktionsdiagramm!Y141</f>
        <v>1000.7059209553387</v>
      </c>
      <c r="BR179" s="6">
        <f>Interaktionsdiagramm!X141</f>
        <v>616.09495576886877</v>
      </c>
    </row>
    <row r="180" spans="69:70" x14ac:dyDescent="0.25">
      <c r="BQ180" s="6">
        <f>Interaktionsdiagramm!Y142</f>
        <v>997.62957328567745</v>
      </c>
      <c r="BR180" s="6">
        <f>Interaktionsdiagramm!X142</f>
        <v>606.51005142589963</v>
      </c>
    </row>
    <row r="181" spans="69:70" x14ac:dyDescent="0.25">
      <c r="BQ181" s="6">
        <f>Interaktionsdiagramm!Y143</f>
        <v>994.58177119064976</v>
      </c>
      <c r="BR181" s="6">
        <f>Interaktionsdiagramm!X143</f>
        <v>597.04803047194366</v>
      </c>
    </row>
    <row r="182" spans="69:70" x14ac:dyDescent="0.25">
      <c r="BQ182" s="6">
        <f>Interaktionsdiagramm!Y144</f>
        <v>991.56217606793575</v>
      </c>
      <c r="BR182" s="6">
        <f>Interaktionsdiagramm!X144</f>
        <v>587.70654481676331</v>
      </c>
    </row>
    <row r="183" spans="69:70" x14ac:dyDescent="0.25">
      <c r="BQ183" s="6">
        <f>Interaktionsdiagramm!Y145</f>
        <v>988.57045268374873</v>
      </c>
      <c r="BR183" s="6">
        <f>Interaktionsdiagramm!X145</f>
        <v>578.48330581544712</v>
      </c>
    </row>
    <row r="184" spans="69:70" x14ac:dyDescent="0.25">
      <c r="BQ184" s="6">
        <f>Interaktionsdiagramm!Y146</f>
        <v>985.60626922951258</v>
      </c>
      <c r="BR184" s="6">
        <f>Interaktionsdiagramm!X146</f>
        <v>569.37608239905205</v>
      </c>
    </row>
    <row r="185" spans="69:70" x14ac:dyDescent="0.25">
      <c r="BQ185" s="6">
        <f>Interaktionsdiagramm!Y147</f>
        <v>982.66929737035798</v>
      </c>
      <c r="BR185" s="6">
        <f>Interaktionsdiagramm!X147</f>
        <v>560.38269927536237</v>
      </c>
    </row>
    <row r="186" spans="69:70" x14ac:dyDescent="0.25">
      <c r="BQ186" s="6">
        <f>Interaktionsdiagramm!Y148</f>
        <v>979.75921228604841</v>
      </c>
      <c r="BR186" s="6">
        <f>Interaktionsdiagramm!X148</f>
        <v>551.50103519668676</v>
      </c>
    </row>
    <row r="187" spans="69:70" x14ac:dyDescent="0.25">
      <c r="BQ187" s="6">
        <f>Interaktionsdiagramm!Y149</f>
        <v>976.87569270491645</v>
      </c>
      <c r="BR187" s="6">
        <f>Interaktionsdiagramm!X149</f>
        <v>542.72902129182296</v>
      </c>
    </row>
    <row r="188" spans="69:70" x14ac:dyDescent="0.25">
      <c r="BQ188" s="6">
        <f>Interaktionsdiagramm!Y150</f>
        <v>974.01842093133519</v>
      </c>
      <c r="BR188" s="6">
        <f>Interaktionsdiagramm!X150</f>
        <v>534.06463945941175</v>
      </c>
    </row>
    <row r="189" spans="69:70" x14ac:dyDescent="0.25">
      <c r="BQ189" s="6">
        <f>Interaktionsdiagramm!Y151</f>
        <v>971.18708286723324</v>
      </c>
      <c r="BR189" s="6">
        <f>Interaktionsdiagramm!X151</f>
        <v>525.50592082007813</v>
      </c>
    </row>
    <row r="190" spans="69:70" x14ac:dyDescent="0.25">
      <c r="BQ190" s="6">
        <f>Interaktionsdiagramm!Y152</f>
        <v>968.3813680281072</v>
      </c>
      <c r="BR190" s="6">
        <f>Interaktionsdiagramm!X152</f>
        <v>517.05094422485752</v>
      </c>
    </row>
    <row r="191" spans="69:70" x14ac:dyDescent="0.25">
      <c r="BQ191" s="6">
        <f>Interaktionsdiagramm!Y153</f>
        <v>965.60096955396216</v>
      </c>
      <c r="BR191" s="6">
        <f>Interaktionsdiagramm!X153</f>
        <v>508.69783481753063</v>
      </c>
    </row>
    <row r="192" spans="69:70" x14ac:dyDescent="0.25">
      <c r="BQ192" s="6">
        <f>Interaktionsdiagramm!Y154</f>
        <v>962.8455842155837</v>
      </c>
      <c r="BR192" s="6">
        <f>Interaktionsdiagramm!X154</f>
        <v>500.44476264861612</v>
      </c>
    </row>
    <row r="193" spans="69:70" x14ac:dyDescent="0.25">
      <c r="BQ193" s="6">
        <f>Interaktionsdiagramm!Y155</f>
        <v>960.11491241650674</v>
      </c>
      <c r="BR193" s="6">
        <f>Interaktionsdiagramm!X155</f>
        <v>492.28994133885487</v>
      </c>
    </row>
    <row r="194" spans="69:70" x14ac:dyDescent="0.25">
      <c r="BQ194" s="6">
        <f>Interaktionsdiagramm!Y156</f>
        <v>957.40865819103692</v>
      </c>
      <c r="BR194" s="6">
        <f>Interaktionsdiagramm!X156</f>
        <v>484.2316267901557</v>
      </c>
    </row>
    <row r="195" spans="69:70" x14ac:dyDescent="0.25">
      <c r="BQ195" s="6">
        <f>Interaktionsdiagramm!Y157</f>
        <v>954.72652919863583</v>
      </c>
      <c r="BR195" s="6">
        <f>Interaktionsdiagramm!X157</f>
        <v>476.26811594202866</v>
      </c>
    </row>
    <row r="196" spans="69:70" x14ac:dyDescent="0.25">
      <c r="BQ196" s="6">
        <f>Interaktionsdiagramm!Y158</f>
        <v>952.0682367149758</v>
      </c>
      <c r="BR196" s="6">
        <f>Interaktionsdiagramm!X158</f>
        <v>468.39774557165845</v>
      </c>
    </row>
    <row r="197" spans="69:70" x14ac:dyDescent="0.25">
      <c r="BQ197" s="6">
        <f>Interaktionsdiagramm!Y159</f>
        <v>949.43349561993966</v>
      </c>
      <c r="BR197" s="6">
        <f>Interaktionsdiagramm!X159</f>
        <v>460.61889113582754</v>
      </c>
    </row>
    <row r="198" spans="69:70" x14ac:dyDescent="0.25">
      <c r="BQ198" s="6">
        <f>Interaktionsdiagramm!Y160</f>
        <v>946.82202438282684</v>
      </c>
      <c r="BR198" s="6">
        <f>Interaktionsdiagramm!X160</f>
        <v>452.92996565301166</v>
      </c>
    </row>
    <row r="199" spans="69:70" x14ac:dyDescent="0.25">
      <c r="BQ199" s="6">
        <f>Interaktionsdiagramm!Y161</f>
        <v>944.23354504500662</v>
      </c>
      <c r="BR199" s="6">
        <f>Interaktionsdiagramm!X161</f>
        <v>445.3294186240222</v>
      </c>
    </row>
    <row r="200" spans="69:70" x14ac:dyDescent="0.25">
      <c r="BQ200" s="6">
        <f>Interaktionsdiagramm!Y162</f>
        <v>941.66778320023684</v>
      </c>
      <c r="BR200" s="6">
        <f>Interaktionsdiagramm!X162</f>
        <v>437.81573498964838</v>
      </c>
    </row>
    <row r="201" spans="69:70" x14ac:dyDescent="0.25">
      <c r="BQ201" s="6">
        <f>Interaktionsdiagramm!Y163</f>
        <v>939.12446797286725</v>
      </c>
      <c r="BR201" s="6">
        <f>Interaktionsdiagramm!X163</f>
        <v>430.3874341238469</v>
      </c>
    </row>
    <row r="202" spans="69:70" x14ac:dyDescent="0.25">
      <c r="BQ202" s="6">
        <f>Interaktionsdiagramm!Y164</f>
        <v>936.60333199411002</v>
      </c>
      <c r="BR202" s="6">
        <f>Interaktionsdiagramm!X164</f>
        <v>423.04306886104939</v>
      </c>
    </row>
    <row r="203" spans="69:70" x14ac:dyDescent="0.25">
      <c r="BQ203" s="6">
        <f>Interaktionsdiagramm!Y165</f>
        <v>934.10411137656456</v>
      </c>
      <c r="BR203" s="6">
        <f>Interaktionsdiagramm!X165</f>
        <v>415.78122455626124</v>
      </c>
    </row>
    <row r="204" spans="69:70" x14ac:dyDescent="0.25">
      <c r="BQ204" s="6">
        <f>Interaktionsdiagramm!Y166</f>
        <v>931.62654568716096</v>
      </c>
      <c r="BR204" s="6">
        <f>Interaktionsdiagramm!X166</f>
        <v>408.60051817666601</v>
      </c>
    </row>
    <row r="205" spans="69:70" x14ac:dyDescent="0.25">
      <c r="BQ205" s="6">
        <f>Interaktionsdiagramm!Y167</f>
        <v>929.17037791867949</v>
      </c>
      <c r="BR205" s="6">
        <f>Interaktionsdiagramm!X167</f>
        <v>401.49959742351018</v>
      </c>
    </row>
    <row r="206" spans="69:70" x14ac:dyDescent="0.25">
      <c r="BQ206" s="6">
        <f>Interaktionsdiagramm!Y168</f>
        <v>926.73535445999096</v>
      </c>
      <c r="BR206" s="6">
        <f>Interaktionsdiagramm!X168</f>
        <v>394.47713988309658</v>
      </c>
    </row>
    <row r="207" spans="69:70" x14ac:dyDescent="0.25">
      <c r="BQ207" s="6">
        <f>Interaktionsdiagramm!Y169</f>
        <v>924.32122506514827</v>
      </c>
      <c r="BR207" s="6">
        <f>Interaktionsdiagramm!X169</f>
        <v>387.53185220576518</v>
      </c>
    </row>
    <row r="208" spans="69:70" x14ac:dyDescent="0.25">
      <c r="BQ208" s="6">
        <f>Interaktionsdiagramm!Y170</f>
        <v>921.92774282145865</v>
      </c>
      <c r="BR208" s="6">
        <f>Interaktionsdiagramm!X170</f>
        <v>380.66246931179251</v>
      </c>
    </row>
    <row r="209" spans="69:70" x14ac:dyDescent="0.25">
      <c r="BQ209" s="6">
        <f>Interaktionsdiagramm!Y171</f>
        <v>919.55466411665145</v>
      </c>
      <c r="BR209" s="6">
        <f>Interaktionsdiagramm!X171</f>
        <v>373.86775362318951</v>
      </c>
    </row>
    <row r="210" spans="69:70" x14ac:dyDescent="0.25">
      <c r="BQ210" s="6">
        <f>Interaktionsdiagramm!Y172</f>
        <v>917.20174860524446</v>
      </c>
      <c r="BR210" s="6">
        <f>Interaktionsdiagramm!X172</f>
        <v>367.14649432040721</v>
      </c>
    </row>
    <row r="211" spans="69:70" x14ac:dyDescent="0.25">
      <c r="BQ211" s="6">
        <f>Interaktionsdiagramm!Y173</f>
        <v>914.86875917421946</v>
      </c>
      <c r="BR211" s="6">
        <f>Interaktionsdiagramm!X173</f>
        <v>360.49750662303188</v>
      </c>
    </row>
    <row r="212" spans="69:70" x14ac:dyDescent="0.25">
      <c r="BQ212" s="6">
        <f>Interaktionsdiagramm!Y174</f>
        <v>912.5554619080832</v>
      </c>
      <c r="BR212" s="6">
        <f>Interaktionsdiagramm!X174</f>
        <v>353.91963109354344</v>
      </c>
    </row>
    <row r="213" spans="69:70" x14ac:dyDescent="0.25">
      <c r="BQ213" s="6">
        <f>Interaktionsdiagramm!Y175</f>
        <v>910.2616260534146</v>
      </c>
      <c r="BR213" s="6">
        <f>Interaktionsdiagramm!X175</f>
        <v>347.41173296330578</v>
      </c>
    </row>
    <row r="214" spans="69:70" x14ac:dyDescent="0.25">
      <c r="BQ214" s="6">
        <f>Interaktionsdiagramm!Y176</f>
        <v>907.98702398296973</v>
      </c>
      <c r="BR214" s="6">
        <f>Interaktionsdiagramm!X176</f>
        <v>340.97270147994857</v>
      </c>
    </row>
    <row r="215" spans="69:70" x14ac:dyDescent="0.25">
      <c r="BQ215" s="6">
        <f>Interaktionsdiagramm!Y177</f>
        <v>905.73143115942037</v>
      </c>
      <c r="BR215" s="6">
        <f>Interaktionsdiagramm!X177</f>
        <v>334.60144927536237</v>
      </c>
    </row>
    <row r="216" spans="69:70" x14ac:dyDescent="0.25">
      <c r="BQ216" s="6">
        <f>Interaktionsdiagramm!Y178</f>
        <v>903.49462609879481</v>
      </c>
      <c r="BR216" s="6">
        <f>Interaktionsdiagramm!X178</f>
        <v>328.2969117535464</v>
      </c>
    </row>
    <row r="217" spans="69:70" x14ac:dyDescent="0.25">
      <c r="BQ217" s="6">
        <f>Interaktionsdiagramm!Y179</f>
        <v>901.27639033368234</v>
      </c>
      <c r="BR217" s="6">
        <f>Interaktionsdiagramm!X179</f>
        <v>322.05804649758431</v>
      </c>
    </row>
    <row r="218" spans="69:70" x14ac:dyDescent="0.25">
      <c r="BQ218" s="6">
        <f>Interaktionsdiagramm!Y180</f>
        <v>899.0765083762584</v>
      </c>
      <c r="BR218" s="6">
        <f>Interaktionsdiagramm!X180</f>
        <v>315.88383269505164</v>
      </c>
    </row>
    <row r="219" spans="69:70" x14ac:dyDescent="0.25">
      <c r="BQ219" s="6">
        <f>Interaktionsdiagramm!Y181</f>
        <v>896.89476768119061</v>
      </c>
      <c r="BR219" s="6">
        <f>Interaktionsdiagramm!X181</f>
        <v>309.77327058120488</v>
      </c>
    </row>
    <row r="220" spans="69:70" x14ac:dyDescent="0.25">
      <c r="BQ220" s="6">
        <f>Interaktionsdiagramm!Y182</f>
        <v>894.73095860846695</v>
      </c>
      <c r="BR220" s="6">
        <f>Interaktionsdiagramm!X182</f>
        <v>303.72538089929378</v>
      </c>
    </row>
    <row r="221" spans="69:70" x14ac:dyDescent="0.25">
      <c r="BQ221" s="6">
        <f>Interaktionsdiagramm!Y183</f>
        <v>892.58487438620102</v>
      </c>
      <c r="BR221" s="6">
        <f>Interaktionsdiagramm!X183</f>
        <v>297.73920437740333</v>
      </c>
    </row>
    <row r="222" spans="69:70" x14ac:dyDescent="0.25">
      <c r="BQ222" s="6">
        <f>Interaktionsdiagramm!Y184</f>
        <v>890.45631107344354</v>
      </c>
      <c r="BR222" s="6">
        <f>Interaktionsdiagramm!X184</f>
        <v>291.81380122121629</v>
      </c>
    </row>
    <row r="223" spans="69:70" x14ac:dyDescent="0.25">
      <c r="BQ223" s="6">
        <f>Interaktionsdiagramm!Y185</f>
        <v>888.34506752305697</v>
      </c>
      <c r="BR223" s="6">
        <f>Interaktionsdiagramm!X185</f>
        <v>285.94825062216421</v>
      </c>
    </row>
    <row r="224" spans="69:70" x14ac:dyDescent="0.25">
      <c r="BQ224" s="6">
        <f>Interaktionsdiagramm!Y186</f>
        <v>886.25094534466803</v>
      </c>
      <c r="BR224" s="6">
        <f>Interaktionsdiagramm!X186</f>
        <v>280.14165028038735</v>
      </c>
    </row>
    <row r="225" spans="69:70" x14ac:dyDescent="0.25">
      <c r="BQ225" s="6">
        <f>Interaktionsdiagramm!Y187</f>
        <v>884.1737488677536</v>
      </c>
      <c r="BR225" s="6">
        <f>Interaktionsdiagramm!X187</f>
        <v>274.39311594202889</v>
      </c>
    </row>
    <row r="226" spans="69:70" x14ac:dyDescent="0.25">
      <c r="BQ226" s="6">
        <f>Interaktionsdiagramm!Y188</f>
        <v>882.11328510486737</v>
      </c>
      <c r="BR226" s="6">
        <f>Interaktionsdiagramm!X188</f>
        <v>268.70178095032122</v>
      </c>
    </row>
    <row r="227" spans="69:70" x14ac:dyDescent="0.25">
      <c r="BQ227" s="6">
        <f>Interaktionsdiagramm!Y189</f>
        <v>880.06936371505208</v>
      </c>
      <c r="BR227" s="6">
        <f>Interaktionsdiagramm!X189</f>
        <v>263.06679581001561</v>
      </c>
    </row>
    <row r="228" spans="69:70" x14ac:dyDescent="0.25">
      <c r="BQ228" s="6">
        <f>Interaktionsdiagramm!Y190</f>
        <v>878.04179696745587</v>
      </c>
      <c r="BR228" s="6">
        <f>Interaktionsdiagramm!X190</f>
        <v>257.48732776468944</v>
      </c>
    </row>
    <row r="229" spans="69:70" x14ac:dyDescent="0.25">
      <c r="BQ229" s="6">
        <f>Interaktionsdiagramm!Y191</f>
        <v>876.03039970517193</v>
      </c>
      <c r="BR229" s="6">
        <f>Interaktionsdiagramm!X191</f>
        <v>251.96256038647323</v>
      </c>
    </row>
    <row r="230" spans="69:70" x14ac:dyDescent="0.25">
      <c r="BQ230" s="6">
        <f>Interaktionsdiagramm!Y192</f>
        <v>874.03498930933097</v>
      </c>
      <c r="BR230" s="6">
        <f>Interaktionsdiagramm!X192</f>
        <v>246.49169317780104</v>
      </c>
    </row>
    <row r="231" spans="69:70" x14ac:dyDescent="0.25">
      <c r="BQ231" s="6">
        <f>Interaktionsdiagramm!Y193</f>
        <v>872.05538566345751</v>
      </c>
      <c r="BR231" s="6">
        <f>Interaktionsdiagramm!X193</f>
        <v>241.07394118474724</v>
      </c>
    </row>
    <row r="232" spans="69:70" x14ac:dyDescent="0.25">
      <c r="BQ232" s="6">
        <f>Interaktionsdiagramm!Y194</f>
        <v>870.09141111811243</v>
      </c>
      <c r="BR232" s="6">
        <f>Interaktionsdiagramm!X194</f>
        <v>235.708534621578</v>
      </c>
    </row>
    <row r="233" spans="69:70" x14ac:dyDescent="0.25">
      <c r="BQ233" s="6">
        <f>Interaktionsdiagramm!Y195</f>
        <v>868.14289045583314</v>
      </c>
      <c r="BR233" s="6">
        <f>Interaktionsdiagramm!X195</f>
        <v>230.39471850613188</v>
      </c>
    </row>
    <row r="234" spans="69:70" x14ac:dyDescent="0.25">
      <c r="BQ234" s="6">
        <f>Interaktionsdiagramm!Y196</f>
        <v>866.20965085638989</v>
      </c>
      <c r="BR234" s="6">
        <f>Interaktionsdiagramm!X196</f>
        <v>225.13175230566515</v>
      </c>
    </row>
    <row r="235" spans="69:70" x14ac:dyDescent="0.25">
      <c r="BQ235" s="6">
        <f>Interaktionsdiagramm!Y197</f>
        <v>864.29152186236809</v>
      </c>
      <c r="BR235" s="6">
        <f>Interaktionsdiagramm!X197</f>
        <v>219.91890959282262</v>
      </c>
    </row>
    <row r="236" spans="69:70" x14ac:dyDescent="0.25">
      <c r="BQ236" s="6">
        <f>Interaktionsdiagramm!Y198</f>
        <v>862.38833534508569</v>
      </c>
      <c r="BR236" s="6">
        <f>Interaktionsdiagramm!X198</f>
        <v>214.75547771138156</v>
      </c>
    </row>
    <row r="237" spans="69:70" x14ac:dyDescent="0.25">
      <c r="BQ237" s="6">
        <f>Interaktionsdiagramm!Y199</f>
        <v>860.49992547085969</v>
      </c>
      <c r="BR237" s="6">
        <f>Interaktionsdiagramm!X199</f>
        <v>209.64075745146272</v>
      </c>
    </row>
    <row r="238" spans="69:70" x14ac:dyDescent="0.25">
      <c r="BQ238" s="6">
        <f>Interaktionsdiagramm!Y200</f>
        <v>858.62612866763084</v>
      </c>
      <c r="BR238" s="6">
        <f>Interaktionsdiagramm!X200</f>
        <v>204.57406273389154</v>
      </c>
    </row>
    <row r="239" spans="69:70" x14ac:dyDescent="0.25">
      <c r="BQ239" s="6">
        <f>Interaktionsdiagramm!Y201</f>
        <v>856.76678359194727</v>
      </c>
      <c r="BR239" s="6">
        <f>Interaktionsdiagramm!X201</f>
        <v>199.5547203033999</v>
      </c>
    </row>
    <row r="240" spans="69:70" x14ac:dyDescent="0.25">
      <c r="BQ240" s="6">
        <f>Interaktionsdiagramm!Y202</f>
        <v>854.92173109632301</v>
      </c>
      <c r="BR240" s="6">
        <f>Interaktionsdiagramm!X202</f>
        <v>194.58206943040102</v>
      </c>
    </row>
    <row r="241" spans="69:70" x14ac:dyDescent="0.25">
      <c r="BQ241" s="6">
        <f>Interaktionsdiagramm!Y203</f>
        <v>853.09081419697179</v>
      </c>
      <c r="BR241" s="6">
        <f>Interaktionsdiagramm!X203</f>
        <v>189.65546162104135</v>
      </c>
    </row>
    <row r="242" spans="69:70" x14ac:dyDescent="0.25">
      <c r="BQ242" s="6">
        <f>Interaktionsdiagramm!Y204</f>
        <v>851.27387804191926</v>
      </c>
      <c r="BR242" s="6">
        <f>Interaktionsdiagramm!X204</f>
        <v>184.77426033526979</v>
      </c>
    </row>
    <row r="243" spans="69:70" x14ac:dyDescent="0.25">
      <c r="BQ243" s="6">
        <f>Interaktionsdiagramm!Y205</f>
        <v>849.47076987950572</v>
      </c>
      <c r="BR243" s="6">
        <f>Interaktionsdiagramm!X205</f>
        <v>179.93784071267112</v>
      </c>
    </row>
    <row r="244" spans="69:70" x14ac:dyDescent="0.25">
      <c r="BQ244" s="6">
        <f>Interaktionsdiagramm!Y206</f>
        <v>847.68133902727118</v>
      </c>
      <c r="BR244" s="6">
        <f>Interaktionsdiagramm!X206</f>
        <v>175.14558930580358</v>
      </c>
    </row>
    <row r="245" spans="69:70" x14ac:dyDescent="0.25">
      <c r="BQ245" s="6">
        <f>Interaktionsdiagramm!Y207</f>
        <v>845.9054368412385</v>
      </c>
      <c r="BR245" s="6">
        <f>Interaktionsdiagramm!X207</f>
        <v>170.39690382081687</v>
      </c>
    </row>
    <row r="246" spans="69:70" x14ac:dyDescent="0.25">
      <c r="BQ246" s="6">
        <f>Interaktionsdiagramm!Y208</f>
        <v>844.14291668558337</v>
      </c>
      <c r="BR246" s="6">
        <f>Interaktionsdiagramm!X208</f>
        <v>165.69119286510579</v>
      </c>
    </row>
    <row r="247" spans="69:70" x14ac:dyDescent="0.25">
      <c r="BQ247" s="6">
        <f>Interaktionsdiagramm!Y209</f>
        <v>842.39363390270421</v>
      </c>
      <c r="BR247" s="6">
        <f>Interaktionsdiagramm!X209</f>
        <v>161.02787570178873</v>
      </c>
    </row>
    <row r="248" spans="69:70" x14ac:dyDescent="0.25">
      <c r="BQ248" s="6">
        <f>Interaktionsdiagramm!Y210</f>
        <v>840.65744578368378</v>
      </c>
      <c r="BR248" s="6">
        <f>Interaktionsdiagramm!X210</f>
        <v>156.40638201078821</v>
      </c>
    </row>
    <row r="249" spans="69:70" x14ac:dyDescent="0.25">
      <c r="BQ249" s="6">
        <f>Interaktionsdiagramm!Y211</f>
        <v>838.93421153915028</v>
      </c>
      <c r="BR249" s="6">
        <f>Interaktionsdiagramm!X211</f>
        <v>151.82615165631466</v>
      </c>
    </row>
    <row r="250" spans="69:70" x14ac:dyDescent="0.25">
      <c r="BQ250" s="6">
        <f>Interaktionsdiagramm!Y212</f>
        <v>837.22379227053125</v>
      </c>
      <c r="BR250" s="6">
        <f>Interaktionsdiagramm!X212</f>
        <v>147.28663446054713</v>
      </c>
    </row>
    <row r="251" spans="69:70" x14ac:dyDescent="0.25">
      <c r="BQ251" s="6">
        <f>Interaktionsdiagramm!Y213</f>
        <v>835.52605094170542</v>
      </c>
      <c r="BR251" s="6">
        <f>Interaktionsdiagramm!X213</f>
        <v>142.78728998332679</v>
      </c>
    </row>
    <row r="252" spans="69:70" x14ac:dyDescent="0.25">
      <c r="BQ252" s="6">
        <f>Interaktionsdiagramm!Y214</f>
        <v>833.84085235104726</v>
      </c>
      <c r="BR252" s="6">
        <f>Interaktionsdiagramm!X214</f>
        <v>138.32758730766818</v>
      </c>
    </row>
    <row r="253" spans="69:70" x14ac:dyDescent="0.25">
      <c r="BQ253" s="6">
        <f>Interaktionsdiagramm!Y215</f>
        <v>832.1680631038646</v>
      </c>
      <c r="BR253" s="6">
        <f>Interaktionsdiagramm!X215</f>
        <v>133.90700483091746</v>
      </c>
    </row>
    <row r="254" spans="69:70" x14ac:dyDescent="0.25">
      <c r="BQ254" s="6">
        <f>Interaktionsdiagramm!Y216</f>
        <v>830.50755158523214</v>
      </c>
      <c r="BR254" s="6">
        <f>Interaktionsdiagramm!X216</f>
        <v>129.52503006138841</v>
      </c>
    </row>
    <row r="255" spans="69:70" x14ac:dyDescent="0.25">
      <c r="BQ255" s="6">
        <f>Interaktionsdiagramm!Y217</f>
        <v>828.85918793320729</v>
      </c>
      <c r="BR255" s="6">
        <f>Interaktionsdiagramm!X217</f>
        <v>125.18115942028987</v>
      </c>
    </row>
    <row r="256" spans="69:70" x14ac:dyDescent="0.25">
      <c r="BQ256" s="6">
        <f>Interaktionsdiagramm!Y218</f>
        <v>827.22284401244042</v>
      </c>
      <c r="BR256" s="6">
        <f>Interaktionsdiagramm!X218</f>
        <v>120.87489804881136</v>
      </c>
    </row>
    <row r="257" spans="69:70" x14ac:dyDescent="0.25">
      <c r="BQ257" s="6">
        <f>Interaktionsdiagramm!Y219</f>
        <v>825.59839338816596</v>
      </c>
      <c r="BR257" s="6">
        <f>Interaktionsdiagramm!X219</f>
        <v>116.60575962019027</v>
      </c>
    </row>
    <row r="258" spans="69:70" x14ac:dyDescent="0.25">
      <c r="BQ258" s="6">
        <f>Interaktionsdiagramm!Y220</f>
        <v>823.98571130057837</v>
      </c>
      <c r="BR258" s="6">
        <f>Interaktionsdiagramm!X220</f>
        <v>112.37326615662107</v>
      </c>
    </row>
    <row r="259" spans="69:70" x14ac:dyDescent="0.25">
      <c r="BQ259" s="6">
        <f>Interaktionsdiagramm!Y221</f>
        <v>822.38467463958671</v>
      </c>
      <c r="BR259" s="6">
        <f>Interaktionsdiagramm!X221</f>
        <v>108.17694785086064</v>
      </c>
    </row>
    <row r="260" spans="69:70" x14ac:dyDescent="0.25">
      <c r="BQ260" s="6">
        <f>Interaktionsdiagramm!Y222</f>
        <v>820.79516191994537</v>
      </c>
      <c r="BR260" s="6">
        <f>Interaktionsdiagramm!X222</f>
        <v>104.01634289238348</v>
      </c>
    </row>
    <row r="261" spans="69:70" x14ac:dyDescent="0.25">
      <c r="BQ261" s="6">
        <f>Interaktionsdiagramm!Y223</f>
        <v>819.21705325675828</v>
      </c>
      <c r="BR261" s="6">
        <f>Interaktionsdiagramm!X223</f>
        <v>99.890997297961121</v>
      </c>
    </row>
    <row r="262" spans="69:70" x14ac:dyDescent="0.25">
      <c r="BQ262" s="6">
        <f>Interaktionsdiagramm!Y224</f>
        <v>817.65023034135345</v>
      </c>
      <c r="BR262" s="6">
        <f>Interaktionsdiagramm!X224</f>
        <v>95.800464746529883</v>
      </c>
    </row>
    <row r="263" spans="69:70" x14ac:dyDescent="0.25">
      <c r="BQ263" s="6">
        <f>Interaktionsdiagramm!Y225</f>
        <v>816.09457641752351</v>
      </c>
      <c r="BR263" s="6">
        <f>Interaktionsdiagramm!X225</f>
        <v>91.744306418219139</v>
      </c>
    </row>
    <row r="264" spans="69:70" x14ac:dyDescent="0.25">
      <c r="BQ264" s="6">
        <f>Interaktionsdiagramm!Y226</f>
        <v>814.54997625812894</v>
      </c>
      <c r="BR264" s="6">
        <f>Interaktionsdiagramm!X226</f>
        <v>87.722090837426322</v>
      </c>
    </row>
    <row r="265" spans="69:70" x14ac:dyDescent="0.25">
      <c r="BQ265" s="6">
        <f>Interaktionsdiagramm!Y227</f>
        <v>813.01631614205917</v>
      </c>
      <c r="BR265" s="6">
        <f>Interaktionsdiagramm!X227</f>
        <v>83.733393719806713</v>
      </c>
    </row>
    <row r="266" spans="69:70" x14ac:dyDescent="0.25">
      <c r="BQ266" s="6">
        <f>Interaktionsdiagramm!Y228</f>
        <v>811.49348383155075</v>
      </c>
      <c r="BR266" s="6">
        <f>Interaktionsdiagramm!X228</f>
        <v>79.777797823080164</v>
      </c>
    </row>
    <row r="267" spans="69:70" x14ac:dyDescent="0.25">
      <c r="BQ267" s="6">
        <f>Interaktionsdiagramm!Y229</f>
        <v>809.98136854985353</v>
      </c>
      <c r="BR267" s="6">
        <f>Interaktionsdiagramm!X229</f>
        <v>75.854892801533197</v>
      </c>
    </row>
    <row r="268" spans="69:70" x14ac:dyDescent="0.25">
      <c r="BQ268" s="6">
        <f>Interaktionsdiagramm!Y230</f>
        <v>808.4798609592475</v>
      </c>
      <c r="BR268" s="6">
        <f>Interaktionsdiagramm!X230</f>
        <v>71.964275064113735</v>
      </c>
    </row>
    <row r="269" spans="69:70" x14ac:dyDescent="0.25">
      <c r="BQ269" s="6">
        <f>Interaktionsdiagramm!Y231</f>
        <v>806.98885313939888</v>
      </c>
      <c r="BR269" s="6">
        <f>Interaktionsdiagramm!X231</f>
        <v>68.105547636018173</v>
      </c>
    </row>
    <row r="270" spans="69:70" x14ac:dyDescent="0.25">
      <c r="BQ270" s="6">
        <f>Interaktionsdiagramm!Y232</f>
        <v>805.50823856605655</v>
      </c>
      <c r="BR270" s="6">
        <f>Interaktionsdiagramm!X232</f>
        <v>64.278320023661763</v>
      </c>
    </row>
    <row r="271" spans="69:70" x14ac:dyDescent="0.25">
      <c r="BQ271" s="6">
        <f>Interaktionsdiagramm!Y233</f>
        <v>804.03791209008307</v>
      </c>
      <c r="BR271" s="6">
        <f>Interaktionsdiagramm!X233</f>
        <v>60.482208082950137</v>
      </c>
    </row>
    <row r="272" spans="69:70" x14ac:dyDescent="0.25">
      <c r="BQ272" s="6">
        <f>Interaktionsdiagramm!Y234</f>
        <v>802.57776991681681</v>
      </c>
      <c r="BR272" s="6">
        <f>Interaktionsdiagramm!X234</f>
        <v>56.716833890747012</v>
      </c>
    </row>
    <row r="273" spans="69:70" x14ac:dyDescent="0.25">
      <c r="BQ273" s="6">
        <f>Interaktionsdiagramm!Y235</f>
        <v>801.12770958575584</v>
      </c>
      <c r="BR273" s="6">
        <f>Interaktionsdiagramm!X235</f>
        <v>52.981825619448387</v>
      </c>
    </row>
    <row r="274" spans="69:70" x14ac:dyDescent="0.25">
      <c r="BQ274" s="6">
        <f>Interaktionsdiagramm!Y236</f>
        <v>799.68762995056886</v>
      </c>
      <c r="BR274" s="6">
        <f>Interaktionsdiagramm!X236</f>
        <v>49.276817414585935</v>
      </c>
    </row>
    <row r="275" spans="69:70" x14ac:dyDescent="0.25">
      <c r="BQ275" s="6">
        <f>Interaktionsdiagramm!Y237</f>
        <v>798.25743115942021</v>
      </c>
      <c r="BR275" s="6">
        <f>Interaktionsdiagramm!X237</f>
        <v>45.601449275362143</v>
      </c>
    </row>
    <row r="276" spans="69:70" x14ac:dyDescent="0.25">
      <c r="BQ276" s="6">
        <f>Interaktionsdiagramm!Y238</f>
        <v>796.83701463560863</v>
      </c>
      <c r="BR276" s="6">
        <f>Interaktionsdiagramm!X238</f>
        <v>41.955366938045017</v>
      </c>
    </row>
    <row r="277" spans="69:70" x14ac:dyDescent="0.25">
      <c r="BQ277" s="6">
        <f>Interaktionsdiagramm!Y239</f>
        <v>795.42628305851338</v>
      </c>
      <c r="BR277" s="6">
        <f>Interaktionsdiagramm!X239</f>
        <v>38.338221762135277</v>
      </c>
    </row>
    <row r="278" spans="69:70" x14ac:dyDescent="0.25">
      <c r="BQ278" s="6">
        <f>Interaktionsdiagramm!Y240</f>
        <v>794.02514034484727</v>
      </c>
      <c r="BR278" s="6">
        <f>Interaktionsdiagramm!X240</f>
        <v>34.749670619235644</v>
      </c>
    </row>
    <row r="279" spans="69:70" x14ac:dyDescent="0.25">
      <c r="BQ279" s="6">
        <f>Interaktionsdiagramm!Y241</f>
        <v>792.63349163020791</v>
      </c>
      <c r="BR279" s="6">
        <f>Interaktionsdiagramm!X241</f>
        <v>31.189375784548474</v>
      </c>
    </row>
    <row r="280" spans="69:70" x14ac:dyDescent="0.25">
      <c r="BQ280" s="6">
        <f>Interaktionsdiagramm!Y242</f>
        <v>791.25124325092361</v>
      </c>
      <c r="BR280" s="6">
        <f>Interaktionsdiagramm!X242</f>
        <v>27.657004830917799</v>
      </c>
    </row>
    <row r="281" spans="69:70" x14ac:dyDescent="0.25">
      <c r="BQ281" s="6">
        <f>Interaktionsdiagramm!Y243</f>
        <v>789.87830272619283</v>
      </c>
      <c r="BR281" s="6">
        <f>Interaktionsdiagramm!X243</f>
        <v>24.15223052536237</v>
      </c>
    </row>
    <row r="282" spans="69:70" x14ac:dyDescent="0.25">
      <c r="BQ282" s="6">
        <f>Interaktionsdiagramm!Y244</f>
        <v>788.51457874050914</v>
      </c>
      <c r="BR282" s="6">
        <f>Interaktionsdiagramm!X244</f>
        <v>20.674730728021359</v>
      </c>
    </row>
    <row r="283" spans="69:70" x14ac:dyDescent="0.25">
      <c r="BQ283" s="6">
        <f>Interaktionsdiagramm!Y245</f>
        <v>787.15998112636919</v>
      </c>
      <c r="BR283" s="6">
        <f>Interaktionsdiagramm!X245</f>
        <v>17.22418829344997</v>
      </c>
    </row>
    <row r="284" spans="69:70" x14ac:dyDescent="0.25">
      <c r="BQ284" s="6">
        <f>Interaktionsdiagramm!Y246</f>
        <v>785.81442084726029</v>
      </c>
      <c r="BR284" s="6">
        <f>Interaktionsdiagramm!X246</f>
        <v>13.800290974203904</v>
      </c>
    </row>
    <row r="285" spans="69:70" x14ac:dyDescent="0.25">
      <c r="BQ285" s="6">
        <f>Interaktionsdiagramm!Y247</f>
        <v>784.47780998091946</v>
      </c>
      <c r="BR285" s="6">
        <f>Interaktionsdiagramm!X247</f>
        <v>10.402731326644584</v>
      </c>
    </row>
    <row r="286" spans="69:70" x14ac:dyDescent="0.25">
      <c r="BQ286" s="6">
        <f>Interaktionsdiagramm!Y248</f>
        <v>783.15006170286506</v>
      </c>
      <c r="BR286" s="6">
        <f>Interaktionsdiagramm!X248</f>
        <v>7.0312066189128473</v>
      </c>
    </row>
    <row r="287" spans="69:70" x14ac:dyDescent="0.25">
      <c r="BQ287" s="6">
        <f>Interaktionsdiagramm!Y249</f>
        <v>781.83109027019498</v>
      </c>
      <c r="BR287" s="6">
        <f>Interaktionsdiagramm!X249</f>
        <v>3.6854187410115173</v>
      </c>
    </row>
    <row r="288" spans="69:70" x14ac:dyDescent="0.25">
      <c r="BQ288" s="6">
        <f>Interaktionsdiagramm!Y250</f>
        <v>780.52081100564214</v>
      </c>
      <c r="BR288" s="6">
        <f>Interaktionsdiagramm!X250</f>
        <v>0.36507411693355607</v>
      </c>
    </row>
    <row r="289" spans="69:70" x14ac:dyDescent="0.25">
      <c r="BQ289" s="6">
        <f>Interaktionsdiagramm!Y251</f>
        <v>779.21914028189519</v>
      </c>
      <c r="BR289" s="6">
        <f>Interaktionsdiagramm!X251</f>
        <v>-2.93011638120322</v>
      </c>
    </row>
    <row r="290" spans="69:70" x14ac:dyDescent="0.25">
      <c r="BQ290" s="6">
        <f>Interaktionsdiagramm!Y252</f>
        <v>777.92599550616285</v>
      </c>
      <c r="BR290" s="6">
        <f>Interaktionsdiagramm!X252</f>
        <v>-6.2004375170904495</v>
      </c>
    </row>
    <row r="291" spans="69:70" x14ac:dyDescent="0.25">
      <c r="BQ291" s="6">
        <f>Interaktionsdiagramm!Y253</f>
        <v>776.64129510499856</v>
      </c>
      <c r="BR291" s="6">
        <f>Interaktionsdiagramm!X253</f>
        <v>-9.4461697722567806</v>
      </c>
    </row>
    <row r="292" spans="69:70" x14ac:dyDescent="0.25">
      <c r="BQ292" s="6">
        <f>Interaktionsdiagramm!Y254</f>
        <v>775.36495850936205</v>
      </c>
      <c r="BR292" s="6">
        <f>Interaktionsdiagramm!X254</f>
        <v>-12.667589426260633</v>
      </c>
    </row>
    <row r="293" spans="69:70" x14ac:dyDescent="0.25">
      <c r="BQ293" s="6">
        <f>Interaktionsdiagramm!Y255</f>
        <v>774.09690613992802</v>
      </c>
      <c r="BR293" s="6">
        <f>Interaktionsdiagramm!X255</f>
        <v>-15.864968635085802</v>
      </c>
    </row>
    <row r="294" spans="69:70" x14ac:dyDescent="0.25">
      <c r="BQ294" s="6">
        <f>Interaktionsdiagramm!Y256</f>
        <v>772.83705939263064</v>
      </c>
      <c r="BR294" s="6">
        <f>Interaktionsdiagramm!X256</f>
        <v>-19.038575507785254</v>
      </c>
    </row>
    <row r="295" spans="69:70" x14ac:dyDescent="0.25">
      <c r="BQ295" s="6">
        <f>Interaktionsdiagramm!Y257</f>
        <v>771.58534062444085</v>
      </c>
      <c r="BR295" s="6">
        <f>Interaktionsdiagramm!X257</f>
        <v>-22.188674181427928</v>
      </c>
    </row>
    <row r="296" spans="69:70" x14ac:dyDescent="0.25">
      <c r="BQ296" s="6">
        <f>Interaktionsdiagramm!Y258</f>
        <v>770.34167313937712</v>
      </c>
      <c r="BR296" s="6">
        <f>Interaktionsdiagramm!X258</f>
        <v>-25.31552489437945</v>
      </c>
    </row>
    <row r="297" spans="69:70" x14ac:dyDescent="0.25">
      <c r="BQ297" s="6">
        <f>Interaktionsdiagramm!Y259</f>
        <v>769.10598117473899</v>
      </c>
      <c r="BR297" s="6">
        <f>Interaktionsdiagramm!X259</f>
        <v>-28.419384057970888</v>
      </c>
    </row>
    <row r="298" spans="69:70" x14ac:dyDescent="0.25">
      <c r="BQ298" s="6">
        <f>Interaktionsdiagramm!Y260</f>
        <v>767.87818988756635</v>
      </c>
      <c r="BR298" s="6">
        <f>Interaktionsdiagramm!X260</f>
        <v>-31.50050432659134</v>
      </c>
    </row>
    <row r="299" spans="69:70" x14ac:dyDescent="0.25">
      <c r="BQ299" s="6">
        <f>Interaktionsdiagramm!Y261</f>
        <v>766.65822534131598</v>
      </c>
      <c r="BR299" s="6">
        <f>Interaktionsdiagramm!X261</f>
        <v>-34.559134666243494</v>
      </c>
    </row>
    <row r="300" spans="69:70" x14ac:dyDescent="0.25">
      <c r="BQ300" s="6">
        <f>Interaktionsdiagramm!Y262</f>
        <v>765.44601449275365</v>
      </c>
      <c r="BR300" s="6">
        <f>Interaktionsdiagramm!X262</f>
        <v>-37.595520421607375</v>
      </c>
    </row>
    <row r="301" spans="69:70" x14ac:dyDescent="0.25">
      <c r="BQ301" s="6">
        <f>Interaktionsdiagramm!Y263</f>
        <v>764.24148517905905</v>
      </c>
      <c r="BR301" s="6">
        <f>Interaktionsdiagramm!X263</f>
        <v>-40.609903381642425</v>
      </c>
    </row>
    <row r="302" spans="69:70" x14ac:dyDescent="0.25">
      <c r="BQ302" s="6">
        <f>Interaktionsdiagramm!Y264</f>
        <v>763.04456610513853</v>
      </c>
      <c r="BR302" s="6">
        <f>Interaktionsdiagramm!X264</f>
        <v>-43.602521843770887</v>
      </c>
    </row>
    <row r="303" spans="69:70" x14ac:dyDescent="0.25">
      <c r="BQ303" s="6">
        <f>Interaktionsdiagramm!Y265</f>
        <v>761.85518683114196</v>
      </c>
      <c r="BR303" s="6">
        <f>Interaktionsdiagramm!X265</f>
        <v>-46.57361067667614</v>
      </c>
    </row>
    <row r="304" spans="69:70" x14ac:dyDescent="0.25">
      <c r="BQ304" s="6">
        <f>Interaktionsdiagramm!Y266</f>
        <v>760.67327776018328</v>
      </c>
      <c r="BR304" s="6">
        <f>Interaktionsdiagramm!X266</f>
        <v>-49.52340138174668</v>
      </c>
    </row>
    <row r="305" spans="69:70" x14ac:dyDescent="0.25">
      <c r="BQ305" s="6">
        <f>Interaktionsdiagramm!Y267</f>
        <v>759.49877012625711</v>
      </c>
      <c r="BR305" s="6">
        <f>Interaktionsdiagramm!X267</f>
        <v>-52.452122153209075</v>
      </c>
    </row>
    <row r="306" spans="69:70" x14ac:dyDescent="0.25">
      <c r="BQ306" s="6">
        <f>Interaktionsdiagramm!Y268</f>
        <v>758.33159598234988</v>
      </c>
      <c r="BR306" s="6">
        <f>Interaktionsdiagramm!X268</f>
        <v>-55.359997936974651</v>
      </c>
    </row>
    <row r="307" spans="69:70" x14ac:dyDescent="0.25">
      <c r="BQ307" s="6">
        <f>Interaktionsdiagramm!Y269</f>
        <v>757.17168818874484</v>
      </c>
      <c r="BR307" s="6">
        <f>Interaktionsdiagramm!X269</f>
        <v>-58.247250488230861</v>
      </c>
    </row>
    <row r="308" spans="69:70" x14ac:dyDescent="0.25">
      <c r="BQ308" s="6">
        <f>Interaktionsdiagramm!Y270</f>
        <v>756.01898040151343</v>
      </c>
      <c r="BR308" s="6">
        <f>Interaktionsdiagramm!X270</f>
        <v>-61.114098427818021</v>
      </c>
    </row>
    <row r="309" spans="69:70" x14ac:dyDescent="0.25">
      <c r="BQ309" s="6">
        <f>Interaktionsdiagramm!Y271</f>
        <v>754.87340706119255</v>
      </c>
      <c r="BR309" s="6">
        <f>Interaktionsdiagramm!X271</f>
        <v>-63.960757297407667</v>
      </c>
    </row>
    <row r="310" spans="69:70" x14ac:dyDescent="0.25">
      <c r="BQ310" s="6">
        <f>Interaktionsdiagramm!Y272</f>
        <v>753.73490338164265</v>
      </c>
      <c r="BR310" s="6">
        <f>Interaktionsdiagramm!X272</f>
        <v>-66.787439613526431</v>
      </c>
    </row>
    <row r="311" spans="69:70" x14ac:dyDescent="0.25">
      <c r="BQ311" s="6">
        <f>Interaktionsdiagramm!Y273</f>
        <v>743.3041060585806</v>
      </c>
      <c r="BR311" s="6">
        <f>Interaktionsdiagramm!X273</f>
        <v>-92.393855888956523</v>
      </c>
    </row>
    <row r="312" spans="69:70" x14ac:dyDescent="0.25">
      <c r="BQ312" s="6">
        <f>Interaktionsdiagramm!Y274</f>
        <v>732.72160706268642</v>
      </c>
      <c r="BR312" s="6">
        <f>Interaktionsdiagramm!X274</f>
        <v>-118.18123623700501</v>
      </c>
    </row>
    <row r="313" spans="69:70" x14ac:dyDescent="0.25">
      <c r="BQ313" s="6">
        <f>Interaktionsdiagramm!Y275</f>
        <v>721.98495996833344</v>
      </c>
      <c r="BR313" s="6">
        <f>Interaktionsdiagramm!X275</f>
        <v>-144.15150580737998</v>
      </c>
    </row>
    <row r="314" spans="69:70" x14ac:dyDescent="0.25">
      <c r="BQ314" s="6">
        <f>Interaktionsdiagramm!Y276</f>
        <v>711.09167163150971</v>
      </c>
      <c r="BR314" s="6">
        <f>Interaktionsdiagramm!X276</f>
        <v>-170.30661715405677</v>
      </c>
    </row>
    <row r="315" spans="69:70" x14ac:dyDescent="0.25">
      <c r="BQ315" s="6">
        <f>Interaktionsdiagramm!Y277</f>
        <v>700.0392011424135</v>
      </c>
      <c r="BR315" s="6">
        <f>Interaktionsdiagramm!X277</f>
        <v>-196.64855072463763</v>
      </c>
    </row>
    <row r="316" spans="69:70" x14ac:dyDescent="0.25">
      <c r="BQ316" s="6">
        <f>Interaktionsdiagramm!Y278</f>
        <v>688.82495875092093</v>
      </c>
      <c r="BR316" s="6">
        <f>Interaktionsdiagramm!X278</f>
        <v>-223.17931536024105</v>
      </c>
    </row>
    <row r="317" spans="69:70" x14ac:dyDescent="0.25">
      <c r="BQ317" s="6">
        <f>Interaktionsdiagramm!Y279</f>
        <v>677.44630476413363</v>
      </c>
      <c r="BR317" s="6">
        <f>Interaktionsdiagramm!X279</f>
        <v>-249.90094880617232</v>
      </c>
    </row>
    <row r="318" spans="69:70" x14ac:dyDescent="0.25">
      <c r="BQ318" s="6">
        <f>Interaktionsdiagramm!Y280</f>
        <v>665.90054841517326</v>
      </c>
      <c r="BR318" s="6">
        <f>Interaktionsdiagramm!X280</f>
        <v>-276.81551823366283</v>
      </c>
    </row>
    <row r="319" spans="69:70" x14ac:dyDescent="0.25">
      <c r="BQ319" s="6">
        <f>Interaktionsdiagramm!Y281</f>
        <v>654.1849467023734</v>
      </c>
      <c r="BR319" s="6">
        <f>Interaktionsdiagramm!X281</f>
        <v>-303.92512077294691</v>
      </c>
    </row>
    <row r="320" spans="69:70" x14ac:dyDescent="0.25">
      <c r="BQ320" s="6">
        <f>Interaktionsdiagramm!Y282</f>
        <v>642.29670319798777</v>
      </c>
      <c r="BR320" s="6">
        <f>Interaktionsdiagramm!X282</f>
        <v>-331.23188405797111</v>
      </c>
    </row>
    <row r="321" spans="69:70" x14ac:dyDescent="0.25">
      <c r="BQ321" s="6">
        <f>Interaktionsdiagramm!Y283</f>
        <v>630.23296682550097</v>
      </c>
      <c r="BR321" s="6">
        <f>Interaktionsdiagramm!X283</f>
        <v>-358.73796678303171</v>
      </c>
    </row>
    <row r="322" spans="69:70" x14ac:dyDescent="0.25">
      <c r="BQ322" s="6">
        <f>Interaktionsdiagramm!Y284</f>
        <v>617.99083060460271</v>
      </c>
      <c r="BR322" s="6">
        <f>Interaktionsdiagramm!X284</f>
        <v>-386.44555927164629</v>
      </c>
    </row>
    <row r="323" spans="69:70" x14ac:dyDescent="0.25">
      <c r="BQ323" s="6">
        <f>Interaktionsdiagramm!Y285</f>
        <v>605.56733036285175</v>
      </c>
      <c r="BR323" s="6">
        <f>Interaktionsdiagramm!X285</f>
        <v>-414.35688405797083</v>
      </c>
    </row>
    <row r="324" spans="69:70" x14ac:dyDescent="0.25">
      <c r="BQ324" s="6">
        <f>Interaktionsdiagramm!Y286</f>
        <v>592.95944341302061</v>
      </c>
      <c r="BR324" s="6">
        <f>Interaktionsdiagramm!X286</f>
        <v>-442.47419648109542</v>
      </c>
    </row>
    <row r="325" spans="69:70" x14ac:dyDescent="0.25">
      <c r="BQ325" s="6">
        <f>Interaktionsdiagramm!Y287</f>
        <v>580.16408719508559</v>
      </c>
      <c r="BR325" s="6">
        <f>Interaktionsdiagramm!X287</f>
        <v>-470.79978529253896</v>
      </c>
    </row>
    <row r="326" spans="69:70" x14ac:dyDescent="0.25">
      <c r="BQ326" s="6">
        <f>Interaktionsdiagramm!Y288</f>
        <v>567.19064771267983</v>
      </c>
      <c r="BR326" s="6">
        <f>Interaktionsdiagramm!X288</f>
        <v>-499.31095778783475</v>
      </c>
    </row>
    <row r="327" spans="69:70" x14ac:dyDescent="0.25">
      <c r="BQ327" s="6">
        <f>Interaktionsdiagramm!Y289</f>
        <v>554.09912029072279</v>
      </c>
      <c r="BR327" s="6">
        <f>Interaktionsdiagramm!X289</f>
        <v>-527.88424724205061</v>
      </c>
    </row>
    <row r="328" spans="69:70" x14ac:dyDescent="0.25">
      <c r="BQ328" s="6">
        <f>Interaktionsdiagramm!Y290</f>
        <v>540.9635043382242</v>
      </c>
      <c r="BR328" s="6">
        <f>Interaktionsdiagramm!X290</f>
        <v>-556.36913437008093</v>
      </c>
    </row>
    <row r="329" spans="69:70" x14ac:dyDescent="0.25">
      <c r="BQ329" s="6">
        <f>Interaktionsdiagramm!Y291</f>
        <v>527.85944986690333</v>
      </c>
      <c r="BR329" s="6">
        <f>Interaktionsdiagramm!X291</f>
        <v>-584.61283643892352</v>
      </c>
    </row>
    <row r="330" spans="69:70" x14ac:dyDescent="0.25">
      <c r="BQ330" s="6">
        <f>Interaktionsdiagramm!Y292</f>
        <v>514.86429882065795</v>
      </c>
      <c r="BR330" s="6">
        <f>Interaktionsdiagramm!X292</f>
        <v>-612.46026456111576</v>
      </c>
    </row>
    <row r="331" spans="69:70" x14ac:dyDescent="0.25">
      <c r="BQ331" s="6">
        <f>Interaktionsdiagramm!Y293</f>
        <v>502.05712757671824</v>
      </c>
      <c r="BR331" s="6">
        <f>Interaktionsdiagramm!X293</f>
        <v>-639.75398001756696</v>
      </c>
    </row>
    <row r="332" spans="69:70" x14ac:dyDescent="0.25">
      <c r="BQ332" s="6">
        <f>Interaktionsdiagramm!Y294</f>
        <v>489.51879065587701</v>
      </c>
      <c r="BR332" s="6">
        <f>Interaktionsdiagramm!X294</f>
        <v>-666.33414958395338</v>
      </c>
    </row>
    <row r="333" spans="69:70" x14ac:dyDescent="0.25">
      <c r="BQ333" s="6">
        <f>Interaktionsdiagramm!Y295</f>
        <v>477.33196568052438</v>
      </c>
      <c r="BR333" s="6">
        <f>Interaktionsdiagramm!X295</f>
        <v>-692.03849983405246</v>
      </c>
    </row>
    <row r="334" spans="69:70" x14ac:dyDescent="0.25">
      <c r="BQ334" s="6">
        <f>Interaktionsdiagramm!Y296</f>
        <v>465.58119962059601</v>
      </c>
      <c r="BR334" s="6">
        <f>Interaktionsdiagramm!X296</f>
        <v>-716.70227039258145</v>
      </c>
    </row>
    <row r="335" spans="69:70" x14ac:dyDescent="0.25">
      <c r="BQ335" s="6">
        <f>Interaktionsdiagramm!Y297</f>
        <v>454.35295636898633</v>
      </c>
      <c r="BR335" s="6">
        <f>Interaktionsdiagramm!X297</f>
        <v>-740.1581661092531</v>
      </c>
    </row>
    <row r="336" spans="69:70" x14ac:dyDescent="0.25">
      <c r="BQ336" s="6">
        <f>Interaktionsdiagramm!Y298</f>
        <v>443.73566568947228</v>
      </c>
      <c r="BR336" s="6">
        <f>Interaktionsdiagramm!X298</f>
        <v>-762.23630812489512</v>
      </c>
    </row>
    <row r="337" spans="68:71" x14ac:dyDescent="0.25">
      <c r="BQ337" s="6">
        <f>Interaktionsdiagramm!Y299</f>
        <v>433.81977358175072</v>
      </c>
      <c r="BR337" s="6">
        <f>Interaktionsdiagramm!X299</f>
        <v>-782.76418379957306</v>
      </c>
    </row>
    <row r="338" spans="68:71" x14ac:dyDescent="0.25">
      <c r="BQ338" s="6">
        <f>Interaktionsdiagramm!Y300</f>
        <v>424.69779410981192</v>
      </c>
      <c r="BR338" s="6">
        <f>Interaktionsdiagramm!X300</f>
        <v>-801.56659547171944</v>
      </c>
    </row>
    <row r="339" spans="68:71" x14ac:dyDescent="0.25">
      <c r="BQ339" s="6">
        <f>Interaktionsdiagramm!Y301</f>
        <v>416.46436274155326</v>
      </c>
      <c r="BR339" s="6">
        <f>Interaktionsdiagramm!X301</f>
        <v>-818.46560801630437</v>
      </c>
    </row>
    <row r="340" spans="68:71" x14ac:dyDescent="0.25">
      <c r="BQ340" s="6">
        <f>Interaktionsdiagramm!Y302</f>
        <v>409.21629124928955</v>
      </c>
      <c r="BR340" s="6">
        <f>Interaktionsdiagramm!X302</f>
        <v>-833.28049516908209</v>
      </c>
    </row>
    <row r="341" spans="68:71" x14ac:dyDescent="0.25">
      <c r="BQ341" s="6">
        <f>Interaktionsdiagramm!Y303</f>
        <v>403.05262422263979</v>
      </c>
      <c r="BR341" s="6">
        <f>Interaktionsdiagramm!X303</f>
        <v>-845.82768458290548</v>
      </c>
    </row>
    <row r="342" spans="68:71" x14ac:dyDescent="0.25">
      <c r="BQ342" s="6">
        <f>Interaktionsdiagramm!Y304</f>
        <v>398.07469724716447</v>
      </c>
      <c r="BR342" s="6">
        <f>Interaktionsdiagramm!X304</f>
        <v>-855.92070158102774</v>
      </c>
    </row>
    <row r="343" spans="68:71" x14ac:dyDescent="0.25">
      <c r="BQ343" s="6">
        <f>Interaktionsdiagramm!Y305</f>
        <v>394.38619680410409</v>
      </c>
      <c r="BR343" s="6">
        <f>Interaktionsdiagramm!X305</f>
        <v>-863.37011157119855</v>
      </c>
    </row>
    <row r="344" spans="68:71" x14ac:dyDescent="0.25">
      <c r="BQ344" s="6">
        <f>Interaktionsdiagramm!Y306</f>
        <v>392.09322194862068</v>
      </c>
      <c r="BR344" s="6">
        <f>Interaktionsdiagramm!X306</f>
        <v>-867.98346108320345</v>
      </c>
    </row>
    <row r="345" spans="68:71" x14ac:dyDescent="0.25">
      <c r="BQ345" s="6">
        <f>Interaktionsdiagramm!Y307</f>
        <v>391.30434782608694</v>
      </c>
      <c r="BR345" s="6">
        <f>Interaktionsdiagramm!X307</f>
        <v>-869.56521739130437</v>
      </c>
    </row>
    <row r="346" spans="68:71" ht="15.75" thickBot="1" x14ac:dyDescent="0.3">
      <c r="BP346" s="79"/>
      <c r="BQ346" s="81">
        <f>Interaktionsdiagramm!Y308</f>
        <v>391.30434782608694</v>
      </c>
      <c r="BR346" s="81">
        <f>Interaktionsdiagramm!X308</f>
        <v>-869.56521739130437</v>
      </c>
      <c r="BS346" s="79"/>
    </row>
    <row r="347" spans="68:71" ht="15.75" thickTop="1" x14ac:dyDescent="0.25">
      <c r="BQ347" s="6">
        <f>Interaktionsdiagramm!Y317</f>
        <v>391.30434782608694</v>
      </c>
      <c r="BR347" s="6">
        <f>Interaktionsdiagramm!X317</f>
        <v>-869.56521739130437</v>
      </c>
    </row>
    <row r="348" spans="68:71" x14ac:dyDescent="0.25">
      <c r="BQ348" s="6">
        <f>Interaktionsdiagramm!Y318</f>
        <v>236.84210526315786</v>
      </c>
      <c r="BR348" s="6">
        <f>Interaktionsdiagramm!X318</f>
        <v>-526.31578947368416</v>
      </c>
    </row>
    <row r="349" spans="68:71" x14ac:dyDescent="0.25">
      <c r="BQ349" s="6">
        <f>Interaktionsdiagramm!Y319</f>
        <v>219.00059956167675</v>
      </c>
      <c r="BR349" s="6">
        <f>Interaktionsdiagramm!X319</f>
        <v>-486.83929632347804</v>
      </c>
    </row>
    <row r="350" spans="68:71" x14ac:dyDescent="0.25">
      <c r="BQ350" s="6">
        <f>Interaktionsdiagramm!Y320</f>
        <v>199.65499312724606</v>
      </c>
      <c r="BR350" s="6">
        <f>Interaktionsdiagramm!X320</f>
        <v>-444.33120996936788</v>
      </c>
    </row>
    <row r="351" spans="68:71" x14ac:dyDescent="0.25">
      <c r="BQ351" s="6">
        <f>Interaktionsdiagramm!Y321</f>
        <v>178.91386110523828</v>
      </c>
      <c r="BR351" s="6">
        <f>Interaktionsdiagramm!X321</f>
        <v>-398.98706313709175</v>
      </c>
    </row>
    <row r="352" spans="68:71" x14ac:dyDescent="0.25">
      <c r="BQ352" s="6">
        <f>Interaktionsdiagramm!Y322</f>
        <v>156.88330255081567</v>
      </c>
      <c r="BR352" s="6">
        <f>Interaktionsdiagramm!X322</f>
        <v>-350.99930929686428</v>
      </c>
    </row>
    <row r="353" spans="69:70" x14ac:dyDescent="0.25">
      <c r="BQ353" s="6">
        <f>Interaktionsdiagramm!Y323</f>
        <v>133.66700394521843</v>
      </c>
      <c r="BR353" s="6">
        <f>Interaktionsdiagramm!X323</f>
        <v>-300.55738304093563</v>
      </c>
    </row>
    <row r="354" spans="69:70" x14ac:dyDescent="0.25">
      <c r="BQ354" s="6">
        <f>Interaktionsdiagramm!Y324</f>
        <v>109.36630087400739</v>
      </c>
      <c r="BR354" s="6">
        <f>Interaktionsdiagramm!X324</f>
        <v>-247.84775904605266</v>
      </c>
    </row>
    <row r="355" spans="69:70" x14ac:dyDescent="0.25">
      <c r="BQ355" s="6">
        <f>Interaktionsdiagramm!Y325</f>
        <v>84.080237926801331</v>
      </c>
      <c r="BR355" s="6">
        <f>Interaktionsdiagramm!X325</f>
        <v>-193.05400965936238</v>
      </c>
    </row>
    <row r="356" spans="69:70" x14ac:dyDescent="0.25">
      <c r="BQ356" s="6">
        <f>Interaktionsdiagramm!Y326</f>
        <v>57.905626875915239</v>
      </c>
      <c r="BR356" s="6">
        <f>Interaktionsdiagramm!X326</f>
        <v>-136.35686114511088</v>
      </c>
    </row>
    <row r="357" spans="69:70" x14ac:dyDescent="0.25">
      <c r="BQ357" s="6">
        <f>Interaktionsdiagramm!Y327</f>
        <v>30.937103189246209</v>
      </c>
      <c r="BR357" s="6">
        <f>Interaktionsdiagramm!X327</f>
        <v>-77.934248628327452</v>
      </c>
    </row>
    <row r="358" spans="69:70" x14ac:dyDescent="0.25">
      <c r="BQ358" s="6">
        <f>Interaktionsdiagramm!Y328</f>
        <v>3.2671809307848254</v>
      </c>
      <c r="BR358" s="6">
        <f>Interaktionsdiagramm!X328</f>
        <v>-17.961369770580347</v>
      </c>
    </row>
    <row r="359" spans="69:70" x14ac:dyDescent="0.25">
      <c r="BQ359" s="6">
        <f>Interaktionsdiagramm!Y329</f>
        <v>-25.013693899772225</v>
      </c>
      <c r="BR359" s="6">
        <f>Interaktionsdiagramm!X329</f>
        <v>43.389262788196618</v>
      </c>
    </row>
    <row r="360" spans="69:70" x14ac:dyDescent="0.25">
      <c r="BQ360" s="6">
        <f>Interaktionsdiagramm!Y330</f>
        <v>-53.817091538647922</v>
      </c>
      <c r="BR360" s="6">
        <f>Interaktionsdiagramm!X330</f>
        <v>105.94777018883084</v>
      </c>
    </row>
    <row r="361" spans="69:70" x14ac:dyDescent="0.25">
      <c r="BQ361" s="6">
        <f>Interaktionsdiagramm!Y331</f>
        <v>-83.056548092947935</v>
      </c>
      <c r="BR361" s="6">
        <f>Interaktionsdiagramm!X331</f>
        <v>169.54685728103522</v>
      </c>
    </row>
    <row r="362" spans="69:70" x14ac:dyDescent="0.25">
      <c r="BQ362" s="6">
        <f>Interaktionsdiagramm!Y332</f>
        <v>-112.48688778387233</v>
      </c>
      <c r="BR362" s="6">
        <f>Interaktionsdiagramm!X332</f>
        <v>233.6648107809396</v>
      </c>
    </row>
    <row r="363" spans="69:70" x14ac:dyDescent="0.25">
      <c r="BQ363" s="6">
        <f>Interaktionsdiagramm!Y333</f>
        <v>-140.93917537130235</v>
      </c>
      <c r="BR363" s="6">
        <f>Interaktionsdiagramm!X333</f>
        <v>295.72545144514714</v>
      </c>
    </row>
    <row r="364" spans="69:70" x14ac:dyDescent="0.25">
      <c r="BQ364" s="6">
        <f>Interaktionsdiagramm!Y334</f>
        <v>-169.6481020408163</v>
      </c>
      <c r="BR364" s="6">
        <f>Interaktionsdiagramm!X334</f>
        <v>358.49238095238093</v>
      </c>
    </row>
    <row r="365" spans="69:70" x14ac:dyDescent="0.25">
      <c r="BQ365" s="6">
        <f>Interaktionsdiagramm!Y335</f>
        <v>-198.53459141518431</v>
      </c>
      <c r="BR365" s="6">
        <f>Interaktionsdiagramm!X335</f>
        <v>421.80816058355032</v>
      </c>
    </row>
    <row r="366" spans="69:70" x14ac:dyDescent="0.25">
      <c r="BQ366" s="6">
        <f>Interaktionsdiagramm!Y336</f>
        <v>-227.52130155050835</v>
      </c>
      <c r="BR366" s="6">
        <f>Interaktionsdiagramm!X336</f>
        <v>485.51770145119286</v>
      </c>
    </row>
    <row r="367" spans="69:70" x14ac:dyDescent="0.25">
      <c r="BQ367" s="6">
        <f>Interaktionsdiagramm!Y337</f>
        <v>-256.53258243506934</v>
      </c>
      <c r="BR367" s="6">
        <f>Interaktionsdiagramm!X337</f>
        <v>549.46822082230619</v>
      </c>
    </row>
    <row r="368" spans="69:70" x14ac:dyDescent="0.25">
      <c r="BQ368" s="6">
        <f>Interaktionsdiagramm!Y338</f>
        <v>-285.49443465985735</v>
      </c>
      <c r="BR368" s="6">
        <f>Interaktionsdiagramm!X338</f>
        <v>613.50919941178483</v>
      </c>
    </row>
    <row r="369" spans="69:70" x14ac:dyDescent="0.25">
      <c r="BQ369" s="6">
        <f>Interaktionsdiagramm!Y339</f>
        <v>-314.34686289995307</v>
      </c>
      <c r="BR369" s="6">
        <f>Interaktionsdiagramm!X339</f>
        <v>677.51717049469653</v>
      </c>
    </row>
    <row r="370" spans="69:70" x14ac:dyDescent="0.25">
      <c r="BQ370" s="6">
        <f>Interaktionsdiagramm!Y340</f>
        <v>-343.08048115172335</v>
      </c>
      <c r="BR370" s="6">
        <f>Interaktionsdiagramm!X340</f>
        <v>741.46944136657453</v>
      </c>
    </row>
    <row r="371" spans="69:70" x14ac:dyDescent="0.25">
      <c r="BQ371" s="6">
        <f>Interaktionsdiagramm!Y341</f>
        <v>-371.69837197519155</v>
      </c>
      <c r="BR371" s="6">
        <f>Interaktionsdiagramm!X341</f>
        <v>805.36830077893785</v>
      </c>
    </row>
    <row r="372" spans="69:70" x14ac:dyDescent="0.25">
      <c r="BQ372" s="6">
        <f>Interaktionsdiagramm!Y342</f>
        <v>-400.20355805758578</v>
      </c>
      <c r="BR372" s="6">
        <f>Interaktionsdiagramm!X342</f>
        <v>869.21600407087658</v>
      </c>
    </row>
    <row r="373" spans="69:70" x14ac:dyDescent="0.25">
      <c r="BQ373" s="6">
        <f>Interaktionsdiagramm!Y343</f>
        <v>-428.59900357134677</v>
      </c>
      <c r="BR373" s="6">
        <f>Interaktionsdiagramm!X343</f>
        <v>933.01477377654646</v>
      </c>
    </row>
    <row r="374" spans="69:70" x14ac:dyDescent="0.25">
      <c r="BQ374" s="6">
        <f>Interaktionsdiagramm!Y344</f>
        <v>-456.88761549678509</v>
      </c>
      <c r="BR374" s="6">
        <f>Interaktionsdiagramm!X344</f>
        <v>996.76680021946549</v>
      </c>
    </row>
    <row r="375" spans="69:70" x14ac:dyDescent="0.25">
      <c r="BQ375" s="6">
        <f>Interaktionsdiagramm!Y345</f>
        <v>-485.07224491041603</v>
      </c>
      <c r="BR375" s="6">
        <f>Interaktionsdiagramm!X345</f>
        <v>1060.4742420939299</v>
      </c>
    </row>
    <row r="376" spans="69:70" x14ac:dyDescent="0.25">
      <c r="BQ376" s="6">
        <f>Interaktionsdiagramm!Y346</f>
        <v>-513.15568823998581</v>
      </c>
      <c r="BR376" s="6">
        <f>Interaktionsdiagramm!X346</f>
        <v>1124.1392270338854</v>
      </c>
    </row>
    <row r="377" spans="69:70" x14ac:dyDescent="0.25">
      <c r="BQ377" s="6">
        <f>Interaktionsdiagramm!Y347</f>
        <v>-541.14068848716079</v>
      </c>
      <c r="BR377" s="6">
        <f>Interaktionsdiagramm!X347</f>
        <v>1187.7638521695674</v>
      </c>
    </row>
    <row r="378" spans="69:70" x14ac:dyDescent="0.25">
      <c r="BQ378" s="6">
        <f>Interaktionsdiagramm!Y348</f>
        <v>-569.02993641881972</v>
      </c>
      <c r="BR378" s="6">
        <f>Interaktionsdiagramm!X348</f>
        <v>1251.350184672207</v>
      </c>
    </row>
    <row r="379" spans="69:70" x14ac:dyDescent="0.25">
      <c r="BQ379" s="6">
        <f>Interaktionsdiagramm!Y349</f>
        <v>-596.82607172786038</v>
      </c>
      <c r="BR379" s="6">
        <f>Interaktionsdiagramm!X349</f>
        <v>1314.9002622871089</v>
      </c>
    </row>
    <row r="380" spans="69:70" x14ac:dyDescent="0.25">
      <c r="BQ380" s="6">
        <f>Interaktionsdiagramm!Y350</f>
        <v>-624.53168416440701</v>
      </c>
      <c r="BR380" s="6">
        <f>Interaktionsdiagramm!X350</f>
        <v>1378.4160938553925</v>
      </c>
    </row>
    <row r="381" spans="69:70" x14ac:dyDescent="0.25">
      <c r="BQ381" s="6">
        <f>Interaktionsdiagramm!Y351</f>
        <v>-652.14931463826144</v>
      </c>
      <c r="BR381" s="6">
        <f>Interaktionsdiagramm!X351</f>
        <v>1441.8996598246597</v>
      </c>
    </row>
    <row r="382" spans="69:70" x14ac:dyDescent="0.25">
      <c r="BQ382" s="6">
        <f>Interaktionsdiagramm!Y352</f>
        <v>-679.68145629343553</v>
      </c>
      <c r="BR382" s="6">
        <f>Interaktionsdiagramm!X352</f>
        <v>1505.3529127488853</v>
      </c>
    </row>
    <row r="383" spans="69:70" x14ac:dyDescent="0.25">
      <c r="BQ383" s="6">
        <f>Interaktionsdiagramm!Y353</f>
        <v>-707.13055555555559</v>
      </c>
      <c r="BR383" s="6">
        <f>Interaktionsdiagramm!X353</f>
        <v>1568.7777777777778</v>
      </c>
    </row>
    <row r="384" spans="69:70" x14ac:dyDescent="0.25">
      <c r="BQ384" s="6">
        <f>Interaktionsdiagramm!Y354</f>
        <v>-709.21642765615809</v>
      </c>
      <c r="BR384" s="6">
        <f>Interaktionsdiagramm!X354</f>
        <v>1573.7097232517913</v>
      </c>
    </row>
    <row r="385" spans="69:70" x14ac:dyDescent="0.25">
      <c r="BQ385" s="6">
        <f>Interaktionsdiagramm!Y355</f>
        <v>-711.30936941753168</v>
      </c>
      <c r="BR385" s="6">
        <f>Interaktionsdiagramm!X355</f>
        <v>1578.6616452792759</v>
      </c>
    </row>
    <row r="386" spans="69:70" x14ac:dyDescent="0.25">
      <c r="BQ386" s="6">
        <f>Interaktionsdiagramm!Y356</f>
        <v>-713.40944562581569</v>
      </c>
      <c r="BR386" s="6">
        <f>Interaktionsdiagramm!X356</f>
        <v>1583.6337563767577</v>
      </c>
    </row>
    <row r="387" spans="69:70" x14ac:dyDescent="0.25">
      <c r="BQ387" s="6">
        <f>Interaktionsdiagramm!Y357</f>
        <v>-715.51672184047334</v>
      </c>
      <c r="BR387" s="6">
        <f>Interaktionsdiagramm!X357</f>
        <v>1588.6262720859086</v>
      </c>
    </row>
    <row r="388" spans="69:70" x14ac:dyDescent="0.25">
      <c r="BQ388" s="6">
        <f>Interaktionsdiagramm!Y358</f>
        <v>-717.63126440543328</v>
      </c>
      <c r="BR388" s="6">
        <f>Interaktionsdiagramm!X358</f>
        <v>1593.6394110275692</v>
      </c>
    </row>
    <row r="389" spans="69:70" x14ac:dyDescent="0.25">
      <c r="BQ389" s="6">
        <f>Interaktionsdiagramm!Y359</f>
        <v>-719.75314046041228</v>
      </c>
      <c r="BR389" s="6">
        <f>Interaktionsdiagramm!X359</f>
        <v>1598.6733949569261</v>
      </c>
    </row>
    <row r="390" spans="69:70" x14ac:dyDescent="0.25">
      <c r="BQ390" s="6">
        <f>Interaktionsdiagramm!Y360</f>
        <v>-721.88241795242357</v>
      </c>
      <c r="BR390" s="6">
        <f>Interaktionsdiagramm!X360</f>
        <v>1603.7284488198916</v>
      </c>
    </row>
    <row r="391" spans="69:70" x14ac:dyDescent="0.25">
      <c r="BQ391" s="6">
        <f>Interaktionsdiagramm!Y361</f>
        <v>-724.01916564747251</v>
      </c>
      <c r="BR391" s="6">
        <f>Interaktionsdiagramm!X361</f>
        <v>1608.8048008106914</v>
      </c>
    </row>
    <row r="392" spans="69:70" x14ac:dyDescent="0.25">
      <c r="BQ392" s="6">
        <f>Interaktionsdiagramm!Y362</f>
        <v>-726.16345314244575</v>
      </c>
      <c r="BR392" s="6">
        <f>Interaktionsdiagramm!X362</f>
        <v>1613.9026824307145</v>
      </c>
    </row>
    <row r="393" spans="69:70" x14ac:dyDescent="0.25">
      <c r="BQ393" s="6">
        <f>Interaktionsdiagramm!Y363</f>
        <v>-728.31535087719294</v>
      </c>
      <c r="BR393" s="6">
        <f>Interaktionsdiagramm!X363</f>
        <v>1619.0223285486443</v>
      </c>
    </row>
    <row r="394" spans="69:70" x14ac:dyDescent="0.25">
      <c r="BQ394" s="6">
        <f>Interaktionsdiagramm!Y364</f>
        <v>-730.47493014680799</v>
      </c>
      <c r="BR394" s="6">
        <f>Interaktionsdiagramm!X364</f>
        <v>1624.1639774619032</v>
      </c>
    </row>
    <row r="395" spans="69:70" x14ac:dyDescent="0.25">
      <c r="BQ395" s="6">
        <f>Interaktionsdiagramm!Y365</f>
        <v>-732.64226311411096</v>
      </c>
      <c r="BR395" s="6">
        <f>Interaktionsdiagramm!X365</f>
        <v>1629.3278709594497</v>
      </c>
    </row>
    <row r="396" spans="69:70" x14ac:dyDescent="0.25">
      <c r="BQ396" s="6">
        <f>Interaktionsdiagramm!Y366</f>
        <v>-734.81742282233643</v>
      </c>
      <c r="BR396" s="6">
        <f>Interaktionsdiagramm!X366</f>
        <v>1634.5142543859652</v>
      </c>
    </row>
    <row r="397" spans="69:70" x14ac:dyDescent="0.25">
      <c r="BQ397" s="6">
        <f>Interaktionsdiagramm!Y367</f>
        <v>-737.00048320802682</v>
      </c>
      <c r="BR397" s="6">
        <f>Interaktionsdiagramm!X367</f>
        <v>1639.7233767074513</v>
      </c>
    </row>
    <row r="398" spans="69:70" x14ac:dyDescent="0.25">
      <c r="BQ398" s="6">
        <f>Interaktionsdiagramm!Y368</f>
        <v>-739.19151911414326</v>
      </c>
      <c r="BR398" s="6">
        <f>Interaktionsdiagramm!X368</f>
        <v>1644.9554905782975</v>
      </c>
    </row>
    <row r="399" spans="69:70" x14ac:dyDescent="0.25">
      <c r="BQ399" s="6">
        <f>Interaktionsdiagramm!Y369</f>
        <v>-741.39060630338588</v>
      </c>
      <c r="BR399" s="6">
        <f>Interaktionsdiagramm!X369</f>
        <v>1650.2108524098353</v>
      </c>
    </row>
    <row r="400" spans="69:70" x14ac:dyDescent="0.25">
      <c r="BQ400" s="6">
        <f>Interaktionsdiagramm!Y370</f>
        <v>-743.59782147173576</v>
      </c>
      <c r="BR400" s="6">
        <f>Interaktionsdiagramm!X370</f>
        <v>1655.489722440429</v>
      </c>
    </row>
    <row r="401" spans="69:70" x14ac:dyDescent="0.25">
      <c r="BQ401" s="6">
        <f>Interaktionsdiagramm!Y371</f>
        <v>-745.81324226222239</v>
      </c>
      <c r="BR401" s="6">
        <f>Interaktionsdiagramm!X371</f>
        <v>1660.7923648071489</v>
      </c>
    </row>
    <row r="402" spans="69:70" x14ac:dyDescent="0.25">
      <c r="BQ402" s="6">
        <f>Interaktionsdiagramm!Y372</f>
        <v>-748.0369472789115</v>
      </c>
      <c r="BR402" s="6">
        <f>Interaktionsdiagramm!X372</f>
        <v>1666.1190476190477</v>
      </c>
    </row>
    <row r="403" spans="69:70" x14ac:dyDescent="0.25">
      <c r="BQ403" s="6">
        <f>Interaktionsdiagramm!Y373</f>
        <v>-750.26901610112861</v>
      </c>
      <c r="BR403" s="6">
        <f>Interaktionsdiagramm!X373</f>
        <v>1671.4700430321088</v>
      </c>
    </row>
    <row r="404" spans="69:70" x14ac:dyDescent="0.25">
      <c r="BQ404" s="6">
        <f>Interaktionsdiagramm!Y374</f>
        <v>-752.50952929791356</v>
      </c>
      <c r="BR404" s="6">
        <f>Interaktionsdiagramm!X374</f>
        <v>1676.8456273258907</v>
      </c>
    </row>
    <row r="405" spans="69:70" x14ac:dyDescent="0.25">
      <c r="BQ405" s="6">
        <f>Interaktionsdiagramm!Y375</f>
        <v>-754.75856844271311</v>
      </c>
      <c r="BR405" s="6">
        <f>Interaktionsdiagramm!X375</f>
        <v>1682.2460809819222</v>
      </c>
    </row>
    <row r="406" spans="69:70" x14ac:dyDescent="0.25">
      <c r="BQ406" s="6">
        <f>Interaktionsdiagramm!Y376</f>
        <v>-757.01621612831843</v>
      </c>
      <c r="BR406" s="6">
        <f>Interaktionsdiagramm!X376</f>
        <v>1687.671688763895</v>
      </c>
    </row>
    <row r="407" spans="69:70" x14ac:dyDescent="0.25">
      <c r="BQ407" s="6">
        <f>Interaktionsdiagramm!Y377</f>
        <v>-759.28255598204123</v>
      </c>
      <c r="BR407" s="6">
        <f>Interaktionsdiagramm!X377</f>
        <v>1693.1227397996909</v>
      </c>
    </row>
    <row r="408" spans="69:70" x14ac:dyDescent="0.25">
      <c r="BQ408" s="6">
        <f>Interaktionsdiagramm!Y378</f>
        <v>-761.55767268114835</v>
      </c>
      <c r="BR408" s="6">
        <f>Interaktionsdiagramm!X378</f>
        <v>1698.5995276653175</v>
      </c>
    </row>
    <row r="409" spans="69:70" x14ac:dyDescent="0.25">
      <c r="BQ409" s="6">
        <f>Interaktionsdiagramm!Y379</f>
        <v>-763.8416519685419</v>
      </c>
      <c r="BR409" s="6">
        <f>Interaktionsdiagramm!X379</f>
        <v>1704.1023504707714</v>
      </c>
    </row>
    <row r="410" spans="69:70" x14ac:dyDescent="0.25">
      <c r="BQ410" s="6">
        <f>Interaktionsdiagramm!Y380</f>
        <v>-766.13458066870328</v>
      </c>
      <c r="BR410" s="6">
        <f>Interaktionsdiagramm!X380</f>
        <v>1709.6315109479121</v>
      </c>
    </row>
    <row r="411" spans="69:70" x14ac:dyDescent="0.25">
      <c r="BQ411" s="6">
        <f>Interaktionsdiagramm!Y381</f>
        <v>-768.43654670389606</v>
      </c>
      <c r="BR411" s="6">
        <f>Interaktionsdiagramm!X381</f>
        <v>1715.1873165403786</v>
      </c>
    </row>
    <row r="412" spans="69:70" x14ac:dyDescent="0.25">
      <c r="BQ412" s="6">
        <f>Interaktionsdiagramm!Y382</f>
        <v>-770.74763911063235</v>
      </c>
      <c r="BR412" s="6">
        <f>Interaktionsdiagramm!X382</f>
        <v>1720.7700794956143</v>
      </c>
    </row>
    <row r="413" spans="69:70" x14ac:dyDescent="0.25">
      <c r="BQ413" s="6">
        <f>Interaktionsdiagramm!Y383</f>
        <v>-773.0679480564155</v>
      </c>
      <c r="BR413" s="6">
        <f>Interaktionsdiagramm!X383</f>
        <v>1726.3801169590643</v>
      </c>
    </row>
    <row r="414" spans="69:70" x14ac:dyDescent="0.25">
      <c r="BQ414" s="6">
        <f>Interaktionsdiagramm!Y384</f>
        <v>-775.39756485675252</v>
      </c>
      <c r="BR414" s="6">
        <f>Interaktionsdiagramm!X384</f>
        <v>1732.0177510705898</v>
      </c>
    </row>
    <row r="415" spans="69:70" x14ac:dyDescent="0.25">
      <c r="BQ415" s="6">
        <f>Interaktionsdiagramm!Y385</f>
        <v>-777.73658199244437</v>
      </c>
      <c r="BR415" s="6">
        <f>Interaktionsdiagramm!X385</f>
        <v>1737.6833090631715</v>
      </c>
    </row>
    <row r="416" spans="69:70" x14ac:dyDescent="0.25">
      <c r="BQ416" s="6">
        <f>Interaktionsdiagramm!Y386</f>
        <v>-780.08509312716342</v>
      </c>
      <c r="BR416" s="6">
        <f>Interaktionsdiagramm!X386</f>
        <v>1743.3771233639661</v>
      </c>
    </row>
    <row r="417" spans="69:70" x14ac:dyDescent="0.25">
      <c r="BQ417" s="6">
        <f>Interaktionsdiagramm!Y387</f>
        <v>-781.53701463560867</v>
      </c>
      <c r="BR417" s="6">
        <f>Interaktionsdiagramm!X387</f>
        <v>1747.0858017206538</v>
      </c>
    </row>
    <row r="418" spans="69:70" x14ac:dyDescent="0.25">
      <c r="BQ418" s="6">
        <f>Interaktionsdiagramm!Y388</f>
        <v>-782.95743115942025</v>
      </c>
      <c r="BR418" s="6">
        <f>Interaktionsdiagramm!X388</f>
        <v>1750.731884057971</v>
      </c>
    </row>
    <row r="419" spans="69:70" x14ac:dyDescent="0.25">
      <c r="BQ419" s="6">
        <f>Interaktionsdiagramm!Y389</f>
        <v>-784.38762995057039</v>
      </c>
      <c r="BR419" s="6">
        <f>Interaktionsdiagramm!X389</f>
        <v>1754.4072521971984</v>
      </c>
    </row>
    <row r="420" spans="69:70" x14ac:dyDescent="0.25">
      <c r="BQ420" s="6">
        <f>Interaktionsdiagramm!Y390</f>
        <v>-785.82770958575577</v>
      </c>
      <c r="BR420" s="6">
        <f>Interaktionsdiagramm!X390</f>
        <v>1758.112260402057</v>
      </c>
    </row>
    <row r="421" spans="69:70" x14ac:dyDescent="0.25">
      <c r="BQ421" s="6">
        <f>Interaktionsdiagramm!Y391</f>
        <v>-787.2777699168181</v>
      </c>
      <c r="BR421" s="6">
        <f>Interaktionsdiagramm!X391</f>
        <v>1761.8472686733594</v>
      </c>
    </row>
    <row r="422" spans="69:70" x14ac:dyDescent="0.25">
      <c r="BQ422" s="6">
        <f>Interaktionsdiagramm!Y392</f>
        <v>-788.73791209008311</v>
      </c>
      <c r="BR422" s="6">
        <f>Interaktionsdiagramm!X392</f>
        <v>1765.6126428655589</v>
      </c>
    </row>
    <row r="423" spans="69:70" x14ac:dyDescent="0.25">
      <c r="BQ423" s="6">
        <f>Interaktionsdiagramm!Y393</f>
        <v>-790.20823856605648</v>
      </c>
      <c r="BR423" s="6">
        <f>Interaktionsdiagramm!X393</f>
        <v>1769.4087548062705</v>
      </c>
    </row>
    <row r="424" spans="69:70" x14ac:dyDescent="0.25">
      <c r="BQ424" s="6">
        <f>Interaktionsdiagramm!Y394</f>
        <v>-791.68885313940029</v>
      </c>
      <c r="BR424" s="6">
        <f>Interaktionsdiagramm!X394</f>
        <v>1773.2359824186306</v>
      </c>
    </row>
    <row r="425" spans="69:70" x14ac:dyDescent="0.25">
      <c r="BQ425" s="6">
        <f>Interaktionsdiagramm!Y395</f>
        <v>-793.17986095924891</v>
      </c>
      <c r="BR425" s="6">
        <f>Interaktionsdiagramm!X395</f>
        <v>1777.0947098467263</v>
      </c>
    </row>
    <row r="426" spans="69:70" x14ac:dyDescent="0.25">
      <c r="BQ426" s="6">
        <f>Interaktionsdiagramm!Y396</f>
        <v>-794.68136854985494</v>
      </c>
      <c r="BR426" s="6">
        <f>Interaktionsdiagramm!X396</f>
        <v>1780.9853275841456</v>
      </c>
    </row>
    <row r="427" spans="69:70" x14ac:dyDescent="0.25">
      <c r="BQ427" s="6">
        <f>Interaktionsdiagramm!Y397</f>
        <v>-796.19348383155216</v>
      </c>
      <c r="BR427" s="6">
        <f>Interaktionsdiagramm!X397</f>
        <v>1784.9082326056928</v>
      </c>
    </row>
    <row r="428" spans="69:70" x14ac:dyDescent="0.25">
      <c r="BQ428" s="6">
        <f>Interaktionsdiagramm!Y398</f>
        <v>-797.71631614206069</v>
      </c>
      <c r="BR428" s="6">
        <f>Interaktionsdiagramm!X398</f>
        <v>1788.8638285024194</v>
      </c>
    </row>
    <row r="429" spans="69:70" x14ac:dyDescent="0.25">
      <c r="BQ429" s="6">
        <f>Interaktionsdiagramm!Y399</f>
        <v>-799.24997625813057</v>
      </c>
      <c r="BR429" s="6">
        <f>Interaktionsdiagramm!X399</f>
        <v>1792.8525256200396</v>
      </c>
    </row>
    <row r="430" spans="69:70" x14ac:dyDescent="0.25">
      <c r="BQ430" s="6">
        <f>Interaktionsdiagramm!Y400</f>
        <v>-800.79457641752515</v>
      </c>
      <c r="BR430" s="6">
        <f>Interaktionsdiagramm!X400</f>
        <v>1796.8747412008322</v>
      </c>
    </row>
    <row r="431" spans="69:70" x14ac:dyDescent="0.25">
      <c r="BQ431" s="6">
        <f>Interaktionsdiagramm!Y401</f>
        <v>-802.35023034135486</v>
      </c>
      <c r="BR431" s="6">
        <f>Interaktionsdiagramm!X401</f>
        <v>1800.9308995291426</v>
      </c>
    </row>
    <row r="432" spans="69:70" x14ac:dyDescent="0.25">
      <c r="BQ432" s="6">
        <f>Interaktionsdiagramm!Y402</f>
        <v>-803.91705325675957</v>
      </c>
      <c r="BR432" s="6">
        <f>Interaktionsdiagramm!X402</f>
        <v>1805.0214320805737</v>
      </c>
    </row>
    <row r="433" spans="69:70" x14ac:dyDescent="0.25">
      <c r="BQ433" s="6">
        <f>Interaktionsdiagramm!Y403</f>
        <v>-805.49516191994712</v>
      </c>
      <c r="BR433" s="6">
        <f>Interaktionsdiagramm!X403</f>
        <v>1809.1467776749967</v>
      </c>
    </row>
    <row r="434" spans="69:70" x14ac:dyDescent="0.25">
      <c r="BQ434" s="6">
        <f>Interaktionsdiagramm!Y404</f>
        <v>-807.08467463958868</v>
      </c>
      <c r="BR434" s="6">
        <f>Interaktionsdiagramm!X404</f>
        <v>1813.3073826334742</v>
      </c>
    </row>
    <row r="435" spans="69:70" x14ac:dyDescent="0.25">
      <c r="BQ435" s="6">
        <f>Interaktionsdiagramm!Y405</f>
        <v>-808.68571130058001</v>
      </c>
      <c r="BR435" s="6">
        <f>Interaktionsdiagramm!X405</f>
        <v>1817.503700939234</v>
      </c>
    </row>
    <row r="436" spans="69:70" x14ac:dyDescent="0.25">
      <c r="BQ436" s="6">
        <f>Interaktionsdiagramm!Y406</f>
        <v>-810.29839338816748</v>
      </c>
      <c r="BR436" s="6">
        <f>Interaktionsdiagramm!X406</f>
        <v>1821.7361944028028</v>
      </c>
    </row>
    <row r="437" spans="69:70" x14ac:dyDescent="0.25">
      <c r="BQ437" s="6">
        <f>Interaktionsdiagramm!Y407</f>
        <v>-811.92284401244183</v>
      </c>
      <c r="BR437" s="6">
        <f>Interaktionsdiagramm!X407</f>
        <v>1826.0053328314239</v>
      </c>
    </row>
    <row r="438" spans="69:70" x14ac:dyDescent="0.25">
      <c r="BQ438" s="6">
        <f>Interaktionsdiagramm!Y408</f>
        <v>-813.55918793320893</v>
      </c>
      <c r="BR438" s="6">
        <f>Interaktionsdiagramm!X408</f>
        <v>1830.3115942029028</v>
      </c>
    </row>
    <row r="439" spans="69:70" x14ac:dyDescent="0.25">
      <c r="BQ439" s="6">
        <f>Interaktionsdiagramm!Y409</f>
        <v>-815.20755158523377</v>
      </c>
      <c r="BR439" s="6">
        <f>Interaktionsdiagramm!X409</f>
        <v>1834.6554648440015</v>
      </c>
    </row>
    <row r="440" spans="69:70" x14ac:dyDescent="0.25">
      <c r="BQ440" s="6">
        <f>Interaktionsdiagramm!Y410</f>
        <v>-816.86806310386646</v>
      </c>
      <c r="BR440" s="6">
        <f>Interaktionsdiagramm!X410</f>
        <v>1839.0374396135312</v>
      </c>
    </row>
    <row r="441" spans="69:70" x14ac:dyDescent="0.25">
      <c r="BQ441" s="6">
        <f>Interaktionsdiagramm!Y411</f>
        <v>-818.54085235104867</v>
      </c>
      <c r="BR441" s="6">
        <f>Interaktionsdiagramm!X411</f>
        <v>1843.4580220902808</v>
      </c>
    </row>
    <row r="442" spans="69:70" x14ac:dyDescent="0.25">
      <c r="BQ442" s="6">
        <f>Interaktionsdiagramm!Y412</f>
        <v>-820.2260509417074</v>
      </c>
      <c r="BR442" s="6">
        <f>Interaktionsdiagramm!X412</f>
        <v>1847.9177247659404</v>
      </c>
    </row>
    <row r="443" spans="69:70" x14ac:dyDescent="0.25">
      <c r="BQ443" s="6">
        <f>Interaktionsdiagramm!Y413</f>
        <v>-821.92379227053334</v>
      </c>
      <c r="BR443" s="6">
        <f>Interaktionsdiagramm!X413</f>
        <v>1852.4170692431612</v>
      </c>
    </row>
    <row r="444" spans="69:70" x14ac:dyDescent="0.25">
      <c r="BQ444" s="6">
        <f>Interaktionsdiagramm!Y414</f>
        <v>-823.63421153915203</v>
      </c>
      <c r="BR444" s="6">
        <f>Interaktionsdiagramm!X414</f>
        <v>1856.9565864389278</v>
      </c>
    </row>
    <row r="445" spans="69:70" x14ac:dyDescent="0.25">
      <c r="BQ445" s="6">
        <f>Interaktionsdiagramm!Y415</f>
        <v>-825.35744578368553</v>
      </c>
      <c r="BR445" s="6">
        <f>Interaktionsdiagramm!X415</f>
        <v>1861.5368167934016</v>
      </c>
    </row>
    <row r="446" spans="69:70" x14ac:dyDescent="0.25">
      <c r="BQ446" s="6">
        <f>Interaktionsdiagramm!Y416</f>
        <v>-827.09363390270596</v>
      </c>
      <c r="BR446" s="6">
        <f>Interaktionsdiagramm!X416</f>
        <v>1866.1583104844021</v>
      </c>
    </row>
    <row r="447" spans="69:70" x14ac:dyDescent="0.25">
      <c r="BQ447" s="6">
        <f>Interaktionsdiagramm!Y417</f>
        <v>-828.84291668558512</v>
      </c>
      <c r="BR447" s="6">
        <f>Interaktionsdiagramm!X417</f>
        <v>1870.8216276477192</v>
      </c>
    </row>
    <row r="448" spans="69:70" x14ac:dyDescent="0.25">
      <c r="BQ448" s="6">
        <f>Interaktionsdiagramm!Y418</f>
        <v>-830.60543684124048</v>
      </c>
      <c r="BR448" s="6">
        <f>Interaktionsdiagramm!X418</f>
        <v>1875.5273386034305</v>
      </c>
    </row>
    <row r="449" spans="69:70" x14ac:dyDescent="0.25">
      <c r="BQ449" s="6">
        <f>Interaktionsdiagramm!Y419</f>
        <v>-832.38133902727304</v>
      </c>
      <c r="BR449" s="6">
        <f>Interaktionsdiagramm!X419</f>
        <v>1880.2760240884172</v>
      </c>
    </row>
    <row r="450" spans="69:70" x14ac:dyDescent="0.25">
      <c r="BQ450" s="6">
        <f>Interaktionsdiagramm!Y420</f>
        <v>-834.17076987950747</v>
      </c>
      <c r="BR450" s="6">
        <f>Interaktionsdiagramm!X420</f>
        <v>1885.0682754952845</v>
      </c>
    </row>
    <row r="451" spans="69:70" x14ac:dyDescent="0.25">
      <c r="BQ451" s="6">
        <f>Interaktionsdiagramm!Y421</f>
        <v>-835.97387804192147</v>
      </c>
      <c r="BR451" s="6">
        <f>Interaktionsdiagramm!X421</f>
        <v>1889.9046951178839</v>
      </c>
    </row>
    <row r="452" spans="69:70" x14ac:dyDescent="0.25">
      <c r="BQ452" s="6">
        <f>Interaktionsdiagramm!Y422</f>
        <v>-837.79081419697354</v>
      </c>
      <c r="BR452" s="6">
        <f>Interaktionsdiagramm!X422</f>
        <v>1894.785896403655</v>
      </c>
    </row>
    <row r="453" spans="69:70" x14ac:dyDescent="0.25">
      <c r="BQ453" s="6">
        <f>Interaktionsdiagramm!Y423</f>
        <v>-839.62173109632499</v>
      </c>
      <c r="BR453" s="6">
        <f>Interaktionsdiagramm!X423</f>
        <v>1899.7125042130147</v>
      </c>
    </row>
    <row r="454" spans="69:70" x14ac:dyDescent="0.25">
      <c r="BQ454" s="6">
        <f>Interaktionsdiagramm!Y424</f>
        <v>-841.46678359194925</v>
      </c>
      <c r="BR454" s="6">
        <f>Interaktionsdiagramm!X424</f>
        <v>1904.6851550860138</v>
      </c>
    </row>
    <row r="455" spans="69:70" x14ac:dyDescent="0.25">
      <c r="BQ455" s="6">
        <f>Interaktionsdiagramm!Y425</f>
        <v>-843.32612866763293</v>
      </c>
      <c r="BR455" s="6">
        <f>Interaktionsdiagramm!X425</f>
        <v>1909.7044975165054</v>
      </c>
    </row>
    <row r="456" spans="69:70" x14ac:dyDescent="0.25">
      <c r="BQ456" s="6">
        <f>Interaktionsdiagramm!Y426</f>
        <v>-845.19992547086179</v>
      </c>
      <c r="BR456" s="6">
        <f>Interaktionsdiagramm!X426</f>
        <v>1914.7711922340768</v>
      </c>
    </row>
    <row r="457" spans="69:70" x14ac:dyDescent="0.25">
      <c r="BQ457" s="6">
        <f>Interaktionsdiagramm!Y427</f>
        <v>-847.08833534508778</v>
      </c>
      <c r="BR457" s="6">
        <f>Interaktionsdiagramm!X427</f>
        <v>1919.8859124939959</v>
      </c>
    </row>
    <row r="458" spans="69:70" x14ac:dyDescent="0.25">
      <c r="BQ458" s="6">
        <f>Interaktionsdiagramm!Y428</f>
        <v>-848.99152186237018</v>
      </c>
      <c r="BR458" s="6">
        <f>Interaktionsdiagramm!X428</f>
        <v>1925.0493443754367</v>
      </c>
    </row>
    <row r="459" spans="69:70" x14ac:dyDescent="0.25">
      <c r="BQ459" s="6">
        <f>Interaktionsdiagramm!Y429</f>
        <v>-850.90965085639209</v>
      </c>
      <c r="BR459" s="6">
        <f>Interaktionsdiagramm!X429</f>
        <v>1930.2621870882795</v>
      </c>
    </row>
    <row r="460" spans="69:70" x14ac:dyDescent="0.25">
      <c r="BQ460" s="6">
        <f>Interaktionsdiagramm!Y430</f>
        <v>-852.842890455835</v>
      </c>
      <c r="BR460" s="6">
        <f>Interaktionsdiagramm!X430</f>
        <v>1935.5251532887455</v>
      </c>
    </row>
    <row r="461" spans="69:70" x14ac:dyDescent="0.25">
      <c r="BQ461" s="6">
        <f>Interaktionsdiagramm!Y431</f>
        <v>-854.79141111811452</v>
      </c>
      <c r="BR461" s="6">
        <f>Interaktionsdiagramm!X431</f>
        <v>1940.8389694041921</v>
      </c>
    </row>
    <row r="462" spans="69:70" x14ac:dyDescent="0.25">
      <c r="BQ462" s="6">
        <f>Interaktionsdiagramm!Y432</f>
        <v>-856.75538566345995</v>
      </c>
      <c r="BR462" s="6">
        <f>Interaktionsdiagramm!X432</f>
        <v>1946.204375967362</v>
      </c>
    </row>
    <row r="463" spans="69:70" x14ac:dyDescent="0.25">
      <c r="BQ463" s="6">
        <f>Interaktionsdiagramm!Y433</f>
        <v>-858.73498930933317</v>
      </c>
      <c r="BR463" s="6">
        <f>Interaktionsdiagramm!X433</f>
        <v>1951.6221279604156</v>
      </c>
    </row>
    <row r="464" spans="69:70" x14ac:dyDescent="0.25">
      <c r="BQ464" s="6">
        <f>Interaktionsdiagramm!Y434</f>
        <v>-860.73039970517425</v>
      </c>
      <c r="BR464" s="6">
        <f>Interaktionsdiagramm!X434</f>
        <v>1957.0929951690882</v>
      </c>
    </row>
    <row r="465" spans="69:70" x14ac:dyDescent="0.25">
      <c r="BQ465" s="6">
        <f>Interaktionsdiagramm!Y435</f>
        <v>-862.74179696745762</v>
      </c>
      <c r="BR465" s="6">
        <f>Interaktionsdiagramm!X435</f>
        <v>1962.6177625473033</v>
      </c>
    </row>
    <row r="466" spans="69:70" x14ac:dyDescent="0.25">
      <c r="BQ466" s="6">
        <f>Interaktionsdiagramm!Y436</f>
        <v>-864.76936371505406</v>
      </c>
      <c r="BR466" s="6">
        <f>Interaktionsdiagramm!X436</f>
        <v>1968.1972305926301</v>
      </c>
    </row>
    <row r="467" spans="69:70" x14ac:dyDescent="0.25">
      <c r="BQ467" s="6">
        <f>Interaktionsdiagramm!Y437</f>
        <v>-866.81328510486958</v>
      </c>
      <c r="BR467" s="6">
        <f>Interaktionsdiagramm!X437</f>
        <v>1973.8322157329358</v>
      </c>
    </row>
    <row r="468" spans="69:70" x14ac:dyDescent="0.25">
      <c r="BQ468" s="6">
        <f>Interaktionsdiagramm!Y438</f>
        <v>-868.87374886775581</v>
      </c>
      <c r="BR468" s="6">
        <f>Interaktionsdiagramm!X438</f>
        <v>1979.5235507246434</v>
      </c>
    </row>
    <row r="469" spans="69:70" x14ac:dyDescent="0.25">
      <c r="BQ469" s="6">
        <f>Interaktionsdiagramm!Y439</f>
        <v>-870.95094534467</v>
      </c>
      <c r="BR469" s="6">
        <f>Interaktionsdiagramm!X439</f>
        <v>1985.2720850630017</v>
      </c>
    </row>
    <row r="470" spans="69:70" x14ac:dyDescent="0.25">
      <c r="BQ470" s="6">
        <f>Interaktionsdiagramm!Y440</f>
        <v>-873.04506752305872</v>
      </c>
      <c r="BR470" s="6">
        <f>Interaktionsdiagramm!X440</f>
        <v>1991.0786854047783</v>
      </c>
    </row>
    <row r="471" spans="69:70" x14ac:dyDescent="0.25">
      <c r="BQ471" s="6">
        <f>Interaktionsdiagramm!Y441</f>
        <v>-875.15631107344586</v>
      </c>
      <c r="BR471" s="6">
        <f>Interaktionsdiagramm!X441</f>
        <v>1996.9442360038315</v>
      </c>
    </row>
    <row r="472" spans="69:70" x14ac:dyDescent="0.25">
      <c r="BQ472" s="6">
        <f>Interaktionsdiagramm!Y442</f>
        <v>-877.284874386203</v>
      </c>
      <c r="BR472" s="6">
        <f>Interaktionsdiagramm!X442</f>
        <v>2002.8696391600183</v>
      </c>
    </row>
    <row r="473" spans="69:70" x14ac:dyDescent="0.25">
      <c r="BQ473" s="6">
        <f>Interaktionsdiagramm!Y443</f>
        <v>-879.43095860846927</v>
      </c>
      <c r="BR473" s="6">
        <f>Interaktionsdiagramm!X443</f>
        <v>2008.855815681909</v>
      </c>
    </row>
    <row r="474" spans="69:70" x14ac:dyDescent="0.25">
      <c r="BQ474" s="6">
        <f>Interaktionsdiagramm!Y444</f>
        <v>-881.59476768119237</v>
      </c>
      <c r="BR474" s="6">
        <f>Interaktionsdiagramm!X444</f>
        <v>2014.903705363819</v>
      </c>
    </row>
    <row r="475" spans="69:70" x14ac:dyDescent="0.25">
      <c r="BQ475" s="6">
        <f>Interaktionsdiagramm!Y445</f>
        <v>-883.77650837626049</v>
      </c>
      <c r="BR475" s="6">
        <f>Interaktionsdiagramm!X445</f>
        <v>2021.0142674776662</v>
      </c>
    </row>
    <row r="476" spans="69:70" x14ac:dyDescent="0.25">
      <c r="BQ476" s="6">
        <f>Interaktionsdiagramm!Y446</f>
        <v>-885.97639033368444</v>
      </c>
      <c r="BR476" s="6">
        <f>Interaktionsdiagramm!X446</f>
        <v>2027.1884812801991</v>
      </c>
    </row>
    <row r="477" spans="69:70" x14ac:dyDescent="0.25">
      <c r="BQ477" s="6">
        <f>Interaktionsdiagramm!Y447</f>
        <v>-888.19462609879702</v>
      </c>
      <c r="BR477" s="6">
        <f>Interaktionsdiagramm!X447</f>
        <v>2033.4273465361616</v>
      </c>
    </row>
    <row r="478" spans="69:70" x14ac:dyDescent="0.25">
      <c r="BQ478" s="6">
        <f>Interaktionsdiagramm!Y448</f>
        <v>-890.4314311594228</v>
      </c>
      <c r="BR478" s="6">
        <f>Interaktionsdiagramm!X448</f>
        <v>2039.7318840579778</v>
      </c>
    </row>
    <row r="479" spans="69:70" x14ac:dyDescent="0.25">
      <c r="BQ479" s="6">
        <f>Interaktionsdiagramm!Y449</f>
        <v>-892.68702398297171</v>
      </c>
      <c r="BR479" s="6">
        <f>Interaktionsdiagramm!X449</f>
        <v>2046.1031362625631</v>
      </c>
    </row>
    <row r="480" spans="69:70" x14ac:dyDescent="0.25">
      <c r="BQ480" s="6">
        <f>Interaktionsdiagramm!Y450</f>
        <v>-894.96162605341669</v>
      </c>
      <c r="BR480" s="6">
        <f>Interaktionsdiagramm!X450</f>
        <v>2052.5421677459208</v>
      </c>
    </row>
    <row r="481" spans="69:70" x14ac:dyDescent="0.25">
      <c r="BQ481" s="6">
        <f>Interaktionsdiagramm!Y451</f>
        <v>-897.25546190808586</v>
      </c>
      <c r="BR481" s="6">
        <f>Interaktionsdiagramm!X451</f>
        <v>2059.0500658761594</v>
      </c>
    </row>
    <row r="482" spans="69:70" x14ac:dyDescent="0.25">
      <c r="BQ482" s="6">
        <f>Interaktionsdiagramm!Y452</f>
        <v>-899.56875917422178</v>
      </c>
      <c r="BR482" s="6">
        <f>Interaktionsdiagramm!X452</f>
        <v>2065.6279414056476</v>
      </c>
    </row>
    <row r="483" spans="69:70" x14ac:dyDescent="0.25">
      <c r="BQ483" s="6">
        <f>Interaktionsdiagramm!Y453</f>
        <v>-901.90174860524712</v>
      </c>
      <c r="BR483" s="6">
        <f>Interaktionsdiagramm!X453</f>
        <v>2072.2769291030236</v>
      </c>
    </row>
    <row r="484" spans="69:70" x14ac:dyDescent="0.25">
      <c r="BQ484" s="6">
        <f>Interaktionsdiagramm!Y454</f>
        <v>-904.25466411665343</v>
      </c>
      <c r="BR484" s="6">
        <f>Interaktionsdiagramm!X454</f>
        <v>2078.9981884058043</v>
      </c>
    </row>
    <row r="485" spans="69:70" x14ac:dyDescent="0.25">
      <c r="BQ485" s="6">
        <f>Interaktionsdiagramm!Y455</f>
        <v>-906.62774282146097</v>
      </c>
      <c r="BR485" s="6">
        <f>Interaktionsdiagramm!X455</f>
        <v>2085.7929040944082</v>
      </c>
    </row>
    <row r="486" spans="69:70" x14ac:dyDescent="0.25">
      <c r="BQ486" s="6">
        <f>Interaktionsdiagramm!Y456</f>
        <v>-909.0212250651507</v>
      </c>
      <c r="BR486" s="6">
        <f>Interaktionsdiagramm!X456</f>
        <v>2092.6622869883804</v>
      </c>
    </row>
    <row r="487" spans="69:70" x14ac:dyDescent="0.25">
      <c r="BQ487" s="6">
        <f>Interaktionsdiagramm!Y457</f>
        <v>-911.4353544599935</v>
      </c>
      <c r="BR487" s="6">
        <f>Interaktionsdiagramm!X457</f>
        <v>2099.6075746657125</v>
      </c>
    </row>
    <row r="488" spans="69:70" x14ac:dyDescent="0.25">
      <c r="BQ488" s="6">
        <f>Interaktionsdiagramm!Y458</f>
        <v>-913.87037791868192</v>
      </c>
      <c r="BR488" s="6">
        <f>Interaktionsdiagramm!X458</f>
        <v>2106.6300322061261</v>
      </c>
    </row>
    <row r="489" spans="69:70" x14ac:dyDescent="0.25">
      <c r="BQ489" s="6">
        <f>Interaktionsdiagramm!Y459</f>
        <v>-916.3265456871635</v>
      </c>
      <c r="BR489" s="6">
        <f>Interaktionsdiagramm!X459</f>
        <v>2113.7309529592821</v>
      </c>
    </row>
    <row r="490" spans="69:70" x14ac:dyDescent="0.25">
      <c r="BQ490" s="6">
        <f>Interaktionsdiagramm!Y460</f>
        <v>-918.80411137656745</v>
      </c>
      <c r="BR490" s="6">
        <f>Interaktionsdiagramm!X460</f>
        <v>2120.9116593388781</v>
      </c>
    </row>
    <row r="491" spans="69:70" x14ac:dyDescent="0.25">
      <c r="BQ491" s="6">
        <f>Interaktionsdiagramm!Y461</f>
        <v>-921.3033319941153</v>
      </c>
      <c r="BR491" s="6">
        <f>Interaktionsdiagramm!X461</f>
        <v>2128.173503643673</v>
      </c>
    </row>
    <row r="492" spans="69:70" x14ac:dyDescent="0.25">
      <c r="BQ492" s="6">
        <f>Interaktionsdiagramm!Y462</f>
        <v>-923.82446797287241</v>
      </c>
      <c r="BR492" s="6">
        <f>Interaktionsdiagramm!X462</f>
        <v>2135.5178689064705</v>
      </c>
    </row>
    <row r="493" spans="69:70" x14ac:dyDescent="0.25">
      <c r="BQ493" s="6">
        <f>Interaktionsdiagramm!Y463</f>
        <v>-926.36778320024155</v>
      </c>
      <c r="BR493" s="6">
        <f>Interaktionsdiagramm!X463</f>
        <v>2142.9461697722709</v>
      </c>
    </row>
    <row r="494" spans="69:70" x14ac:dyDescent="0.25">
      <c r="BQ494" s="6">
        <f>Interaktionsdiagramm!Y464</f>
        <v>-928.93354504501121</v>
      </c>
      <c r="BR494" s="6">
        <f>Interaktionsdiagramm!X464</f>
        <v>2150.4598534066449</v>
      </c>
    </row>
    <row r="495" spans="69:70" x14ac:dyDescent="0.25">
      <c r="BQ495" s="6">
        <f>Interaktionsdiagramm!Y465</f>
        <v>-931.52202438283246</v>
      </c>
      <c r="BR495" s="6">
        <f>Interaktionsdiagramm!X465</f>
        <v>2158.0604004356364</v>
      </c>
    </row>
    <row r="496" spans="69:70" x14ac:dyDescent="0.25">
      <c r="BQ496" s="6">
        <f>Interaktionsdiagramm!Y466</f>
        <v>-934.1334956199446</v>
      </c>
      <c r="BR496" s="6">
        <f>Interaktionsdiagramm!X466</f>
        <v>2165.7493259184512</v>
      </c>
    </row>
    <row r="497" spans="69:70" x14ac:dyDescent="0.25">
      <c r="BQ497" s="6">
        <f>Interaktionsdiagramm!Y467</f>
        <v>-936.76823671498107</v>
      </c>
      <c r="BR497" s="6">
        <f>Interaktionsdiagramm!X467</f>
        <v>2173.5281803542825</v>
      </c>
    </row>
    <row r="498" spans="69:70" x14ac:dyDescent="0.25">
      <c r="BQ498" s="6">
        <f>Interaktionsdiagramm!Y468</f>
        <v>-939.42652919864111</v>
      </c>
      <c r="BR498" s="6">
        <f>Interaktionsdiagramm!X468</f>
        <v>2181.3985507246525</v>
      </c>
    </row>
    <row r="499" spans="69:70" x14ac:dyDescent="0.25">
      <c r="BQ499" s="6">
        <f>Interaktionsdiagramm!Y469</f>
        <v>-942.1086581910422</v>
      </c>
      <c r="BR499" s="6">
        <f>Interaktionsdiagramm!X469</f>
        <v>2189.36206157278</v>
      </c>
    </row>
    <row r="500" spans="69:70" x14ac:dyDescent="0.25">
      <c r="BQ500" s="6">
        <f>Interaktionsdiagramm!Y470</f>
        <v>-944.81491241651213</v>
      </c>
      <c r="BR500" s="6">
        <f>Interaktionsdiagramm!X470</f>
        <v>2197.4203761214799</v>
      </c>
    </row>
    <row r="501" spans="69:70" x14ac:dyDescent="0.25">
      <c r="BQ501" s="6">
        <f>Interaktionsdiagramm!Y471</f>
        <v>-947.54558421558909</v>
      </c>
      <c r="BR501" s="6">
        <f>Interaktionsdiagramm!X471</f>
        <v>2205.5751974312411</v>
      </c>
    </row>
    <row r="502" spans="69:70" x14ac:dyDescent="0.25">
      <c r="BQ502" s="6">
        <f>Interaktionsdiagramm!Y472</f>
        <v>-950.30096955396789</v>
      </c>
      <c r="BR502" s="6">
        <f>Interaktionsdiagramm!X472</f>
        <v>2213.8282696001561</v>
      </c>
    </row>
    <row r="503" spans="69:70" x14ac:dyDescent="0.25">
      <c r="BQ503" s="6">
        <f>Interaktionsdiagramm!Y473</f>
        <v>-953.08136802811282</v>
      </c>
      <c r="BR503" s="6">
        <f>Interaktionsdiagramm!X473</f>
        <v>2222.1813790074825</v>
      </c>
    </row>
    <row r="504" spans="69:70" x14ac:dyDescent="0.25">
      <c r="BQ504" s="6">
        <f>Interaktionsdiagramm!Y474</f>
        <v>-955.88708286723897</v>
      </c>
      <c r="BR504" s="6">
        <f>Interaktionsdiagramm!X474</f>
        <v>2230.6363556027036</v>
      </c>
    </row>
    <row r="505" spans="69:70" x14ac:dyDescent="0.25">
      <c r="BQ505" s="6">
        <f>Interaktionsdiagramm!Y475</f>
        <v>-958.71842093134114</v>
      </c>
      <c r="BR505" s="6">
        <f>Interaktionsdiagramm!X475</f>
        <v>2239.1950742420386</v>
      </c>
    </row>
    <row r="506" spans="69:70" x14ac:dyDescent="0.25">
      <c r="BQ506" s="6">
        <f>Interaktionsdiagramm!Y476</f>
        <v>-961.57569270492206</v>
      </c>
      <c r="BR506" s="6">
        <f>Interaktionsdiagramm!X476</f>
        <v>2247.8594560744491</v>
      </c>
    </row>
    <row r="507" spans="69:70" x14ac:dyDescent="0.25">
      <c r="BQ507" s="6">
        <f>Interaktionsdiagramm!Y477</f>
        <v>-964.45921228605437</v>
      </c>
      <c r="BR507" s="6">
        <f>Interaktionsdiagramm!X477</f>
        <v>2256.6314699793138</v>
      </c>
    </row>
    <row r="508" spans="69:70" x14ac:dyDescent="0.25">
      <c r="BQ508" s="6">
        <f>Interaktionsdiagramm!Y478</f>
        <v>-967.36929737036348</v>
      </c>
      <c r="BR508" s="6">
        <f>Interaktionsdiagramm!X478</f>
        <v>2265.5131340579887</v>
      </c>
    </row>
    <row r="509" spans="69:70" x14ac:dyDescent="0.25">
      <c r="BQ509" s="6">
        <f>Interaktionsdiagramm!Y479</f>
        <v>-970.30626922951842</v>
      </c>
      <c r="BR509" s="6">
        <f>Interaktionsdiagramm!X479</f>
        <v>2274.5065171816786</v>
      </c>
    </row>
    <row r="510" spans="69:70" x14ac:dyDescent="0.25">
      <c r="BQ510" s="6">
        <f>Interaktionsdiagramm!Y480</f>
        <v>-973.27045268375502</v>
      </c>
      <c r="BR510" s="6">
        <f>Interaktionsdiagramm!X480</f>
        <v>2283.6137405980744</v>
      </c>
    </row>
    <row r="511" spans="69:70" x14ac:dyDescent="0.25">
      <c r="BQ511" s="6">
        <f>Interaktionsdiagramm!Y481</f>
        <v>-976.26217606794194</v>
      </c>
      <c r="BR511" s="6">
        <f>Interaktionsdiagramm!X481</f>
        <v>2292.8369795993908</v>
      </c>
    </row>
    <row r="512" spans="69:70" x14ac:dyDescent="0.25">
      <c r="BQ512" s="6">
        <f>Interaktionsdiagramm!Y482</f>
        <v>-979.28177119065595</v>
      </c>
      <c r="BR512" s="6">
        <f>Interaktionsdiagramm!X482</f>
        <v>2302.1784652545712</v>
      </c>
    </row>
    <row r="513" spans="69:70" x14ac:dyDescent="0.25">
      <c r="BQ513" s="6">
        <f>Interaktionsdiagramm!Y483</f>
        <v>-982.32957328568386</v>
      </c>
      <c r="BR513" s="6">
        <f>Interaktionsdiagramm!X483</f>
        <v>2311.6404862085278</v>
      </c>
    </row>
    <row r="514" spans="69:70" x14ac:dyDescent="0.25">
      <c r="BQ514" s="6">
        <f>Interaktionsdiagramm!Y484</f>
        <v>-985.40592095534464</v>
      </c>
      <c r="BR514" s="6">
        <f>Interaktionsdiagramm!X484</f>
        <v>2321.2253905514963</v>
      </c>
    </row>
    <row r="515" spans="69:70" x14ac:dyDescent="0.25">
      <c r="BQ515" s="6">
        <f>Interaktionsdiagramm!Y485</f>
        <v>-988.51115610496026</v>
      </c>
      <c r="BR515" s="6">
        <f>Interaktionsdiagramm!X485</f>
        <v>2330.9355877616945</v>
      </c>
    </row>
    <row r="516" spans="69:70" x14ac:dyDescent="0.25">
      <c r="BQ516" s="6">
        <f>Interaktionsdiagramm!Y486</f>
        <v>-991.6456238677597</v>
      </c>
      <c r="BR516" s="6">
        <f>Interaktionsdiagramm!X486</f>
        <v>2340.7735507246571</v>
      </c>
    </row>
    <row r="517" spans="69:70" x14ac:dyDescent="0.25">
      <c r="BQ517" s="6">
        <f>Interaktionsdiagramm!Y487</f>
        <v>-994.80967251945492</v>
      </c>
      <c r="BR517" s="6">
        <f>Interaktionsdiagramm!X487</f>
        <v>2350.7418178328262</v>
      </c>
    </row>
    <row r="518" spans="69:70" x14ac:dyDescent="0.25">
      <c r="BQ518" s="6">
        <f>Interaktionsdiagramm!Y488</f>
        <v>-998.00365338164909</v>
      </c>
      <c r="BR518" s="6">
        <f>Interaktionsdiagramm!X488</f>
        <v>2360.8429951691028</v>
      </c>
    </row>
    <row r="519" spans="69:70" x14ac:dyDescent="0.25">
      <c r="BQ519" s="6">
        <f>Interaktionsdiagramm!Y489</f>
        <v>-1001.2279207132005</v>
      </c>
      <c r="BR519" s="6">
        <f>Interaktionsdiagramm!X489</f>
        <v>2371.0797587783495</v>
      </c>
    </row>
    <row r="520" spans="69:70" x14ac:dyDescent="0.25">
      <c r="BQ520" s="6">
        <f>Interaktionsdiagramm!Y490</f>
        <v>-1004.4828315885723</v>
      </c>
      <c r="BR520" s="6">
        <f>Interaktionsdiagramm!X490</f>
        <v>2381.4548570309648</v>
      </c>
    </row>
    <row r="521" spans="69:70" x14ac:dyDescent="0.25">
      <c r="BQ521" s="6">
        <f>Interaktionsdiagramm!Y491</f>
        <v>-1007.7687457621386</v>
      </c>
      <c r="BR521" s="6">
        <f>Interaktionsdiagramm!X491</f>
        <v>2391.9711130829355</v>
      </c>
    </row>
    <row r="522" spans="69:70" x14ac:dyDescent="0.25">
      <c r="BQ522" s="6">
        <f>Interaktionsdiagramm!Y492</f>
        <v>-1011.0860255173428</v>
      </c>
      <c r="BR522" s="6">
        <f>Interaktionsdiagramm!X492</f>
        <v>2402.6314274369879</v>
      </c>
    </row>
    <row r="523" spans="69:70" x14ac:dyDescent="0.25">
      <c r="BQ523" s="6">
        <f>Interaktionsdiagramm!Y493</f>
        <v>-1014.4350354994984</v>
      </c>
      <c r="BR523" s="6">
        <f>Interaktionsdiagramm!X493</f>
        <v>2413.438780609717</v>
      </c>
    </row>
    <row r="524" spans="69:70" x14ac:dyDescent="0.25">
      <c r="BQ524" s="6">
        <f>Interaktionsdiagramm!Y494</f>
        <v>-1017.8161425309547</v>
      </c>
      <c r="BR524" s="6">
        <f>Interaktionsdiagramm!X494</f>
        <v>2424.3962359098446</v>
      </c>
    </row>
    <row r="525" spans="69:70" x14ac:dyDescent="0.25">
      <c r="BQ525" s="6">
        <f>Interaktionsdiagramm!Y495</f>
        <v>-1021.2297154072309</v>
      </c>
      <c r="BR525" s="6">
        <f>Interaktionsdiagramm!X495</f>
        <v>2435.5069423330524</v>
      </c>
    </row>
    <row r="526" spans="69:70" x14ac:dyDescent="0.25">
      <c r="BQ526" s="6">
        <f>Interaktionsdiagramm!Y496</f>
        <v>-1024.6761246726192</v>
      </c>
      <c r="BR526" s="6">
        <f>Interaktionsdiagramm!X496</f>
        <v>2446.7741375791206</v>
      </c>
    </row>
    <row r="527" spans="69:70" x14ac:dyDescent="0.25">
      <c r="BQ527" s="6">
        <f>Interaktionsdiagramm!Y497</f>
        <v>-1028.1557423736522</v>
      </c>
      <c r="BR527" s="6">
        <f>Interaktionsdiagramm!X497</f>
        <v>2458.2011511974742</v>
      </c>
    </row>
    <row r="528" spans="69:70" x14ac:dyDescent="0.25">
      <c r="BQ528" s="6">
        <f>Interaktionsdiagramm!Y498</f>
        <v>-1031.6689417886789</v>
      </c>
      <c r="BR528" s="6">
        <f>Interaktionsdiagramm!X498</f>
        <v>2469.791407867518</v>
      </c>
    </row>
    <row r="529" spans="69:70" x14ac:dyDescent="0.25">
      <c r="BQ529" s="6">
        <f>Interaktionsdiagramm!Y499</f>
        <v>-1035.2160971316855</v>
      </c>
      <c r="BR529" s="6">
        <f>Interaktionsdiagramm!X499</f>
        <v>2481.5484308205841</v>
      </c>
    </row>
    <row r="530" spans="69:70" x14ac:dyDescent="0.25">
      <c r="BQ530" s="6">
        <f>Interaktionsdiagramm!Y500</f>
        <v>-1038.7975832283205</v>
      </c>
      <c r="BR530" s="6">
        <f>Interaktionsdiagramm!X500</f>
        <v>2493.4758454106518</v>
      </c>
    </row>
    <row r="531" spans="69:70" x14ac:dyDescent="0.25">
      <c r="BQ531" s="6">
        <f>Interaktionsdiagramm!Y501</f>
        <v>-1042.4137751619498</v>
      </c>
      <c r="BR531" s="6">
        <f>Interaktionsdiagramm!X501</f>
        <v>2505.5773828414503</v>
      </c>
    </row>
    <row r="532" spans="69:70" x14ac:dyDescent="0.25">
      <c r="BQ532" s="6">
        <f>Interaktionsdiagramm!Y502</f>
        <v>-1046.065047887369</v>
      </c>
      <c r="BR532" s="6">
        <f>Interaktionsdiagramm!X502</f>
        <v>2517.8568840579965</v>
      </c>
    </row>
    <row r="533" spans="69:70" x14ac:dyDescent="0.25">
      <c r="BQ533" s="6">
        <f>Interaktionsdiagramm!Y503</f>
        <v>-1049.7517758096333</v>
      </c>
      <c r="BR533" s="6">
        <f>Interaktionsdiagramm!X503</f>
        <v>2530.3183038110824</v>
      </c>
    </row>
    <row r="534" spans="69:70" x14ac:dyDescent="0.25">
      <c r="BQ534" s="6">
        <f>Interaktionsdiagramm!Y504</f>
        <v>-1053.4743323252405</v>
      </c>
      <c r="BR534" s="6">
        <f>Interaktionsdiagramm!X504</f>
        <v>2542.9657149037675</v>
      </c>
    </row>
    <row r="535" spans="69:70" x14ac:dyDescent="0.25">
      <c r="BQ535" s="6">
        <f>Interaktionsdiagramm!Y505</f>
        <v>-1057.2330893226933</v>
      </c>
      <c r="BR535" s="6">
        <f>Interaktionsdiagramm!X505</f>
        <v>2555.8033126294263</v>
      </c>
    </row>
    <row r="536" spans="69:70" x14ac:dyDescent="0.25">
      <c r="BQ536" s="6">
        <f>Interaktionsdiagramm!Y506</f>
        <v>-1061.028416639226</v>
      </c>
      <c r="BR536" s="6">
        <f>Interaktionsdiagramm!X506</f>
        <v>2568.8354194115327</v>
      </c>
    </row>
    <row r="537" spans="69:70" x14ac:dyDescent="0.25">
      <c r="BQ537" s="6">
        <f>Interaktionsdiagramm!Y507</f>
        <v>-1064.8606814702102</v>
      </c>
      <c r="BR537" s="6">
        <f>Interaktionsdiagramm!X507</f>
        <v>2582.0664896559624</v>
      </c>
    </row>
    <row r="538" spans="69:70" x14ac:dyDescent="0.25">
      <c r="BQ538" s="6">
        <f>Interaktionsdiagramm!Y508</f>
        <v>-1068.730247727475</v>
      </c>
      <c r="BR538" s="6">
        <f>Interaktionsdiagramm!X508</f>
        <v>2595.5011148272283</v>
      </c>
    </row>
    <row r="539" spans="69:70" x14ac:dyDescent="0.25">
      <c r="BQ539" s="6">
        <f>Interaktionsdiagramm!Y509</f>
        <v>-1072.63747534247</v>
      </c>
      <c r="BR539" s="6">
        <f>Interaktionsdiagramm!X509</f>
        <v>2609.1440287608407</v>
      </c>
    </row>
    <row r="540" spans="69:70" x14ac:dyDescent="0.25">
      <c r="BQ540" s="6">
        <f>Interaktionsdiagramm!Y510</f>
        <v>-1076.5827195098509</v>
      </c>
      <c r="BR540" s="6">
        <f>Interaktionsdiagramm!X510</f>
        <v>2623.0001132246653</v>
      </c>
    </row>
    <row r="541" spans="69:70" x14ac:dyDescent="0.25">
      <c r="BQ541" s="6">
        <f>Interaktionsdiagramm!Y511</f>
        <v>-1080.5663298667257</v>
      </c>
      <c r="BR541" s="6">
        <f>Interaktionsdiagramm!X511</f>
        <v>2637.0744037430381</v>
      </c>
    </row>
    <row r="542" spans="69:70" x14ac:dyDescent="0.25">
      <c r="BQ542" s="6">
        <f>Interaktionsdiagramm!Y512</f>
        <v>-1084.5886496023606</v>
      </c>
      <c r="BR542" s="6">
        <f>Interaktionsdiagramm!X512</f>
        <v>2651.3720956982106</v>
      </c>
    </row>
    <row r="543" spans="69:70" x14ac:dyDescent="0.25">
      <c r="BQ543" s="6">
        <f>Interaktionsdiagramm!Y513</f>
        <v>-1088.650014492762</v>
      </c>
      <c r="BR543" s="6">
        <f>Interaktionsdiagramm!X513</f>
        <v>2665.8985507246675</v>
      </c>
    </row>
    <row r="544" spans="69:70" x14ac:dyDescent="0.25">
      <c r="BQ544" s="6">
        <f>Interaktionsdiagramm!Y514</f>
        <v>-1092.7507518540178</v>
      </c>
      <c r="BR544" s="6">
        <f>Interaktionsdiagramm!X514</f>
        <v>2680.6593034128396</v>
      </c>
    </row>
    <row r="545" spans="69:70" x14ac:dyDescent="0.25">
      <c r="BQ545" s="6">
        <f>Interaktionsdiagramm!Y515</f>
        <v>-1096.8911794078258</v>
      </c>
      <c r="BR545" s="6">
        <f>Interaktionsdiagramm!X515</f>
        <v>2695.6600683398442</v>
      </c>
    </row>
    <row r="546" spans="69:70" x14ac:dyDescent="0.25">
      <c r="BQ546" s="6">
        <f>Interaktionsdiagramm!Y516</f>
        <v>-1101.0716040520201</v>
      </c>
      <c r="BR546" s="6">
        <f>Interaktionsdiagramm!X516</f>
        <v>2710.9067474459794</v>
      </c>
    </row>
    <row r="547" spans="69:70" x14ac:dyDescent="0.25">
      <c r="BQ547" s="6">
        <f>Interaktionsdiagramm!Y517</f>
        <v>-1105.2923205283241</v>
      </c>
      <c r="BR547" s="6">
        <f>Interaktionsdiagramm!X517</f>
        <v>2726.4054377770094</v>
      </c>
    </row>
    <row r="548" spans="69:70" x14ac:dyDescent="0.25">
      <c r="BQ548" s="6">
        <f>Interaktionsdiagramm!Y518</f>
        <v>-1109.5536099788735</v>
      </c>
      <c r="BR548" s="6">
        <f>Interaktionsdiagramm!X518</f>
        <v>2742.1624396135585</v>
      </c>
    </row>
    <row r="549" spans="69:70" x14ac:dyDescent="0.25">
      <c r="BQ549" s="6">
        <f>Interaktionsdiagramm!Y519</f>
        <v>-1113.8557383823179</v>
      </c>
      <c r="BR549" s="6">
        <f>Interaktionsdiagramm!X519</f>
        <v>2758.1842650103836</v>
      </c>
    </row>
    <row r="550" spans="69:70" x14ac:dyDescent="0.25">
      <c r="BQ550" s="6">
        <f>Interaktionsdiagramm!Y520</f>
        <v>-1118.1989548595154</v>
      </c>
      <c r="BR550" s="6">
        <f>Interaktionsdiagramm!X520</f>
        <v>2774.4776467698684</v>
      </c>
    </row>
    <row r="551" spans="69:70" x14ac:dyDescent="0.25">
      <c r="BQ551" s="6">
        <f>Interaktionsdiagramm!Y521</f>
        <v>-1122.5834898379303</v>
      </c>
      <c r="BR551" s="6">
        <f>Interaktionsdiagramm!X521</f>
        <v>2791.0495478756684</v>
      </c>
    </row>
    <row r="552" spans="69:70" x14ac:dyDescent="0.25">
      <c r="BQ552" s="6">
        <f>Interaktionsdiagramm!Y522</f>
        <v>-1127.0095530629169</v>
      </c>
      <c r="BR552" s="6">
        <f>Interaktionsdiagramm!X522</f>
        <v>2807.9071714143265</v>
      </c>
    </row>
    <row r="553" spans="69:70" x14ac:dyDescent="0.25">
      <c r="BQ553" s="6">
        <f>Interaktionsdiagramm!Y523</f>
        <v>-1131.4773314429831</v>
      </c>
      <c r="BR553" s="6">
        <f>Interaktionsdiagramm!X523</f>
        <v>2825.0579710145275</v>
      </c>
    </row>
    <row r="554" spans="69:70" x14ac:dyDescent="0.25">
      <c r="BQ554" s="6">
        <f>Interaktionsdiagramm!Y524</f>
        <v>-1135.9869867149848</v>
      </c>
      <c r="BR554" s="6">
        <f>Interaktionsdiagramm!X524</f>
        <v>2842.5096618357838</v>
      </c>
    </row>
    <row r="555" spans="69:70" x14ac:dyDescent="0.25">
      <c r="BQ555" s="6">
        <f>Interaktionsdiagramm!Y525</f>
        <v>-1140.5386529139391</v>
      </c>
      <c r="BR555" s="6">
        <f>Interaktionsdiagramm!X525</f>
        <v>2860.2702321406032</v>
      </c>
    </row>
    <row r="556" spans="69:70" x14ac:dyDescent="0.25">
      <c r="BQ556" s="6">
        <f>Interaktionsdiagramm!Y526</f>
        <v>-1145.1324336307305</v>
      </c>
      <c r="BR556" s="6">
        <f>Interaktionsdiagramm!X526</f>
        <v>2878.347955486578</v>
      </c>
    </row>
    <row r="557" spans="69:70" x14ac:dyDescent="0.25">
      <c r="BQ557" s="6">
        <f>Interaktionsdiagramm!Y527</f>
        <v>-1149.7683990394719</v>
      </c>
      <c r="BR557" s="6">
        <f>Interaktionsdiagramm!X527</f>
        <v>2896.7514035775284</v>
      </c>
    </row>
    <row r="558" spans="69:70" x14ac:dyDescent="0.25">
      <c r="BQ558" s="6">
        <f>Interaktionsdiagramm!Y528</f>
        <v>-1154.4465826745814</v>
      </c>
      <c r="BR558" s="6">
        <f>Interaktionsdiagramm!X528</f>
        <v>2915.4894598155847</v>
      </c>
    </row>
    <row r="559" spans="69:70" x14ac:dyDescent="0.25">
      <c r="BQ559" s="6">
        <f>Interaktionsdiagramm!Y529</f>
        <v>-1159.1669779357953</v>
      </c>
      <c r="BR559" s="6">
        <f>Interaktionsdiagramm!X529</f>
        <v>2934.5713335992941</v>
      </c>
    </row>
    <row r="560" spans="69:70" x14ac:dyDescent="0.25">
      <c r="BQ560" s="6">
        <f>Interaktionsdiagramm!Y530</f>
        <v>-1163.9295342972903</v>
      </c>
      <c r="BR560" s="6">
        <f>Interaktionsdiagramm!X530</f>
        <v>2954.006575416036</v>
      </c>
    </row>
    <row r="561" spans="69:70" x14ac:dyDescent="0.25">
      <c r="BQ561" s="6">
        <f>Interaktionsdiagramm!Y531</f>
        <v>-1168.7341531948382</v>
      </c>
      <c r="BR561" s="6">
        <f>Interaktionsdiagramm!X531</f>
        <v>2973.8050927807722</v>
      </c>
    </row>
    <row r="562" spans="69:70" x14ac:dyDescent="0.25">
      <c r="BQ562" s="6">
        <f>Interaktionsdiagramm!Y532</f>
        <v>-1173.5806835624255</v>
      </c>
      <c r="BR562" s="6">
        <f>Interaktionsdiagramm!X532</f>
        <v>2993.9771670769005</v>
      </c>
    </row>
    <row r="563" spans="69:70" x14ac:dyDescent="0.25">
      <c r="BQ563" s="6">
        <f>Interaktionsdiagramm!Y533</f>
        <v>-1178.4689169870994</v>
      </c>
      <c r="BR563" s="6">
        <f>Interaktionsdiagramm!X533</f>
        <v>3014.5334713596208</v>
      </c>
    </row>
    <row r="564" spans="69:70" x14ac:dyDescent="0.25">
      <c r="BQ564" s="6">
        <f>Interaktionsdiagramm!Y534</f>
        <v>-1183.3985824476506</v>
      </c>
      <c r="BR564" s="6">
        <f>Interaktionsdiagramm!X534</f>
        <v>3035.4850891862407</v>
      </c>
    </row>
    <row r="565" spans="69:70" x14ac:dyDescent="0.25">
      <c r="BQ565" s="6">
        <f>Interaktionsdiagramm!Y535</f>
        <v>-1188.3693405995332</v>
      </c>
      <c r="BR565" s="6">
        <f>Interaktionsdiagramm!X535</f>
        <v>3056.8435345434732</v>
      </c>
    </row>
    <row r="566" spans="69:70" x14ac:dyDescent="0.25">
      <c r="BQ566" s="6">
        <f>Interaktionsdiagramm!Y536</f>
        <v>-1193.3807775646646</v>
      </c>
      <c r="BR566" s="6">
        <f>Interaktionsdiagramm!X536</f>
        <v>3078.6207729469261</v>
      </c>
    </row>
    <row r="567" spans="69:70" x14ac:dyDescent="0.25">
      <c r="BQ567" s="6">
        <f>Interaktionsdiagramm!Y537</f>
        <v>-1198.4323981806428</v>
      </c>
      <c r="BR567" s="6">
        <f>Interaktionsdiagramm!X537</f>
        <v>3100.8292437940131</v>
      </c>
    </row>
    <row r="568" spans="69:70" x14ac:dyDescent="0.25">
      <c r="BQ568" s="6">
        <f>Interaktionsdiagramm!Y538</f>
        <v>-1203.5236186594357</v>
      </c>
      <c r="BR568" s="6">
        <f>Interaktionsdiagramm!X538</f>
        <v>3123.4818840580392</v>
      </c>
    </row>
    <row r="569" spans="69:70" x14ac:dyDescent="0.25">
      <c r="BQ569" s="6">
        <f>Interaktionsdiagramm!Y539</f>
        <v>-1208.6537586005131</v>
      </c>
      <c r="BR569" s="6">
        <f>Interaktionsdiagramm!X539</f>
        <v>3146.5921534183112</v>
      </c>
    </row>
    <row r="570" spans="69:70" x14ac:dyDescent="0.25">
      <c r="BQ570" s="6">
        <f>Interaktionsdiagramm!Y540</f>
        <v>-1213.8220322978509</v>
      </c>
      <c r="BR570" s="6">
        <f>Interaktionsdiagramm!X540</f>
        <v>3170.1740609287917</v>
      </c>
    </row>
    <row r="571" spans="69:70" x14ac:dyDescent="0.25">
      <c r="BQ571" s="6">
        <f>Interaktionsdiagramm!Y541</f>
        <v>-1219.027539274007</v>
      </c>
      <c r="BR571" s="6">
        <f>Interaktionsdiagramm!X541</f>
        <v>3194.2421933363939</v>
      </c>
    </row>
    <row r="572" spans="69:70" x14ac:dyDescent="0.25">
      <c r="BQ572" s="6">
        <f>Interaktionsdiagramm!Y542</f>
        <v>-1224.2692539675961</v>
      </c>
      <c r="BR572" s="6">
        <f>Interaktionsdiagramm!X542</f>
        <v>3218.8117451691578</v>
      </c>
    </row>
    <row r="573" spans="69:70" x14ac:dyDescent="0.25">
      <c r="BQ573" s="6">
        <f>Interaktionsdiagramm!Y543</f>
        <v>-1229.5460144927692</v>
      </c>
      <c r="BR573" s="6">
        <f>Interaktionsdiagramm!X543</f>
        <v>3243.898550724713</v>
      </c>
    </row>
    <row r="574" spans="69:70" x14ac:dyDescent="0.25">
      <c r="BQ574" s="6">
        <f>Interaktionsdiagramm!Y544</f>
        <v>-1234.8565103808035</v>
      </c>
      <c r="BR574" s="6">
        <f>Interaktionsdiagramm!X544</f>
        <v>3269.5191181006026</v>
      </c>
    </row>
    <row r="575" spans="69:70" x14ac:dyDescent="0.25">
      <c r="BQ575" s="6">
        <f>Interaktionsdiagramm!Y545</f>
        <v>-1240.1992692042973</v>
      </c>
      <c r="BR575" s="6">
        <f>Interaktionsdiagramm!X545</f>
        <v>3295.6906654200579</v>
      </c>
    </row>
    <row r="576" spans="69:70" x14ac:dyDescent="0.25">
      <c r="BQ576" s="6">
        <f>Interaktionsdiagramm!Y546</f>
        <v>-1245.572641973866</v>
      </c>
      <c r="BR576" s="6">
        <f>Interaktionsdiagramm!X546</f>
        <v>3322.43115942037</v>
      </c>
    </row>
    <row r="577" spans="69:70" x14ac:dyDescent="0.25">
      <c r="BQ577" s="6">
        <f>Interaktionsdiagramm!Y547</f>
        <v>-1250.9747871852787</v>
      </c>
      <c r="BR577" s="6">
        <f>Interaktionsdiagramm!X547</f>
        <v>3349.7593565855273</v>
      </c>
    </row>
    <row r="578" spans="69:70" x14ac:dyDescent="0.25">
      <c r="BQ578" s="6">
        <f>Interaktionsdiagramm!Y548</f>
        <v>-1256.4036533816588</v>
      </c>
      <c r="BR578" s="6">
        <f>Interaktionsdiagramm!X548</f>
        <v>3377.6948470210186</v>
      </c>
    </row>
    <row r="579" spans="69:70" x14ac:dyDescent="0.25">
      <c r="BQ579" s="6">
        <f>Interaktionsdiagramm!Y549</f>
        <v>-1261.8569600804478</v>
      </c>
      <c r="BR579" s="6">
        <f>Interaktionsdiagramm!X549</f>
        <v>3406.2581012865217</v>
      </c>
    </row>
    <row r="580" spans="69:70" x14ac:dyDescent="0.25">
      <c r="BQ580" s="6">
        <f>Interaktionsdiagramm!Y550</f>
        <v>-1267.3321768980732</v>
      </c>
      <c r="BR580" s="6">
        <f>Interaktionsdiagramm!X550</f>
        <v>3435.4705204216975</v>
      </c>
    </row>
    <row r="581" spans="69:70" x14ac:dyDescent="0.25">
      <c r="BQ581" s="6">
        <f>Interaktionsdiagramm!Y551</f>
        <v>-1272.8265006864544</v>
      </c>
      <c r="BR581" s="6">
        <f>Interaktionsdiagramm!X551</f>
        <v>3465.3544894220454</v>
      </c>
    </row>
    <row r="582" spans="69:70" x14ac:dyDescent="0.25">
      <c r="BQ582" s="6">
        <f>Interaktionsdiagramm!Y552</f>
        <v>-1278.3368304743819</v>
      </c>
      <c r="BR582" s="6">
        <f>Interaktionsdiagramm!X552</f>
        <v>3495.9334344456611</v>
      </c>
    </row>
    <row r="583" spans="69:70" x14ac:dyDescent="0.25">
      <c r="BQ583" s="6">
        <f>Interaktionsdiagramm!Y553</f>
        <v>-1283.8597399829662</v>
      </c>
      <c r="BR583" s="6">
        <f>Interaktionsdiagramm!X553</f>
        <v>3527.2318840580656</v>
      </c>
    </row>
    <row r="584" spans="69:70" x14ac:dyDescent="0.25">
      <c r="BQ584" s="6">
        <f>Interaktionsdiagramm!Y554</f>
        <v>-1289.3914474576222</v>
      </c>
      <c r="BR584" s="6">
        <f>Interaktionsdiagramm!X554</f>
        <v>3559.2755348517189</v>
      </c>
    </row>
    <row r="585" spans="69:70" x14ac:dyDescent="0.25">
      <c r="BQ585" s="6">
        <f>Interaktionsdiagramm!Y555</f>
        <v>-1294.9277825287704</v>
      </c>
      <c r="BR585" s="6">
        <f>Interaktionsdiagramm!X555</f>
        <v>3592.0913218090768</v>
      </c>
    </row>
    <row r="586" spans="69:70" x14ac:dyDescent="0.25">
      <c r="BQ586" s="6">
        <f>Interaktionsdiagramm!Y556</f>
        <v>-1300.4641497793057</v>
      </c>
      <c r="BR586" s="6">
        <f>Interaktionsdiagramm!X556</f>
        <v>3625.70749381417</v>
      </c>
    </row>
    <row r="587" spans="69:70" x14ac:dyDescent="0.25">
      <c r="BQ587" s="6">
        <f>Interaktionsdiagramm!Y557</f>
        <v>-1305.9954886582941</v>
      </c>
      <c r="BR587" s="6">
        <f>Interaktionsdiagramm!X557</f>
        <v>3660.1536947576651</v>
      </c>
    </row>
    <row r="588" spans="69:70" x14ac:dyDescent="0.25">
      <c r="BQ588" s="6">
        <f>Interaktionsdiagramm!Y558</f>
        <v>-1311.5162293365202</v>
      </c>
      <c r="BR588" s="6">
        <f>Interaktionsdiagramm!X558</f>
        <v>3695.4610507247453</v>
      </c>
    </row>
    <row r="589" spans="69:70" x14ac:dyDescent="0.25">
      <c r="BQ589" s="6">
        <f>Interaktionsdiagramm!Y559</f>
        <v>-1317.0202440499991</v>
      </c>
      <c r="BR589" s="6">
        <f>Interaktionsdiagramm!X559</f>
        <v>3731.6622638049166</v>
      </c>
    </row>
    <row r="590" spans="69:70" x14ac:dyDescent="0.25">
      <c r="BQ590" s="6">
        <f>Interaktionsdiagramm!Y560</f>
        <v>-1322.5007934211067</v>
      </c>
      <c r="BR590" s="6">
        <f>Interaktionsdiagramm!X560</f>
        <v>3768.7917131179133</v>
      </c>
    </row>
    <row r="591" spans="69:70" x14ac:dyDescent="0.25">
      <c r="BQ591" s="6">
        <f>Interaktionsdiagramm!Y561</f>
        <v>-1327.9504671829366</v>
      </c>
      <c r="BR591" s="6">
        <f>Interaktionsdiagramm!X561</f>
        <v>3806.8855637117663</v>
      </c>
    </row>
    <row r="592" spans="69:70" x14ac:dyDescent="0.25">
      <c r="BQ592" s="6">
        <f>Interaktionsdiagramm!Y562</f>
        <v>-1333.3611186594364</v>
      </c>
      <c r="BR592" s="6">
        <f>Interaktionsdiagramm!X562</f>
        <v>3845.9818840580897</v>
      </c>
    </row>
    <row r="593" spans="69:70" x14ac:dyDescent="0.25">
      <c r="BQ593" s="6">
        <f>Interaktionsdiagramm!Y563</f>
        <v>-1338.7237922705481</v>
      </c>
      <c r="BR593" s="6">
        <f>Interaktionsdiagramm!X563</f>
        <v>3886.1207729469829</v>
      </c>
    </row>
    <row r="594" spans="69:70" x14ac:dyDescent="0.25">
      <c r="BQ594" s="6">
        <f>Interaktionsdiagramm!Y564</f>
        <v>-1344.0286432363782</v>
      </c>
      <c r="BR594" s="6">
        <f>Interaktionsdiagramm!X564</f>
        <v>3927.3444966707088</v>
      </c>
    </row>
    <row r="595" spans="69:70" x14ac:dyDescent="0.25">
      <c r="BQ595" s="6">
        <f>Interaktionsdiagramm!Y565</f>
        <v>-1349.2648485454372</v>
      </c>
      <c r="BR595" s="6">
        <f>Interaktionsdiagramm!X565</f>
        <v>3969.6976374827577</v>
      </c>
    </row>
    <row r="596" spans="69:70" x14ac:dyDescent="0.25">
      <c r="BQ596" s="6">
        <f>Interaktionsdiagramm!Y566</f>
        <v>-1354.4205081270279</v>
      </c>
      <c r="BR596" s="6">
        <f>Interaktionsdiagramm!X566</f>
        <v>4013.2272544284738</v>
      </c>
    </row>
    <row r="597" spans="69:70" x14ac:dyDescent="0.25">
      <c r="BQ597" s="6">
        <f>Interaktionsdiagramm!Y567</f>
        <v>-1359.4825350244093</v>
      </c>
      <c r="BR597" s="6">
        <f>Interaktionsdiagramm!X567</f>
        <v>4057.9830577670282</v>
      </c>
    </row>
    <row r="598" spans="69:70" x14ac:dyDescent="0.25">
      <c r="BQ598" s="6">
        <f>Interaktionsdiagramm!Y568</f>
        <v>-1364.4365332002508</v>
      </c>
      <c r="BR598" s="6">
        <f>Interaktionsdiagramm!X568</f>
        <v>4104.0175983438239</v>
      </c>
    </row>
    <row r="599" spans="69:70" x14ac:dyDescent="0.25">
      <c r="BQ599" s="6">
        <f>Interaktionsdiagramm!Y569</f>
        <v>-1369.2666614156828</v>
      </c>
      <c r="BR599" s="6">
        <f>Interaktionsdiagramm!X569</f>
        <v>4151.3864734300951</v>
      </c>
    </row>
    <row r="600" spans="69:70" x14ac:dyDescent="0.25">
      <c r="BQ600" s="6">
        <f>Interaktionsdiagramm!Y570</f>
        <v>-1373.9554814045321</v>
      </c>
      <c r="BR600" s="6">
        <f>Interaktionsdiagramm!X570</f>
        <v>4200.1485507247862</v>
      </c>
    </row>
    <row r="601" spans="69:70" x14ac:dyDescent="0.25">
      <c r="BQ601" s="6">
        <f>Interaktionsdiagramm!Y571</f>
        <v>-1378.4837883102468</v>
      </c>
      <c r="BR601" s="6">
        <f>Interaktionsdiagramm!X571</f>
        <v>4250.3662124163338</v>
      </c>
    </row>
    <row r="602" spans="69:70" x14ac:dyDescent="0.25">
      <c r="BQ602" s="6">
        <f>Interaktionsdiagramm!Y572</f>
        <v>-1382.8304210584226</v>
      </c>
      <c r="BR602" s="6">
        <f>Interaktionsdiagramm!X572</f>
        <v>4302.1056214318669</v>
      </c>
    </row>
    <row r="603" spans="69:70" x14ac:dyDescent="0.25">
      <c r="BQ603" s="6">
        <f>Interaktionsdiagramm!Y573</f>
        <v>-1386.9720499957248</v>
      </c>
      <c r="BR603" s="6">
        <f>Interaktionsdiagramm!X573</f>
        <v>4355.4370122632617</v>
      </c>
    </row>
    <row r="604" spans="69:70" x14ac:dyDescent="0.25">
      <c r="BQ604" s="6">
        <f>Interaktionsdiagramm!Y574</f>
        <v>-1390.8829387277904</v>
      </c>
      <c r="BR604" s="6">
        <f>Interaktionsdiagramm!X574</f>
        <v>4410.4350090581374</v>
      </c>
    </row>
    <row r="605" spans="69:70" x14ac:dyDescent="0.25">
      <c r="BQ605" s="6">
        <f>Interaktionsdiagramm!Y575</f>
        <v>-1394.5346766242842</v>
      </c>
      <c r="BR605" s="6">
        <f>Interaktionsdiagramm!X575</f>
        <v>4467.1789740052345</v>
      </c>
    </row>
    <row r="606" spans="69:70" x14ac:dyDescent="0.25">
      <c r="BQ606" s="6">
        <f>Interaktionsdiagramm!Y576</f>
        <v>-1397.8958779162804</v>
      </c>
      <c r="BR606" s="6">
        <f>Interaktionsdiagramm!X576</f>
        <v>4525.7533894344933</v>
      </c>
    </row>
    <row r="607" spans="69:70" x14ac:dyDescent="0.25">
      <c r="BQ607" s="6">
        <f>Interaktionsdiagramm!Y577</f>
        <v>-1400.9318426751511</v>
      </c>
      <c r="BR607" s="6">
        <f>Interaktionsdiagramm!X577</f>
        <v>4586.2482775007802</v>
      </c>
    </row>
    <row r="608" spans="69:70" x14ac:dyDescent="0.25">
      <c r="BQ608" s="6">
        <f>Interaktionsdiagramm!Y578</f>
        <v>-1403.6041742149828</v>
      </c>
      <c r="BR608" s="6">
        <f>Interaktionsdiagramm!X578</f>
        <v>4648.7596618359385</v>
      </c>
    </row>
    <row r="609" spans="69:70" x14ac:dyDescent="0.25">
      <c r="BQ609" s="6">
        <f>Interaktionsdiagramm!Y579</f>
        <v>-1405.8703465812403</v>
      </c>
      <c r="BR609" s="6">
        <f>Interaktionsdiagramm!X579</f>
        <v>4713.3900761485638</v>
      </c>
    </row>
    <row r="610" spans="69:70" x14ac:dyDescent="0.25">
      <c r="BQ610" s="6">
        <f>Interaktionsdiagramm!Y580</f>
        <v>-1407.6832147503885</v>
      </c>
      <c r="BR610" s="6">
        <f>Interaktionsdiagramm!X580</f>
        <v>4780.2491254374854</v>
      </c>
    </row>
    <row r="611" spans="69:70" x14ac:dyDescent="0.25">
      <c r="BQ611" s="6">
        <f>Interaktionsdiagramm!Y581</f>
        <v>-1408.9904589372011</v>
      </c>
      <c r="BR611" s="6">
        <f>Interaktionsdiagramm!X581</f>
        <v>4849.4541062804055</v>
      </c>
    </row>
    <row r="612" spans="69:70" x14ac:dyDescent="0.25">
      <c r="BQ612" s="6">
        <f>Interaktionsdiagramm!Y582</f>
        <v>-1409.2404915223551</v>
      </c>
      <c r="BR612" s="6">
        <f>Interaktionsdiagramm!X582</f>
        <v>4867.8469704168019</v>
      </c>
    </row>
    <row r="613" spans="69:70" x14ac:dyDescent="0.25">
      <c r="BQ613" s="6">
        <f>Interaktionsdiagramm!Y583</f>
        <v>-1409.7339529493865</v>
      </c>
      <c r="BR613" s="6">
        <f>Interaktionsdiagramm!X583</f>
        <v>4921.130693581782</v>
      </c>
    </row>
    <row r="614" spans="69:70" x14ac:dyDescent="0.25">
      <c r="BQ614" s="6">
        <f>Interaktionsdiagramm!Y584</f>
        <v>-1409.8490447957843</v>
      </c>
      <c r="BR614" s="6">
        <f>Interaktionsdiagramm!X584</f>
        <v>4995.413702239789</v>
      </c>
    </row>
    <row r="615" spans="69:70" x14ac:dyDescent="0.25">
      <c r="BQ615" s="6">
        <f>Interaktionsdiagramm!Y585</f>
        <v>-1409.263735686169</v>
      </c>
      <c r="BR615" s="6">
        <f>Interaktionsdiagramm!X585</f>
        <v>5072.4479334406842</v>
      </c>
    </row>
    <row r="616" spans="69:70" x14ac:dyDescent="0.25">
      <c r="BQ616" s="6">
        <f>Interaktionsdiagramm!Y586</f>
        <v>-1407.8977410858477</v>
      </c>
      <c r="BR616" s="6">
        <f>Interaktionsdiagramm!X586</f>
        <v>5152.3891167623742</v>
      </c>
    </row>
    <row r="617" spans="69:70" x14ac:dyDescent="0.25">
      <c r="BQ617" s="6">
        <f>Interaktionsdiagramm!Y587</f>
        <v>-1405.6614145174085</v>
      </c>
      <c r="BR617" s="6">
        <f>Interaktionsdiagramm!X587</f>
        <v>5235.4049609810463</v>
      </c>
    </row>
    <row r="618" spans="69:70" x14ac:dyDescent="0.25">
      <c r="BQ618" s="6">
        <f>Interaktionsdiagramm!Y588</f>
        <v>-1402.4545112247797</v>
      </c>
      <c r="BR618" s="6">
        <f>Interaktionsdiagramm!X588</f>
        <v>5321.6763285024172</v>
      </c>
    </row>
    <row r="619" spans="69:70" x14ac:dyDescent="0.25">
      <c r="BQ619" s="6">
        <f>Interaktionsdiagramm!Y589</f>
        <v>-1398.1647644927539</v>
      </c>
      <c r="BR619" s="6">
        <f>Interaktionsdiagramm!X589</f>
        <v>5411.3985507246371</v>
      </c>
    </row>
    <row r="620" spans="69:70" x14ac:dyDescent="0.25">
      <c r="BQ620" s="6">
        <f>Interaktionsdiagramm!Y590</f>
        <v>-1392.6662421756639</v>
      </c>
      <c r="BR620" s="6">
        <f>Interaktionsdiagramm!X590</f>
        <v>5504.7829044661321</v>
      </c>
    </row>
    <row r="621" spans="69:70" x14ac:dyDescent="0.25">
      <c r="BQ621" s="6">
        <f>Interaktionsdiagramm!Y591</f>
        <v>-1385.8174446142812</v>
      </c>
      <c r="BR621" s="6">
        <f>Interaktionsdiagramm!X591</f>
        <v>5602.0582729468606</v>
      </c>
    </row>
    <row r="622" spans="69:70" x14ac:dyDescent="0.25">
      <c r="BQ622" s="6">
        <f>Interaktionsdiagramm!Y592</f>
        <v>-1377.4590973356694</v>
      </c>
      <c r="BR622" s="6">
        <f>Interaktionsdiagramm!X592</f>
        <v>5703.4730188097428</v>
      </c>
    </row>
    <row r="623" spans="69:70" x14ac:dyDescent="0.25">
      <c r="BQ623" s="6">
        <f>Interaktionsdiagramm!Y593</f>
        <v>-1367.4115823881546</v>
      </c>
      <c r="BR623" s="6">
        <f>Interaktionsdiagramm!X593</f>
        <v>5809.2971014492796</v>
      </c>
    </row>
    <row r="624" spans="69:70" x14ac:dyDescent="0.25">
      <c r="BQ624" s="6">
        <f>Interaktionsdiagramm!Y594</f>
        <v>-1355.4719404186792</v>
      </c>
      <c r="BR624" s="6">
        <f>Interaktionsdiagramm!X594</f>
        <v>5919.8244766505622</v>
      </c>
    </row>
    <row r="625" spans="69:70" x14ac:dyDescent="0.25">
      <c r="BQ625" s="6">
        <f>Interaktionsdiagramm!Y595</f>
        <v>-1341.4103610836637</v>
      </c>
      <c r="BR625" s="6">
        <f>Interaktionsdiagramm!X595</f>
        <v>6035.3758234519091</v>
      </c>
    </row>
    <row r="626" spans="69:70" x14ac:dyDescent="0.25">
      <c r="BQ626" s="6">
        <f>Interaktionsdiagramm!Y596</f>
        <v>-1324.9660613649371</v>
      </c>
      <c r="BR626" s="6">
        <f>Interaktionsdiagramm!X596</f>
        <v>6156.3016514998335</v>
      </c>
    </row>
    <row r="627" spans="69:70" x14ac:dyDescent="0.25">
      <c r="BQ627" s="6">
        <f>Interaktionsdiagramm!Y597</f>
        <v>-1305.842428891847</v>
      </c>
      <c r="BR627" s="6">
        <f>Interaktionsdiagramm!X597</f>
        <v>6282.9858523119392</v>
      </c>
    </row>
    <row r="628" spans="69:70" x14ac:dyDescent="0.25">
      <c r="BQ628" s="6">
        <f>Interaktionsdiagramm!Y598</f>
        <v>-1283.701279216134</v>
      </c>
      <c r="BR628" s="6">
        <f>Interaktionsdiagramm!X598</f>
        <v>6415.849770236834</v>
      </c>
    </row>
    <row r="629" spans="69:70" x14ac:dyDescent="0.25">
      <c r="BQ629" s="6">
        <f>Interaktionsdiagramm!Y599</f>
        <v>-1258.1560405344201</v>
      </c>
      <c r="BR629" s="6">
        <f>Interaktionsdiagramm!X599</f>
        <v>6555.356884057971</v>
      </c>
    </row>
    <row r="630" spans="69:70" x14ac:dyDescent="0.25">
      <c r="BQ630" s="6">
        <f>Interaktionsdiagramm!Y600</f>
        <v>-1228.7636344796035</v>
      </c>
      <c r="BR630" s="6">
        <f>Interaktionsdiagramm!X600</f>
        <v>6702.0182088442962</v>
      </c>
    </row>
    <row r="631" spans="69:70" x14ac:dyDescent="0.25">
      <c r="BQ631" s="6">
        <f>Interaktionsdiagramm!Y601</f>
        <v>-1195.0147644927533</v>
      </c>
      <c r="BR631" s="6">
        <f>Interaktionsdiagramm!X601</f>
        <v>6856.398550724638</v>
      </c>
    </row>
    <row r="632" spans="69:70" x14ac:dyDescent="0.25">
      <c r="BQ632" s="6">
        <f>Interaktionsdiagramm!Y602</f>
        <v>-1156.3222501879095</v>
      </c>
      <c r="BR632" s="6">
        <f>Interaktionsdiagramm!X602</f>
        <v>7019.1237759498617</v>
      </c>
    </row>
    <row r="633" spans="69:70" x14ac:dyDescent="0.25">
      <c r="BQ633" s="6">
        <f>Interaktionsdiagramm!Y603</f>
        <v>-1112.0069519927538</v>
      </c>
      <c r="BR633" s="6">
        <f>Interaktionsdiagramm!X603</f>
        <v>7190.889291465377</v>
      </c>
    </row>
    <row r="634" spans="69:70" x14ac:dyDescent="0.25">
      <c r="BQ634" s="6">
        <f>Interaktionsdiagramm!Y604</f>
        <v>-1061.2807083703049</v>
      </c>
      <c r="BR634" s="6">
        <f>Interaktionsdiagramm!X604</f>
        <v>7372.4699792960664</v>
      </c>
    </row>
    <row r="635" spans="69:70" x14ac:dyDescent="0.25">
      <c r="BQ635" s="6">
        <f>Interaktionsdiagramm!Y605</f>
        <v>-1035.8611186594196</v>
      </c>
      <c r="BR635" s="6">
        <f>Interaktionsdiagramm!X605</f>
        <v>7458.481884057971</v>
      </c>
    </row>
    <row r="636" spans="69:70" x14ac:dyDescent="0.25">
      <c r="BQ636" s="6">
        <f>Interaktionsdiagramm!Y606</f>
        <v>-1009.5470774179234</v>
      </c>
      <c r="BR636" s="6">
        <f>Interaktionsdiagramm!X606</f>
        <v>7544.4937888198756</v>
      </c>
    </row>
    <row r="637" spans="69:70" x14ac:dyDescent="0.25">
      <c r="BQ637" s="6">
        <f>Interaktionsdiagramm!Y607</f>
        <v>-982.33858464581442</v>
      </c>
      <c r="BR637" s="6">
        <f>Interaktionsdiagramm!X607</f>
        <v>7630.5056935817802</v>
      </c>
    </row>
    <row r="638" spans="69:70" x14ac:dyDescent="0.25">
      <c r="BQ638" s="6">
        <f>Interaktionsdiagramm!Y608</f>
        <v>-954.23564034309322</v>
      </c>
      <c r="BR638" s="6">
        <f>Interaktionsdiagramm!X608</f>
        <v>7716.5175983436848</v>
      </c>
    </row>
    <row r="639" spans="69:70" x14ac:dyDescent="0.25">
      <c r="BQ639" s="6">
        <f>Interaktionsdiagramm!Y609</f>
        <v>-631.54794430741924</v>
      </c>
      <c r="BR639" s="6">
        <f>Interaktionsdiagramm!X609</f>
        <v>8620.3501065186301</v>
      </c>
    </row>
    <row r="640" spans="69:70" x14ac:dyDescent="0.25">
      <c r="BQ640" s="6">
        <f>Interaktionsdiagramm!Y610</f>
        <v>-440.97943099809868</v>
      </c>
      <c r="BR640" s="6">
        <f>Interaktionsdiagramm!X610</f>
        <v>9153.4793555679425</v>
      </c>
    </row>
    <row r="641" spans="69:70" x14ac:dyDescent="0.25">
      <c r="BQ641" s="82">
        <f>Interaktionsdiagramm!Y611</f>
        <v>-344.7</v>
      </c>
      <c r="BR641" s="82">
        <f>Interaktionsdiagramm!X611</f>
        <v>9266</v>
      </c>
    </row>
    <row r="642" spans="69:70" x14ac:dyDescent="0.25">
      <c r="BQ642" s="14"/>
    </row>
    <row r="643" spans="69:70" x14ac:dyDescent="0.25">
      <c r="BQ643" s="14"/>
    </row>
    <row r="644" spans="69:70" x14ac:dyDescent="0.25">
      <c r="BQ644" s="14"/>
    </row>
    <row r="645" spans="69:70" x14ac:dyDescent="0.25">
      <c r="BQ645" s="14"/>
    </row>
    <row r="646" spans="69:70" x14ac:dyDescent="0.25">
      <c r="BQ646" s="14"/>
    </row>
    <row r="647" spans="69:70" x14ac:dyDescent="0.25">
      <c r="BQ647" s="14"/>
    </row>
    <row r="648" spans="69:70" x14ac:dyDescent="0.25">
      <c r="BQ648" s="14"/>
    </row>
    <row r="649" spans="69:70" x14ac:dyDescent="0.25">
      <c r="BQ649" s="14"/>
    </row>
    <row r="650" spans="69:70" x14ac:dyDescent="0.25">
      <c r="BQ650" s="14"/>
    </row>
    <row r="651" spans="69:70" x14ac:dyDescent="0.25">
      <c r="BQ651" s="14"/>
    </row>
    <row r="652" spans="69:70" x14ac:dyDescent="0.25">
      <c r="BQ652" s="14"/>
    </row>
    <row r="653" spans="69:70" x14ac:dyDescent="0.25">
      <c r="BQ653" s="14"/>
    </row>
    <row r="654" spans="69:70" x14ac:dyDescent="0.25">
      <c r="BQ654" s="14"/>
    </row>
    <row r="655" spans="69:70" x14ac:dyDescent="0.25">
      <c r="BQ655" s="14"/>
    </row>
    <row r="656" spans="69:70" x14ac:dyDescent="0.25">
      <c r="BQ656" s="14"/>
    </row>
    <row r="657" spans="69:69" x14ac:dyDescent="0.25">
      <c r="BQ657" s="14"/>
    </row>
    <row r="658" spans="69:69" x14ac:dyDescent="0.25">
      <c r="BQ658" s="14"/>
    </row>
    <row r="659" spans="69:69" x14ac:dyDescent="0.25">
      <c r="BQ659" s="14"/>
    </row>
    <row r="660" spans="69:69" x14ac:dyDescent="0.25">
      <c r="BQ660" s="14"/>
    </row>
    <row r="661" spans="69:69" x14ac:dyDescent="0.25">
      <c r="BQ661" s="14"/>
    </row>
    <row r="662" spans="69:69" x14ac:dyDescent="0.25">
      <c r="BQ662" s="14"/>
    </row>
    <row r="663" spans="69:69" x14ac:dyDescent="0.25">
      <c r="BQ663" s="14"/>
    </row>
    <row r="664" spans="69:69" x14ac:dyDescent="0.25">
      <c r="BQ664" s="14"/>
    </row>
    <row r="665" spans="69:69" x14ac:dyDescent="0.25">
      <c r="BQ665" s="14"/>
    </row>
    <row r="666" spans="69:69" x14ac:dyDescent="0.25">
      <c r="BQ666" s="14"/>
    </row>
    <row r="667" spans="69:69" x14ac:dyDescent="0.25">
      <c r="BQ667" s="14"/>
    </row>
    <row r="668" spans="69:69" x14ac:dyDescent="0.25">
      <c r="BQ668" s="14"/>
    </row>
    <row r="669" spans="69:69" x14ac:dyDescent="0.25">
      <c r="BQ669" s="14"/>
    </row>
    <row r="670" spans="69:69" x14ac:dyDescent="0.25">
      <c r="BQ670" s="14"/>
    </row>
    <row r="671" spans="69:69" x14ac:dyDescent="0.25">
      <c r="BQ671" s="14"/>
    </row>
    <row r="672" spans="69:69" x14ac:dyDescent="0.25">
      <c r="BQ672" s="14"/>
    </row>
    <row r="673" spans="69:69" x14ac:dyDescent="0.25">
      <c r="BQ673" s="14"/>
    </row>
    <row r="674" spans="69:69" x14ac:dyDescent="0.25">
      <c r="BQ674" s="14"/>
    </row>
    <row r="675" spans="69:69" x14ac:dyDescent="0.25">
      <c r="BQ675" s="14"/>
    </row>
    <row r="676" spans="69:69" x14ac:dyDescent="0.25">
      <c r="BQ676" s="14"/>
    </row>
    <row r="677" spans="69:69" x14ac:dyDescent="0.25">
      <c r="BQ677" s="14"/>
    </row>
    <row r="678" spans="69:69" x14ac:dyDescent="0.25">
      <c r="BQ678" s="14"/>
    </row>
    <row r="679" spans="69:69" x14ac:dyDescent="0.25">
      <c r="BQ679" s="14"/>
    </row>
    <row r="680" spans="69:69" x14ac:dyDescent="0.25">
      <c r="BQ680" s="14"/>
    </row>
    <row r="681" spans="69:69" x14ac:dyDescent="0.25">
      <c r="BQ681" s="14"/>
    </row>
    <row r="682" spans="69:69" x14ac:dyDescent="0.25">
      <c r="BQ682" s="14"/>
    </row>
    <row r="683" spans="69:69" x14ac:dyDescent="0.25">
      <c r="BQ683" s="14"/>
    </row>
    <row r="684" spans="69:69" x14ac:dyDescent="0.25">
      <c r="BQ684" s="14"/>
    </row>
    <row r="685" spans="69:69" x14ac:dyDescent="0.25">
      <c r="BQ685" s="14"/>
    </row>
    <row r="686" spans="69:69" x14ac:dyDescent="0.25">
      <c r="BQ686" s="14"/>
    </row>
    <row r="687" spans="69:69" x14ac:dyDescent="0.25">
      <c r="BQ687" s="14"/>
    </row>
    <row r="688" spans="69:69" x14ac:dyDescent="0.25">
      <c r="BQ688" s="14"/>
    </row>
    <row r="689" spans="69:69" x14ac:dyDescent="0.25">
      <c r="BQ689" s="14"/>
    </row>
    <row r="690" spans="69:69" x14ac:dyDescent="0.25">
      <c r="BQ690" s="14"/>
    </row>
    <row r="691" spans="69:69" x14ac:dyDescent="0.25">
      <c r="BQ691" s="14"/>
    </row>
    <row r="692" spans="69:69" x14ac:dyDescent="0.25">
      <c r="BQ692" s="14"/>
    </row>
    <row r="693" spans="69:69" x14ac:dyDescent="0.25">
      <c r="BQ693" s="14"/>
    </row>
    <row r="694" spans="69:69" x14ac:dyDescent="0.25">
      <c r="BQ694" s="14"/>
    </row>
    <row r="695" spans="69:69" x14ac:dyDescent="0.25">
      <c r="BQ695" s="14"/>
    </row>
  </sheetData>
  <sheetProtection sheet="1" objects="1" scenarios="1"/>
  <mergeCells count="51">
    <mergeCell ref="B31:C31"/>
    <mergeCell ref="B27:C27"/>
    <mergeCell ref="O27:Q27"/>
    <mergeCell ref="E27:M27"/>
    <mergeCell ref="V31:W31"/>
    <mergeCell ref="D31:E31"/>
    <mergeCell ref="B29:C29"/>
    <mergeCell ref="M31:N31"/>
    <mergeCell ref="V29:X29"/>
    <mergeCell ref="E29:T29"/>
    <mergeCell ref="V33:W33"/>
    <mergeCell ref="V35:W35"/>
    <mergeCell ref="V37:W37"/>
    <mergeCell ref="Y31:AA31"/>
    <mergeCell ref="Y33:AA33"/>
    <mergeCell ref="Y35:AA35"/>
    <mergeCell ref="Y37:AA37"/>
    <mergeCell ref="D33:E33"/>
    <mergeCell ref="D35:E35"/>
    <mergeCell ref="G31:I31"/>
    <mergeCell ref="G33:I33"/>
    <mergeCell ref="G35:I35"/>
    <mergeCell ref="G21:H21"/>
    <mergeCell ref="G23:H23"/>
    <mergeCell ref="J21:L21"/>
    <mergeCell ref="J23:L23"/>
    <mergeCell ref="D13:E13"/>
    <mergeCell ref="K18:L18"/>
    <mergeCell ref="G13:H13"/>
    <mergeCell ref="N13:O13"/>
    <mergeCell ref="K16:L16"/>
    <mergeCell ref="D7:E7"/>
    <mergeCell ref="K7:M7"/>
    <mergeCell ref="K9:M9"/>
    <mergeCell ref="D2:F2"/>
    <mergeCell ref="K2:L2"/>
    <mergeCell ref="Q4:R4"/>
    <mergeCell ref="T2:U2"/>
    <mergeCell ref="G11:H11"/>
    <mergeCell ref="O9:Q9"/>
    <mergeCell ref="T7:V7"/>
    <mergeCell ref="N11:O11"/>
    <mergeCell ref="D11:E11"/>
    <mergeCell ref="K4:O4"/>
    <mergeCell ref="M33:N33"/>
    <mergeCell ref="M37:N37"/>
    <mergeCell ref="P31:R31"/>
    <mergeCell ref="P33:R33"/>
    <mergeCell ref="P37:R37"/>
    <mergeCell ref="M35:N35"/>
    <mergeCell ref="P35:R35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Material!$E$12:$K$12</xm:f>
          </x14:formula1>
          <xm:sqref>D2:F2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L15"/>
  <sheetViews>
    <sheetView showGridLines="0" workbookViewId="0">
      <selection activeCell="E19" sqref="E19"/>
    </sheetView>
  </sheetViews>
  <sheetFormatPr baseColWidth="10" defaultRowHeight="15" x14ac:dyDescent="0.25"/>
  <sheetData>
    <row r="12" spans="2:12" x14ac:dyDescent="0.25">
      <c r="C12" s="85" t="s">
        <v>2</v>
      </c>
      <c r="D12" s="75" t="s">
        <v>3</v>
      </c>
      <c r="E12" s="86" t="s">
        <v>4</v>
      </c>
      <c r="F12" s="75" t="s">
        <v>5</v>
      </c>
      <c r="G12" s="86" t="s">
        <v>6</v>
      </c>
      <c r="H12" s="75" t="s">
        <v>7</v>
      </c>
      <c r="I12" s="86" t="s">
        <v>8</v>
      </c>
      <c r="J12" s="75" t="s">
        <v>9</v>
      </c>
      <c r="K12" s="87" t="s">
        <v>10</v>
      </c>
    </row>
    <row r="13" spans="2:12" x14ac:dyDescent="0.25">
      <c r="B13" s="134" t="s">
        <v>11</v>
      </c>
      <c r="C13" s="136">
        <v>12</v>
      </c>
      <c r="D13" s="137">
        <v>16</v>
      </c>
      <c r="E13" s="136">
        <v>20</v>
      </c>
      <c r="F13" s="137">
        <v>25</v>
      </c>
      <c r="G13" s="136">
        <v>30</v>
      </c>
      <c r="H13" s="137">
        <v>35</v>
      </c>
      <c r="I13" s="136">
        <v>40</v>
      </c>
      <c r="J13" s="137">
        <v>45</v>
      </c>
      <c r="K13" s="138">
        <v>50</v>
      </c>
      <c r="L13" s="137" t="s">
        <v>13</v>
      </c>
    </row>
    <row r="14" spans="2:12" x14ac:dyDescent="0.25">
      <c r="B14" s="143" t="s">
        <v>12</v>
      </c>
      <c r="C14" s="29">
        <v>2700</v>
      </c>
      <c r="D14" s="133">
        <v>2900</v>
      </c>
      <c r="E14" s="29">
        <v>3000</v>
      </c>
      <c r="F14" s="133">
        <v>3100</v>
      </c>
      <c r="G14" s="29">
        <v>3300</v>
      </c>
      <c r="H14" s="133">
        <v>3400</v>
      </c>
      <c r="I14" s="29">
        <v>3500</v>
      </c>
      <c r="J14" s="133">
        <v>3600</v>
      </c>
      <c r="K14" s="30">
        <v>3700</v>
      </c>
      <c r="L14" s="133" t="s">
        <v>14</v>
      </c>
    </row>
    <row r="15" spans="2:12" x14ac:dyDescent="0.25">
      <c r="B15" s="135" t="s">
        <v>15</v>
      </c>
      <c r="C15" s="139">
        <v>-2</v>
      </c>
      <c r="D15" s="140">
        <v>-2</v>
      </c>
      <c r="E15" s="139">
        <v>-2</v>
      </c>
      <c r="F15" s="140">
        <v>-2</v>
      </c>
      <c r="G15" s="139">
        <v>-2</v>
      </c>
      <c r="H15" s="140">
        <v>-2</v>
      </c>
      <c r="I15" s="139">
        <v>-2</v>
      </c>
      <c r="J15" s="140">
        <v>-2</v>
      </c>
      <c r="K15" s="141">
        <v>-2</v>
      </c>
      <c r="L15" s="142" t="s">
        <v>16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11"/>
  <sheetViews>
    <sheetView showGridLines="0" workbookViewId="0">
      <selection activeCell="I9" sqref="I9"/>
    </sheetView>
  </sheetViews>
  <sheetFormatPr baseColWidth="10" defaultRowHeight="15" x14ac:dyDescent="0.25"/>
  <cols>
    <col min="1" max="2" width="7.140625" customWidth="1"/>
    <col min="3" max="3" width="3.5703125" customWidth="1"/>
    <col min="4" max="4" width="2.85546875" customWidth="1"/>
    <col min="5" max="5" width="7.140625" customWidth="1"/>
    <col min="6" max="6" width="3.5703125" customWidth="1"/>
    <col min="7" max="11" width="7.140625" customWidth="1"/>
    <col min="12" max="12" width="11.42578125" customWidth="1"/>
    <col min="13" max="14" width="8.5703125" customWidth="1"/>
    <col min="15" max="15" width="7.140625" customWidth="1"/>
    <col min="16" max="18" width="8.5703125" customWidth="1"/>
    <col min="19" max="19" width="7.140625" customWidth="1"/>
    <col min="20" max="22" width="8.5703125" customWidth="1"/>
    <col min="26" max="26" width="12.5703125" bestFit="1" customWidth="1"/>
  </cols>
  <sheetData>
    <row r="1" spans="1:30" ht="18" x14ac:dyDescent="0.35">
      <c r="M1" s="161" t="s">
        <v>28</v>
      </c>
      <c r="N1" s="162"/>
      <c r="O1" s="161" t="s">
        <v>57</v>
      </c>
      <c r="P1" s="167"/>
      <c r="Q1" s="167"/>
      <c r="R1" s="162"/>
      <c r="S1" s="161" t="s">
        <v>58</v>
      </c>
      <c r="T1" s="167"/>
      <c r="U1" s="167"/>
      <c r="V1" s="162"/>
      <c r="X1" s="163" t="s">
        <v>60</v>
      </c>
      <c r="Y1" s="163"/>
      <c r="AA1" s="4" t="s">
        <v>52</v>
      </c>
      <c r="AB1" s="3">
        <f>Eingabe!Q4</f>
        <v>1.7</v>
      </c>
      <c r="AC1" t="s">
        <v>27</v>
      </c>
    </row>
    <row r="2" spans="1:30" ht="18" x14ac:dyDescent="0.35">
      <c r="A2" s="7" t="s">
        <v>44</v>
      </c>
      <c r="B2" s="7" t="s">
        <v>45</v>
      </c>
      <c r="M2" s="9" t="s">
        <v>25</v>
      </c>
      <c r="N2" s="9" t="s">
        <v>33</v>
      </c>
      <c r="O2" s="10" t="s">
        <v>34</v>
      </c>
      <c r="P2" s="11" t="s">
        <v>35</v>
      </c>
      <c r="Q2" s="9" t="s">
        <v>36</v>
      </c>
      <c r="R2" s="10" t="s">
        <v>37</v>
      </c>
      <c r="S2" s="10" t="s">
        <v>41</v>
      </c>
      <c r="T2" s="11" t="s">
        <v>42</v>
      </c>
      <c r="U2" s="9" t="s">
        <v>43</v>
      </c>
      <c r="V2" s="10" t="s">
        <v>37</v>
      </c>
      <c r="X2" s="9" t="s">
        <v>48</v>
      </c>
      <c r="Y2" s="9" t="s">
        <v>47</v>
      </c>
      <c r="AA2" s="4" t="s">
        <v>50</v>
      </c>
      <c r="AB2" s="3">
        <f>Eingabe!O9</f>
        <v>43.478260869565219</v>
      </c>
      <c r="AC2" t="s">
        <v>27</v>
      </c>
    </row>
    <row r="3" spans="1:30" ht="18" x14ac:dyDescent="0.35">
      <c r="A3" s="8" t="s">
        <v>40</v>
      </c>
      <c r="B3" s="8" t="s">
        <v>40</v>
      </c>
      <c r="C3" s="164" t="s">
        <v>32</v>
      </c>
      <c r="D3" s="165"/>
      <c r="E3" s="165"/>
      <c r="F3" s="166"/>
      <c r="G3" s="75" t="s">
        <v>61</v>
      </c>
      <c r="H3" s="35" t="s">
        <v>62</v>
      </c>
      <c r="I3" s="76" t="s">
        <v>63</v>
      </c>
      <c r="J3" s="76" t="s">
        <v>64</v>
      </c>
      <c r="K3" s="77" t="s">
        <v>65</v>
      </c>
      <c r="L3" s="35"/>
      <c r="M3" s="12" t="s">
        <v>38</v>
      </c>
      <c r="N3" s="12" t="s">
        <v>39</v>
      </c>
      <c r="O3" s="8" t="s">
        <v>40</v>
      </c>
      <c r="P3" s="12" t="s">
        <v>38</v>
      </c>
      <c r="Q3" s="12" t="s">
        <v>39</v>
      </c>
      <c r="R3" s="8" t="s">
        <v>38</v>
      </c>
      <c r="S3" s="8" t="s">
        <v>40</v>
      </c>
      <c r="T3" s="12" t="s">
        <v>38</v>
      </c>
      <c r="U3" s="12" t="s">
        <v>39</v>
      </c>
      <c r="V3" s="8" t="s">
        <v>38</v>
      </c>
      <c r="X3" s="8" t="s">
        <v>38</v>
      </c>
      <c r="Y3" s="8" t="s">
        <v>46</v>
      </c>
      <c r="AA3" s="4" t="s">
        <v>51</v>
      </c>
      <c r="AB3">
        <f>Eingabe!T7</f>
        <v>20000</v>
      </c>
      <c r="AC3" t="s">
        <v>27</v>
      </c>
    </row>
    <row r="4" spans="1:30" ht="15.75" thickBot="1" x14ac:dyDescent="0.3">
      <c r="A4" s="56">
        <f t="shared" ref="A4:F4" si="0">INDEX(A14:A308,$Y$8,1)</f>
        <v>-3.5</v>
      </c>
      <c r="B4" s="57">
        <f t="shared" si="0"/>
        <v>22.8</v>
      </c>
      <c r="C4" s="28" t="str">
        <f t="shared" si="0"/>
        <v>d</v>
      </c>
      <c r="D4" s="29" t="str">
        <f t="shared" si="0"/>
        <v>=</v>
      </c>
      <c r="E4" s="34">
        <f t="shared" si="0"/>
        <v>95</v>
      </c>
      <c r="F4" s="30" t="str">
        <f t="shared" si="0"/>
        <v>cm</v>
      </c>
      <c r="G4" s="56">
        <f t="shared" ref="G4:L4" si="1">INDEX(G14:G308,$Y$8,1)</f>
        <v>0.13307984790874525</v>
      </c>
      <c r="H4" s="56">
        <f t="shared" si="1"/>
        <v>5.7034220532319393E-2</v>
      </c>
      <c r="I4" s="56">
        <f t="shared" si="1"/>
        <v>-57.64083333333334</v>
      </c>
      <c r="J4" s="56">
        <f t="shared" si="1"/>
        <v>9.8624999999999989</v>
      </c>
      <c r="K4" s="56">
        <f t="shared" si="1"/>
        <v>0.4375</v>
      </c>
      <c r="L4" s="71">
        <f t="shared" si="1"/>
        <v>0.10773130544993659</v>
      </c>
      <c r="M4" s="59">
        <f t="shared" ref="M4:V4" si="2">INDEX(M14:M308,$Y$8,1)</f>
        <v>869.93029150823793</v>
      </c>
      <c r="N4" s="59">
        <f t="shared" si="2"/>
        <v>44.741109371505253</v>
      </c>
      <c r="O4" s="58">
        <f t="shared" si="2"/>
        <v>22.8</v>
      </c>
      <c r="P4" s="59">
        <f t="shared" si="2"/>
        <v>-869.56521739130437</v>
      </c>
      <c r="Q4" s="18">
        <f t="shared" si="2"/>
        <v>-45</v>
      </c>
      <c r="R4" s="18">
        <f t="shared" si="2"/>
        <v>0</v>
      </c>
      <c r="S4" s="59">
        <f t="shared" si="2"/>
        <v>-2.1157894736842104</v>
      </c>
      <c r="T4" s="59">
        <f t="shared" si="2"/>
        <v>0</v>
      </c>
      <c r="U4" s="18">
        <f t="shared" si="2"/>
        <v>45</v>
      </c>
      <c r="V4" s="18">
        <f t="shared" si="2"/>
        <v>0</v>
      </c>
      <c r="X4" s="17">
        <f>INDEX(X14:Y315,Y8,1)</f>
        <v>0.36507411693355607</v>
      </c>
      <c r="Y4" s="18">
        <f>INDEX(X14:Y308,Y8,2)</f>
        <v>780.52081100564214</v>
      </c>
      <c r="AA4" s="4" t="s">
        <v>26</v>
      </c>
      <c r="AB4">
        <f>Eingabe!K16</f>
        <v>50</v>
      </c>
      <c r="AC4" t="s">
        <v>21</v>
      </c>
    </row>
    <row r="5" spans="1:30" ht="15.75" thickBot="1" x14ac:dyDescent="0.3">
      <c r="A5" s="60">
        <f>A4-(($X$4-$X$5)/($X$4-$X$6))*(A4-A6)</f>
        <v>-3.5</v>
      </c>
      <c r="B5" s="61">
        <f>B4-(($X$4-$X$5)/($X$4-$X$6))*(B4-B6)</f>
        <v>22.811078998836031</v>
      </c>
      <c r="C5" s="61" t="s">
        <v>24</v>
      </c>
      <c r="D5" s="62" t="s">
        <v>1</v>
      </c>
      <c r="E5" s="63">
        <f>E4-(($X$4-$X$5)/($X$4-$X$6))*(E4-E6)</f>
        <v>95</v>
      </c>
      <c r="F5" s="62" t="s">
        <v>21</v>
      </c>
      <c r="G5" s="61">
        <f t="shared" ref="G5:U5" si="3">G4-(($X$4-$X$5)/($X$4-$X$6))*(G4-G6)</f>
        <v>0.13302399974662099</v>
      </c>
      <c r="H5" s="61">
        <f t="shared" si="3"/>
        <v>5.7010285605694717E-2</v>
      </c>
      <c r="I5" s="61">
        <f t="shared" si="3"/>
        <v>-57.689488603221569</v>
      </c>
      <c r="J5" s="61">
        <f t="shared" si="3"/>
        <v>9.8666546245635107</v>
      </c>
      <c r="K5" s="61">
        <f t="shared" si="3"/>
        <v>0.4375</v>
      </c>
      <c r="L5" s="72">
        <f t="shared" si="3"/>
        <v>0.10768609503297887</v>
      </c>
      <c r="M5" s="64">
        <f t="shared" si="3"/>
        <v>869.56521739130437</v>
      </c>
      <c r="N5" s="69">
        <f t="shared" si="3"/>
        <v>44.743316312533736</v>
      </c>
      <c r="O5" s="64">
        <f t="shared" si="3"/>
        <v>22.811078998836031</v>
      </c>
      <c r="P5" s="69">
        <f t="shared" si="3"/>
        <v>-869.56521739130437</v>
      </c>
      <c r="Q5" s="64">
        <f t="shared" si="3"/>
        <v>-45</v>
      </c>
      <c r="R5" s="64">
        <f t="shared" si="3"/>
        <v>0</v>
      </c>
      <c r="S5" s="69">
        <f t="shared" si="3"/>
        <v>-2.1152063684823141</v>
      </c>
      <c r="T5" s="69">
        <f t="shared" si="3"/>
        <v>0</v>
      </c>
      <c r="U5" s="64">
        <f t="shared" si="3"/>
        <v>45</v>
      </c>
      <c r="V5" s="23">
        <f>V4-(($X$4-$X$5)/($X$4-$X$6))*(V4-V6)</f>
        <v>0</v>
      </c>
      <c r="X5" s="22">
        <f>Eingabe!J21</f>
        <v>0</v>
      </c>
      <c r="Y5" s="23">
        <f>Y4-((X4-X5)/(X4-X6))*(Y4-Y6)</f>
        <v>780.37659892130932</v>
      </c>
      <c r="AA5" s="4" t="s">
        <v>22</v>
      </c>
      <c r="AB5">
        <f>Eingabe!K18</f>
        <v>100</v>
      </c>
      <c r="AC5" t="s">
        <v>21</v>
      </c>
    </row>
    <row r="6" spans="1:30" x14ac:dyDescent="0.25">
      <c r="A6" s="65">
        <f t="shared" ref="A6:F6" si="4">INDEX(A14:A308,$Y$8+1,1)</f>
        <v>-3.5</v>
      </c>
      <c r="B6" s="66">
        <f t="shared" si="4"/>
        <v>22.9</v>
      </c>
      <c r="C6" s="67" t="str">
        <f t="shared" si="4"/>
        <v>d</v>
      </c>
      <c r="D6" s="32" t="str">
        <f t="shared" si="4"/>
        <v>=</v>
      </c>
      <c r="E6" s="74">
        <f t="shared" si="4"/>
        <v>95</v>
      </c>
      <c r="F6" s="33" t="str">
        <f t="shared" si="4"/>
        <v>cm</v>
      </c>
      <c r="G6" s="65">
        <f t="shared" ref="G6:L6" si="5">INDEX(G14:G308,$Y$8+1,1)</f>
        <v>0.13257575757575757</v>
      </c>
      <c r="H6" s="65">
        <f t="shared" si="5"/>
        <v>5.6818181818181823E-2</v>
      </c>
      <c r="I6" s="65">
        <f t="shared" si="5"/>
        <v>-58.079999999999991</v>
      </c>
      <c r="J6" s="65">
        <f t="shared" si="5"/>
        <v>9.8999999999999986</v>
      </c>
      <c r="K6" s="65">
        <f t="shared" si="5"/>
        <v>0.4375</v>
      </c>
      <c r="L6" s="73">
        <f t="shared" si="5"/>
        <v>0.10732323232323233</v>
      </c>
      <c r="M6" s="70">
        <f t="shared" ref="M6:V6" si="6">INDEX(M14:M308,$Y$8+1,1)</f>
        <v>866.63510101010115</v>
      </c>
      <c r="N6" s="70">
        <f t="shared" si="6"/>
        <v>44.76102941176471</v>
      </c>
      <c r="O6" s="68">
        <f t="shared" si="6"/>
        <v>22.9</v>
      </c>
      <c r="P6" s="70">
        <f t="shared" si="6"/>
        <v>-869.56521739130437</v>
      </c>
      <c r="Q6" s="19">
        <f t="shared" si="6"/>
        <v>-45</v>
      </c>
      <c r="R6" s="19">
        <f t="shared" si="6"/>
        <v>0</v>
      </c>
      <c r="S6" s="70">
        <f t="shared" si="6"/>
        <v>-2.1105263157894738</v>
      </c>
      <c r="T6" s="70">
        <f t="shared" si="6"/>
        <v>0</v>
      </c>
      <c r="U6" s="19">
        <f t="shared" si="6"/>
        <v>45</v>
      </c>
      <c r="V6" s="19">
        <f t="shared" si="6"/>
        <v>0</v>
      </c>
      <c r="X6" s="20">
        <f>INDEX(X14:Y315,Y8+1,1)</f>
        <v>-2.93011638120322</v>
      </c>
      <c r="Y6" s="19">
        <f>INDEX(X14:Y308,Y8+1,2)</f>
        <v>779.21914028189519</v>
      </c>
      <c r="AA6" t="s">
        <v>29</v>
      </c>
    </row>
    <row r="7" spans="1:30" ht="18" x14ac:dyDescent="0.35">
      <c r="AA7" s="4" t="s">
        <v>53</v>
      </c>
      <c r="AB7">
        <f>Eingabe!N11</f>
        <v>5</v>
      </c>
      <c r="AC7" t="s">
        <v>21</v>
      </c>
    </row>
    <row r="8" spans="1:30" ht="18" x14ac:dyDescent="0.35">
      <c r="X8" s="55" t="s">
        <v>73</v>
      </c>
      <c r="Y8" s="54">
        <f>COUNT(AA14:AA308)</f>
        <v>237</v>
      </c>
      <c r="AA8" s="4" t="s">
        <v>54</v>
      </c>
      <c r="AB8">
        <f>Eingabe!G11</f>
        <v>20</v>
      </c>
      <c r="AC8" t="s">
        <v>31</v>
      </c>
    </row>
    <row r="9" spans="1:30" x14ac:dyDescent="0.25">
      <c r="J9" s="25"/>
      <c r="AA9" t="s">
        <v>30</v>
      </c>
    </row>
    <row r="10" spans="1:30" ht="18" x14ac:dyDescent="0.35">
      <c r="A10" s="147" t="s">
        <v>49</v>
      </c>
      <c r="B10" s="145">
        <v>-2</v>
      </c>
      <c r="C10" s="146" t="s">
        <v>76</v>
      </c>
      <c r="AA10" s="4" t="s">
        <v>55</v>
      </c>
      <c r="AB10">
        <f>Eingabe!N13</f>
        <v>5</v>
      </c>
      <c r="AC10" t="s">
        <v>21</v>
      </c>
    </row>
    <row r="11" spans="1:30" ht="18" x14ac:dyDescent="0.35">
      <c r="M11" s="161" t="s">
        <v>28</v>
      </c>
      <c r="N11" s="162"/>
      <c r="O11" s="161" t="s">
        <v>57</v>
      </c>
      <c r="P11" s="167"/>
      <c r="Q11" s="167"/>
      <c r="R11" s="162"/>
      <c r="S11" s="161" t="s">
        <v>58</v>
      </c>
      <c r="T11" s="167"/>
      <c r="U11" s="167"/>
      <c r="V11" s="162"/>
      <c r="AA11" s="4" t="s">
        <v>56</v>
      </c>
      <c r="AB11">
        <f>Eingabe!G13</f>
        <v>0</v>
      </c>
      <c r="AC11" t="s">
        <v>31</v>
      </c>
    </row>
    <row r="12" spans="1:30" ht="18" x14ac:dyDescent="0.35">
      <c r="A12" s="7" t="s">
        <v>44</v>
      </c>
      <c r="B12" s="7" t="s">
        <v>45</v>
      </c>
      <c r="M12" s="9" t="s">
        <v>25</v>
      </c>
      <c r="N12" s="9" t="s">
        <v>33</v>
      </c>
      <c r="O12" s="10" t="s">
        <v>34</v>
      </c>
      <c r="P12" s="11" t="s">
        <v>35</v>
      </c>
      <c r="Q12" s="9" t="s">
        <v>36</v>
      </c>
      <c r="R12" s="10" t="s">
        <v>37</v>
      </c>
      <c r="S12" s="10" t="s">
        <v>41</v>
      </c>
      <c r="T12" s="11" t="s">
        <v>42</v>
      </c>
      <c r="U12" s="9" t="s">
        <v>43</v>
      </c>
      <c r="V12" s="10" t="s">
        <v>37</v>
      </c>
      <c r="X12" s="9" t="s">
        <v>48</v>
      </c>
      <c r="Y12" s="9" t="s">
        <v>47</v>
      </c>
    </row>
    <row r="13" spans="1:30" s="5" customFormat="1" x14ac:dyDescent="0.25">
      <c r="A13" s="8" t="s">
        <v>40</v>
      </c>
      <c r="B13" s="8" t="s">
        <v>40</v>
      </c>
      <c r="C13" s="164" t="s">
        <v>32</v>
      </c>
      <c r="D13" s="165"/>
      <c r="E13" s="165"/>
      <c r="F13" s="166"/>
      <c r="G13" s="75" t="s">
        <v>61</v>
      </c>
      <c r="H13" s="87" t="s">
        <v>62</v>
      </c>
      <c r="I13" s="76" t="s">
        <v>63</v>
      </c>
      <c r="J13" s="76" t="s">
        <v>64</v>
      </c>
      <c r="K13" s="77" t="s">
        <v>65</v>
      </c>
      <c r="L13" s="87"/>
      <c r="M13" s="12" t="s">
        <v>38</v>
      </c>
      <c r="N13" s="27" t="s">
        <v>39</v>
      </c>
      <c r="O13" s="8" t="s">
        <v>40</v>
      </c>
      <c r="P13" s="12" t="s">
        <v>38</v>
      </c>
      <c r="Q13" s="12" t="s">
        <v>39</v>
      </c>
      <c r="R13" s="8" t="s">
        <v>38</v>
      </c>
      <c r="S13" s="8" t="s">
        <v>40</v>
      </c>
      <c r="T13" s="12" t="s">
        <v>38</v>
      </c>
      <c r="U13" s="12" t="s">
        <v>39</v>
      </c>
      <c r="V13" s="8" t="s">
        <v>38</v>
      </c>
      <c r="X13" s="8" t="s">
        <v>38</v>
      </c>
      <c r="Y13" s="8" t="s">
        <v>46</v>
      </c>
      <c r="AA13" s="2"/>
      <c r="AB13"/>
      <c r="AC13"/>
      <c r="AD13"/>
    </row>
    <row r="14" spans="1:30" x14ac:dyDescent="0.25">
      <c r="A14" s="88">
        <v>-2</v>
      </c>
      <c r="B14" s="88">
        <v>-2</v>
      </c>
      <c r="C14" s="89" t="s">
        <v>22</v>
      </c>
      <c r="D14" s="90" t="s">
        <v>1</v>
      </c>
      <c r="E14" s="91">
        <f>IF(C14="h",$AB$5,IF(C14="d",$AB$5-$AB$7,E13-($AB$7/4)))</f>
        <v>100</v>
      </c>
      <c r="F14" s="92" t="s">
        <v>21</v>
      </c>
      <c r="G14" s="119">
        <v>1</v>
      </c>
      <c r="H14" s="115">
        <v>1</v>
      </c>
      <c r="I14" s="119">
        <f>-((A14-B14)^2/(3*$B$10^2))</f>
        <v>0</v>
      </c>
      <c r="J14" s="115">
        <f>((A14^2-A14*B14)/$B$10^2)-((A14-B14)/$B$10)</f>
        <v>0</v>
      </c>
      <c r="K14" s="119">
        <f>(2*A14/$B$10)-(A14^2/$B$10^2)</f>
        <v>1</v>
      </c>
      <c r="L14" s="115">
        <f>(I14*(G14^3-H14^3)+J14*(G14^2-H14^2)+K14*(G14-H14)+H14)</f>
        <v>1</v>
      </c>
      <c r="M14" s="93">
        <f>$AB$4*$AB$1*E14*L14</f>
        <v>8500</v>
      </c>
      <c r="N14" s="88">
        <f>($AB$5/2)-($AB$4*$AB$1*E14^2*((3/4)*I14*(G14^4-H14^4)+(2/3)*J14*(G14^3-H14^3)+(1/2)*K14*(G14^2-H14^2)+(H14^2/2))/M14)</f>
        <v>0</v>
      </c>
      <c r="O14" s="95">
        <f>A14-((A14-B14)/E14)*($AB$5-$AB$7)</f>
        <v>-2</v>
      </c>
      <c r="P14" s="96">
        <f>IF(O14&lt;0,IF(O14&lt;-2.174,$AB$2,O14*(10^-3)*$AB$3*(-1)),IF(O14&gt;2.174,$AB$2*(-1),O14*(10^-3)*$AB$3*(-1)))*$AB$8</f>
        <v>800</v>
      </c>
      <c r="Q14" s="88">
        <f>-($AB$5/2)+$AB$7</f>
        <v>-45</v>
      </c>
      <c r="R14" s="88">
        <f>IF(O14&lt;0,IF(O14&lt;$B$10,$AB$1,$AB$1*(1-(1-(O14/$B$10))^2)),0)*$AB$8</f>
        <v>34</v>
      </c>
      <c r="S14" s="88">
        <f>A14-((A14-B14)/E14)*$AB$10</f>
        <v>-2</v>
      </c>
      <c r="T14" s="96">
        <f>IF(S14&lt;0,IF(S14&lt;-2.174,$AB$2,S14*(10^-3)*$AB$3*(-1)),IF(S14&gt;2.174,$AB$2*(-1),S14*(10^-3)*$AB$3*(-1)))*$AB$11</f>
        <v>0</v>
      </c>
      <c r="U14" s="88">
        <f>($AB$5/2)-$AB$10</f>
        <v>45</v>
      </c>
      <c r="V14" s="95">
        <f>IF(S14&lt;0,IF(S14&lt;$B$10,$AB$1,$AB$1*(1-(1-(S14/$B$10))^2)),0)*$AB$11</f>
        <v>0</v>
      </c>
      <c r="X14" s="96">
        <f t="shared" ref="X14:X21" si="7">M14+P14-R14+T14-V14</f>
        <v>9266</v>
      </c>
      <c r="Y14" s="96">
        <f t="shared" ref="Y14:Y21" si="8">(M14*N14+(P14-R14)*Q14+(T14-V14)*U14)/100</f>
        <v>-344.7</v>
      </c>
      <c r="Z14" s="2"/>
      <c r="AA14" s="48">
        <f>IF(X14&gt;$X$5,X14," ")</f>
        <v>9266</v>
      </c>
      <c r="AB14" s="51" t="str">
        <f>IF(X14&lt;$X$5,X14," ")</f>
        <v xml:space="preserve"> </v>
      </c>
    </row>
    <row r="15" spans="1:30" x14ac:dyDescent="0.25">
      <c r="A15" s="97">
        <v>-2.5</v>
      </c>
      <c r="B15" s="98">
        <v>-1.33</v>
      </c>
      <c r="C15" s="99" t="s">
        <v>22</v>
      </c>
      <c r="D15" s="100" t="s">
        <v>1</v>
      </c>
      <c r="E15" s="101">
        <f t="shared" ref="E15:E78" si="9">IF(C15="h",$AB$5,IF(C15="d",$AB$5-$AB$7,E14-($AB$7/4)))</f>
        <v>100</v>
      </c>
      <c r="F15" s="102" t="s">
        <v>21</v>
      </c>
      <c r="G15" s="120">
        <v>1</v>
      </c>
      <c r="H15" s="116">
        <f t="shared" ref="H15:H78" si="10">(A15-$B$10)/(A15-B15)</f>
        <v>0.42735042735042739</v>
      </c>
      <c r="I15" s="120">
        <f>-((A15-B15)^2/(3*$B$10^2))</f>
        <v>-0.11407499999999998</v>
      </c>
      <c r="J15" s="116">
        <f t="shared" ref="J15:J78" si="11">((A15^2-A15*B15)/$B$10^2)-((A15-B15)/$B$10)</f>
        <v>0.14624999999999999</v>
      </c>
      <c r="K15" s="120">
        <f t="shared" ref="K15:K78" si="12">(2*A15/$B$10)-(A15^2/$B$10^2)</f>
        <v>0.9375</v>
      </c>
      <c r="L15" s="116">
        <f t="shared" ref="L15:L78" si="13">(I15*(G15^3-H15^3)+J15*(G15^2-H15^2)+K15*(G15-H15)+H15)</f>
        <v>0.97857813390313397</v>
      </c>
      <c r="M15" s="103">
        <f t="shared" ref="M15:M78" si="14">$AB$4*$AB$1*E15*L15</f>
        <v>8317.9141381766385</v>
      </c>
      <c r="N15" s="97">
        <f t="shared" ref="N15:N78" si="15">($AB$5/2)-($AB$4*$AB$1*E15^2*((3/4)*I15*(G15^4-H15^4)+(2/3)*J15*(G15^3-H15^3)+(1/2)*K15*(G15^2-H15^2)+(H15^2/2))/M15)</f>
        <v>0.78114635583693115</v>
      </c>
      <c r="O15" s="104">
        <f t="shared" ref="O15:O75" si="16">A15-((A15-B15)/E15)*($AB$5-$AB$7)</f>
        <v>-1.3885000000000001</v>
      </c>
      <c r="P15" s="105">
        <f>IF(O15&lt;0,IF(O15&lt;-2.174,$AB$2,O15*(10^-3)*$AB$3*(-1)),IF(O15&gt;2.174,$AB$2*(-1),O15*(10^-3)*$AB$3*(-1)))*$AB$8</f>
        <v>555.40000000000009</v>
      </c>
      <c r="Q15" s="104">
        <f t="shared" ref="Q15:Q308" si="17">-($AB$5/2)+$AB$7</f>
        <v>-45</v>
      </c>
      <c r="R15" s="97">
        <f>IF(O15&lt;0,IF(O15&lt;$B$10,$AB$1,$AB$1*(1-(1-(O15/$B$10))^2)),0)*$AB$8</f>
        <v>30.821575875000001</v>
      </c>
      <c r="S15" s="106">
        <f t="shared" ref="S15:S75" si="18">A15-((A15-B15)/E15)*$AB$10</f>
        <v>-2.4415</v>
      </c>
      <c r="T15" s="105">
        <f t="shared" ref="T15:T75" si="19">IF(S15&lt;0,IF(S15&lt;-2.174,$AB$2,S15*(10^-3)*$AB$3*(-1)),IF(S15&gt;2.174,$AB$2*(-1),S15*(10^-3)*$AB$3*(-1)))*$AB$11</f>
        <v>0</v>
      </c>
      <c r="U15" s="97">
        <f t="shared" ref="U15:U308" si="20">($AB$5/2)-$AB$10</f>
        <v>45</v>
      </c>
      <c r="V15" s="106">
        <f t="shared" ref="V15:V75" si="21">IF(S15&lt;0,IF(S15&lt;$B$10,$AB$1,$AB$1*(1-(1-(S15/$B$10))^2)),0)*$AB$11</f>
        <v>0</v>
      </c>
      <c r="X15" s="105">
        <f t="shared" si="7"/>
        <v>8842.4925623016388</v>
      </c>
      <c r="Y15" s="105">
        <f t="shared" si="8"/>
        <v>-171.08520768423833</v>
      </c>
      <c r="Z15" s="2"/>
      <c r="AA15" s="49">
        <f t="shared" ref="AA15:AA78" si="22">IF(X15&gt;$X$5,X15," ")</f>
        <v>8842.4925623016388</v>
      </c>
      <c r="AB15" s="52" t="str">
        <f t="shared" ref="AB15:AB78" si="23">IF(X15&lt;$X$5,X15," ")</f>
        <v xml:space="preserve"> </v>
      </c>
    </row>
    <row r="16" spans="1:30" x14ac:dyDescent="0.25">
      <c r="A16" s="97">
        <v>-3</v>
      </c>
      <c r="B16" s="98">
        <v>-0.67</v>
      </c>
      <c r="C16" s="99" t="s">
        <v>22</v>
      </c>
      <c r="D16" s="100" t="s">
        <v>1</v>
      </c>
      <c r="E16" s="101">
        <f t="shared" si="9"/>
        <v>100</v>
      </c>
      <c r="F16" s="102" t="s">
        <v>21</v>
      </c>
      <c r="G16" s="120">
        <v>1</v>
      </c>
      <c r="H16" s="116">
        <f>(A16-$B$10)/(A16-B16)</f>
        <v>0.42918454935622319</v>
      </c>
      <c r="I16" s="120">
        <f t="shared" ref="I16:I79" si="24">-((A16-B16)^2/(3*$B$10^2))</f>
        <v>-0.45240833333333336</v>
      </c>
      <c r="J16" s="116">
        <f t="shared" si="11"/>
        <v>0.58250000000000002</v>
      </c>
      <c r="K16" s="120">
        <f t="shared" si="12"/>
        <v>0.75</v>
      </c>
      <c r="L16" s="116">
        <f t="shared" si="13"/>
        <v>0.9158570457796853</v>
      </c>
      <c r="M16" s="103">
        <f t="shared" si="14"/>
        <v>7784.7848891273252</v>
      </c>
      <c r="N16" s="97">
        <f t="shared" si="15"/>
        <v>3.2826031819869428</v>
      </c>
      <c r="O16" s="106">
        <f t="shared" si="16"/>
        <v>-0.78649999999999975</v>
      </c>
      <c r="P16" s="105">
        <f t="shared" ref="P16:P79" si="25">IF(O16&lt;0,IF(O16&lt;-2.174,$AB$2,O16*(10^-3)*$AB$3*(-1)),IF(O16&gt;2.174,$AB$2*(-1),O16*(10^-3)*$AB$3*(-1)))*$AB$8</f>
        <v>314.59999999999991</v>
      </c>
      <c r="Q16" s="97">
        <f t="shared" si="17"/>
        <v>-45</v>
      </c>
      <c r="R16" s="97">
        <f t="shared" ref="R16:R79" si="26">IF(O16&lt;0,IF(O16&lt;$B$10,$AB$1,$AB$1*(1-(1-(O16/$B$10))^2)),0)*$AB$8</f>
        <v>21.483050874999996</v>
      </c>
      <c r="S16" s="97">
        <f t="shared" si="18"/>
        <v>-2.8835000000000002</v>
      </c>
      <c r="T16" s="105">
        <f t="shared" si="19"/>
        <v>0</v>
      </c>
      <c r="U16" s="97">
        <f t="shared" si="20"/>
        <v>45</v>
      </c>
      <c r="V16" s="106">
        <f t="shared" si="21"/>
        <v>0</v>
      </c>
      <c r="X16" s="105">
        <f t="shared" si="7"/>
        <v>8077.9018382523245</v>
      </c>
      <c r="Y16" s="105">
        <f t="shared" si="8"/>
        <v>123.64096937508231</v>
      </c>
      <c r="Z16" s="2"/>
      <c r="AA16" s="49">
        <f t="shared" si="22"/>
        <v>8077.9018382523245</v>
      </c>
      <c r="AB16" s="52" t="str">
        <f t="shared" si="23"/>
        <v xml:space="preserve"> </v>
      </c>
    </row>
    <row r="17" spans="1:28" x14ac:dyDescent="0.25">
      <c r="A17" s="98">
        <v>-3.5</v>
      </c>
      <c r="B17" s="97">
        <v>0</v>
      </c>
      <c r="C17" s="99" t="s">
        <v>22</v>
      </c>
      <c r="D17" s="100" t="s">
        <v>1</v>
      </c>
      <c r="E17" s="101">
        <f t="shared" si="9"/>
        <v>100</v>
      </c>
      <c r="F17" s="102" t="s">
        <v>21</v>
      </c>
      <c r="G17" s="120">
        <f>A17/(A17-B17)</f>
        <v>1</v>
      </c>
      <c r="H17" s="116">
        <f t="shared" si="10"/>
        <v>0.42857142857142855</v>
      </c>
      <c r="I17" s="120">
        <f t="shared" si="24"/>
        <v>-1.0208333333333333</v>
      </c>
      <c r="J17" s="116">
        <f t="shared" si="11"/>
        <v>1.3125</v>
      </c>
      <c r="K17" s="120">
        <f t="shared" si="12"/>
        <v>0.4375</v>
      </c>
      <c r="L17" s="116">
        <f t="shared" si="13"/>
        <v>0.80952380952380953</v>
      </c>
      <c r="M17" s="103">
        <f t="shared" si="14"/>
        <v>6880.9523809523807</v>
      </c>
      <c r="N17" s="97">
        <f t="shared" si="15"/>
        <v>8.4033613445378066</v>
      </c>
      <c r="O17" s="106">
        <f t="shared" si="16"/>
        <v>-0.17499999999999982</v>
      </c>
      <c r="P17" s="105">
        <f t="shared" si="25"/>
        <v>69.999999999999943</v>
      </c>
      <c r="Q17" s="97">
        <f t="shared" si="17"/>
        <v>-45</v>
      </c>
      <c r="R17" s="97">
        <f t="shared" si="26"/>
        <v>5.6896874999999927</v>
      </c>
      <c r="S17" s="97">
        <f t="shared" si="18"/>
        <v>-3.3250000000000002</v>
      </c>
      <c r="T17" s="105">
        <f t="shared" si="19"/>
        <v>0</v>
      </c>
      <c r="U17" s="97">
        <f t="shared" si="20"/>
        <v>45</v>
      </c>
      <c r="V17" s="106">
        <f t="shared" si="21"/>
        <v>0</v>
      </c>
      <c r="X17" s="105">
        <f t="shared" si="7"/>
        <v>6945.2626934523805</v>
      </c>
      <c r="Y17" s="105">
        <f t="shared" si="8"/>
        <v>549.29165189200626</v>
      </c>
      <c r="Z17" s="2"/>
      <c r="AA17" s="49">
        <f t="shared" si="22"/>
        <v>6945.2626934523805</v>
      </c>
      <c r="AB17" s="52" t="str">
        <f t="shared" si="23"/>
        <v xml:space="preserve"> </v>
      </c>
    </row>
    <row r="18" spans="1:28" x14ac:dyDescent="0.25">
      <c r="A18" s="98">
        <v>-3.5</v>
      </c>
      <c r="B18" s="97">
        <v>0</v>
      </c>
      <c r="C18" s="99" t="s">
        <v>23</v>
      </c>
      <c r="D18" s="100" t="s">
        <v>1</v>
      </c>
      <c r="E18" s="101">
        <f t="shared" si="9"/>
        <v>98.75</v>
      </c>
      <c r="F18" s="102" t="s">
        <v>21</v>
      </c>
      <c r="G18" s="120">
        <f t="shared" ref="G18:G81" si="27">A18/(A18-B18)</f>
        <v>1</v>
      </c>
      <c r="H18" s="116">
        <f t="shared" si="10"/>
        <v>0.42857142857142855</v>
      </c>
      <c r="I18" s="120">
        <f t="shared" si="24"/>
        <v>-1.0208333333333333</v>
      </c>
      <c r="J18" s="116">
        <f t="shared" si="11"/>
        <v>1.3125</v>
      </c>
      <c r="K18" s="120">
        <f t="shared" si="12"/>
        <v>0.4375</v>
      </c>
      <c r="L18" s="116">
        <f t="shared" si="13"/>
        <v>0.80952380952380953</v>
      </c>
      <c r="M18" s="103">
        <f t="shared" si="14"/>
        <v>6794.9404761904761</v>
      </c>
      <c r="N18" s="97">
        <f t="shared" si="15"/>
        <v>8.923319327731086</v>
      </c>
      <c r="O18" s="106">
        <f t="shared" si="16"/>
        <v>-0.13291139240506311</v>
      </c>
      <c r="P18" s="105">
        <f t="shared" si="25"/>
        <v>53.164556962025245</v>
      </c>
      <c r="Q18" s="97">
        <f t="shared" si="17"/>
        <v>-45</v>
      </c>
      <c r="R18" s="97">
        <f t="shared" si="26"/>
        <v>4.368831116808197</v>
      </c>
      <c r="S18" s="97">
        <f t="shared" si="18"/>
        <v>-3.3227848101265822</v>
      </c>
      <c r="T18" s="105">
        <f t="shared" si="19"/>
        <v>0</v>
      </c>
      <c r="U18" s="97">
        <f t="shared" si="20"/>
        <v>45</v>
      </c>
      <c r="V18" s="106">
        <f t="shared" si="21"/>
        <v>0</v>
      </c>
      <c r="X18" s="105">
        <f t="shared" si="7"/>
        <v>6843.7362020356932</v>
      </c>
      <c r="Y18" s="105">
        <f t="shared" si="8"/>
        <v>584.37616018937979</v>
      </c>
      <c r="Z18" s="2"/>
      <c r="AA18" s="49">
        <f t="shared" si="22"/>
        <v>6843.7362020356932</v>
      </c>
      <c r="AB18" s="52" t="str">
        <f t="shared" si="23"/>
        <v xml:space="preserve"> </v>
      </c>
    </row>
    <row r="19" spans="1:28" x14ac:dyDescent="0.25">
      <c r="A19" s="98">
        <v>-3.5</v>
      </c>
      <c r="B19" s="97">
        <v>0</v>
      </c>
      <c r="C19" s="99" t="s">
        <v>23</v>
      </c>
      <c r="D19" s="100" t="s">
        <v>1</v>
      </c>
      <c r="E19" s="101">
        <f t="shared" si="9"/>
        <v>97.5</v>
      </c>
      <c r="F19" s="102" t="s">
        <v>21</v>
      </c>
      <c r="G19" s="120">
        <f t="shared" si="27"/>
        <v>1</v>
      </c>
      <c r="H19" s="116">
        <f t="shared" si="10"/>
        <v>0.42857142857142855</v>
      </c>
      <c r="I19" s="120">
        <f t="shared" si="24"/>
        <v>-1.0208333333333333</v>
      </c>
      <c r="J19" s="116">
        <f t="shared" si="11"/>
        <v>1.3125</v>
      </c>
      <c r="K19" s="120">
        <f t="shared" si="12"/>
        <v>0.4375</v>
      </c>
      <c r="L19" s="116">
        <f t="shared" si="13"/>
        <v>0.80952380952380953</v>
      </c>
      <c r="M19" s="103">
        <f t="shared" si="14"/>
        <v>6708.9285714285716</v>
      </c>
      <c r="N19" s="97">
        <f t="shared" si="15"/>
        <v>9.4432773109243655</v>
      </c>
      <c r="O19" s="106">
        <f t="shared" si="16"/>
        <v>-8.9743589743589869E-2</v>
      </c>
      <c r="P19" s="105">
        <f t="shared" si="25"/>
        <v>35.897435897435948</v>
      </c>
      <c r="Q19" s="97">
        <f t="shared" si="17"/>
        <v>-45</v>
      </c>
      <c r="R19" s="97">
        <f t="shared" si="26"/>
        <v>2.9828238001314982</v>
      </c>
      <c r="S19" s="97">
        <f t="shared" si="18"/>
        <v>-3.3205128205128207</v>
      </c>
      <c r="T19" s="105">
        <f t="shared" si="19"/>
        <v>0</v>
      </c>
      <c r="U19" s="97">
        <f t="shared" si="20"/>
        <v>45</v>
      </c>
      <c r="V19" s="106">
        <f t="shared" si="21"/>
        <v>0</v>
      </c>
      <c r="X19" s="105">
        <f t="shared" si="7"/>
        <v>6741.8431835258752</v>
      </c>
      <c r="Y19" s="105">
        <f t="shared" si="8"/>
        <v>618.73115414804943</v>
      </c>
      <c r="Z19" s="2"/>
      <c r="AA19" s="49">
        <f t="shared" si="22"/>
        <v>6741.8431835258752</v>
      </c>
      <c r="AB19" s="52" t="str">
        <f t="shared" si="23"/>
        <v xml:space="preserve"> </v>
      </c>
    </row>
    <row r="20" spans="1:28" x14ac:dyDescent="0.25">
      <c r="A20" s="98">
        <v>-3.5</v>
      </c>
      <c r="B20" s="97">
        <v>0</v>
      </c>
      <c r="C20" s="99" t="s">
        <v>23</v>
      </c>
      <c r="D20" s="100" t="s">
        <v>1</v>
      </c>
      <c r="E20" s="101">
        <f t="shared" si="9"/>
        <v>96.25</v>
      </c>
      <c r="F20" s="102" t="s">
        <v>21</v>
      </c>
      <c r="G20" s="120">
        <f t="shared" si="27"/>
        <v>1</v>
      </c>
      <c r="H20" s="116">
        <f t="shared" si="10"/>
        <v>0.42857142857142855</v>
      </c>
      <c r="I20" s="120">
        <f t="shared" si="24"/>
        <v>-1.0208333333333333</v>
      </c>
      <c r="J20" s="116">
        <f t="shared" si="11"/>
        <v>1.3125</v>
      </c>
      <c r="K20" s="120">
        <f t="shared" si="12"/>
        <v>0.4375</v>
      </c>
      <c r="L20" s="116">
        <f t="shared" si="13"/>
        <v>0.80952380952380953</v>
      </c>
      <c r="M20" s="103">
        <f t="shared" si="14"/>
        <v>6622.916666666667</v>
      </c>
      <c r="N20" s="97">
        <f t="shared" si="15"/>
        <v>9.9632352941176379</v>
      </c>
      <c r="O20" s="106">
        <f t="shared" si="16"/>
        <v>-4.5454545454545414E-2</v>
      </c>
      <c r="P20" s="105">
        <f t="shared" si="25"/>
        <v>18.181818181818169</v>
      </c>
      <c r="Q20" s="97">
        <f t="shared" si="17"/>
        <v>-45</v>
      </c>
      <c r="R20" s="97">
        <f t="shared" si="26"/>
        <v>1.5278925619834702</v>
      </c>
      <c r="S20" s="97">
        <f t="shared" si="18"/>
        <v>-3.3181818181818183</v>
      </c>
      <c r="T20" s="105">
        <f t="shared" si="19"/>
        <v>0</v>
      </c>
      <c r="U20" s="97">
        <f t="shared" si="20"/>
        <v>45</v>
      </c>
      <c r="V20" s="106">
        <f t="shared" si="21"/>
        <v>0</v>
      </c>
      <c r="X20" s="105">
        <f t="shared" si="7"/>
        <v>6639.5705922865018</v>
      </c>
      <c r="Y20" s="105">
        <f t="shared" si="8"/>
        <v>652.36250430440714</v>
      </c>
      <c r="Z20" s="2"/>
      <c r="AA20" s="49">
        <f t="shared" si="22"/>
        <v>6639.5705922865018</v>
      </c>
      <c r="AB20" s="52" t="str">
        <f t="shared" si="23"/>
        <v xml:space="preserve"> </v>
      </c>
    </row>
    <row r="21" spans="1:28" x14ac:dyDescent="0.25">
      <c r="A21" s="98">
        <v>-3.5</v>
      </c>
      <c r="B21" s="97">
        <v>0</v>
      </c>
      <c r="C21" s="99" t="s">
        <v>24</v>
      </c>
      <c r="D21" s="100" t="s">
        <v>1</v>
      </c>
      <c r="E21" s="101">
        <f>IF(C21="h",$AB$5,IF(C21="d",$AB$5-$AB$7,E20-($AB$7/4)))</f>
        <v>95</v>
      </c>
      <c r="F21" s="102" t="s">
        <v>21</v>
      </c>
      <c r="G21" s="120">
        <f t="shared" si="27"/>
        <v>1</v>
      </c>
      <c r="H21" s="116">
        <f t="shared" si="10"/>
        <v>0.42857142857142855</v>
      </c>
      <c r="I21" s="120">
        <f t="shared" si="24"/>
        <v>-1.0208333333333333</v>
      </c>
      <c r="J21" s="116">
        <f t="shared" si="11"/>
        <v>1.3125</v>
      </c>
      <c r="K21" s="120">
        <f t="shared" si="12"/>
        <v>0.4375</v>
      </c>
      <c r="L21" s="116">
        <f t="shared" si="13"/>
        <v>0.80952380952380953</v>
      </c>
      <c r="M21" s="103">
        <f t="shared" si="14"/>
        <v>6536.9047619047624</v>
      </c>
      <c r="N21" s="97">
        <f t="shared" si="15"/>
        <v>10.483193277310924</v>
      </c>
      <c r="O21" s="106">
        <f t="shared" si="16"/>
        <v>0</v>
      </c>
      <c r="P21" s="105">
        <f t="shared" si="25"/>
        <v>0</v>
      </c>
      <c r="Q21" s="97">
        <f t="shared" si="17"/>
        <v>-45</v>
      </c>
      <c r="R21" s="97">
        <f t="shared" si="26"/>
        <v>0</v>
      </c>
      <c r="S21" s="97">
        <f t="shared" si="18"/>
        <v>-3.3157894736842106</v>
      </c>
      <c r="T21" s="105">
        <f t="shared" si="19"/>
        <v>0</v>
      </c>
      <c r="U21" s="97">
        <f t="shared" si="20"/>
        <v>45</v>
      </c>
      <c r="V21" s="106">
        <f t="shared" si="21"/>
        <v>0</v>
      </c>
      <c r="X21" s="105">
        <f t="shared" si="7"/>
        <v>6536.9047619047624</v>
      </c>
      <c r="Y21" s="105">
        <f t="shared" si="8"/>
        <v>685.27636054421771</v>
      </c>
      <c r="Z21" s="2"/>
      <c r="AA21" s="49">
        <f t="shared" si="22"/>
        <v>6536.9047619047624</v>
      </c>
      <c r="AB21" s="52" t="str">
        <f t="shared" si="23"/>
        <v xml:space="preserve"> </v>
      </c>
    </row>
    <row r="22" spans="1:28" x14ac:dyDescent="0.25">
      <c r="A22" s="98">
        <v>-3.5</v>
      </c>
      <c r="B22" s="97">
        <v>0.1</v>
      </c>
      <c r="C22" s="99" t="s">
        <v>24</v>
      </c>
      <c r="D22" s="100" t="s">
        <v>1</v>
      </c>
      <c r="E22" s="101">
        <f t="shared" si="9"/>
        <v>95</v>
      </c>
      <c r="F22" s="102" t="s">
        <v>21</v>
      </c>
      <c r="G22" s="120">
        <f t="shared" si="27"/>
        <v>0.97222222222222221</v>
      </c>
      <c r="H22" s="116">
        <f t="shared" si="10"/>
        <v>0.41666666666666663</v>
      </c>
      <c r="I22" s="120">
        <f t="shared" si="24"/>
        <v>-1.08</v>
      </c>
      <c r="J22" s="116">
        <f t="shared" si="11"/>
        <v>1.3499999999999999</v>
      </c>
      <c r="K22" s="120">
        <f>(2*A22/$B$10)-(A22^2/$B$10^2)</f>
        <v>0.4375</v>
      </c>
      <c r="L22" s="116">
        <f t="shared" si="13"/>
        <v>0.78703703703703687</v>
      </c>
      <c r="M22" s="103">
        <f t="shared" si="14"/>
        <v>6355.324074074073</v>
      </c>
      <c r="N22" s="97">
        <f t="shared" si="15"/>
        <v>11.580882352941181</v>
      </c>
      <c r="O22" s="106">
        <f t="shared" ref="O22:O30" si="28">A22-((A22-B22)/E22)*($AB$5-$AB$7)</f>
        <v>0.10000000000000009</v>
      </c>
      <c r="P22" s="105">
        <f t="shared" si="25"/>
        <v>-40.000000000000036</v>
      </c>
      <c r="Q22" s="97">
        <f t="shared" si="17"/>
        <v>-45</v>
      </c>
      <c r="R22" s="97">
        <f t="shared" si="26"/>
        <v>0</v>
      </c>
      <c r="S22" s="97">
        <f t="shared" ref="S22:S30" si="29">A22-((A22-B22)/E22)*$AB$10</f>
        <v>-3.3105263157894735</v>
      </c>
      <c r="T22" s="105">
        <f t="shared" ref="T22:T30" si="30">IF(S22&lt;0,IF(S22&lt;-2.174,$AB$2,S22*(10^-3)*$AB$3*(-1)),IF(S22&gt;2.174,$AB$2*(-1),S22*(10^-3)*$AB$3*(-1)))*$AB$11</f>
        <v>0</v>
      </c>
      <c r="U22" s="97">
        <f t="shared" si="20"/>
        <v>45</v>
      </c>
      <c r="V22" s="106">
        <f t="shared" ref="V22:V30" si="31">IF(S22&lt;0,IF(S22&lt;$B$10,$AB$1,$AB$1*(1-(1-(S22/$B$10))^2)),0)*$AB$11</f>
        <v>0</v>
      </c>
      <c r="X22" s="105">
        <f t="shared" ref="X22:X34" si="32">M22+P22-R22+T22-V22</f>
        <v>6315.324074074073</v>
      </c>
      <c r="Y22" s="105">
        <f t="shared" ref="Y22:Y34" si="33">(M22*N22+(P22-R22)*Q22+(T22-V22)*U22)/100</f>
        <v>754.00260416666686</v>
      </c>
      <c r="Z22" s="2"/>
      <c r="AA22" s="49">
        <f t="shared" si="22"/>
        <v>6315.324074074073</v>
      </c>
      <c r="AB22" s="52" t="str">
        <f t="shared" si="23"/>
        <v xml:space="preserve"> </v>
      </c>
    </row>
    <row r="23" spans="1:28" x14ac:dyDescent="0.25">
      <c r="A23" s="98">
        <v>-3.5</v>
      </c>
      <c r="B23" s="97">
        <v>0.2</v>
      </c>
      <c r="C23" s="99" t="s">
        <v>24</v>
      </c>
      <c r="D23" s="100" t="s">
        <v>1</v>
      </c>
      <c r="E23" s="101">
        <f t="shared" si="9"/>
        <v>95</v>
      </c>
      <c r="F23" s="102" t="s">
        <v>21</v>
      </c>
      <c r="G23" s="120">
        <f t="shared" si="27"/>
        <v>0.94594594594594594</v>
      </c>
      <c r="H23" s="116">
        <f t="shared" si="10"/>
        <v>0.40540540540540537</v>
      </c>
      <c r="I23" s="120">
        <f t="shared" si="24"/>
        <v>-1.1408333333333334</v>
      </c>
      <c r="J23" s="116">
        <f t="shared" si="11"/>
        <v>1.3874999999999997</v>
      </c>
      <c r="K23" s="120">
        <f t="shared" si="12"/>
        <v>0.4375</v>
      </c>
      <c r="L23" s="116">
        <f t="shared" si="13"/>
        <v>0.7657657657657656</v>
      </c>
      <c r="M23" s="103">
        <f t="shared" si="14"/>
        <v>6183.5585585585577</v>
      </c>
      <c r="N23" s="97">
        <f t="shared" si="15"/>
        <v>12.61923688394279</v>
      </c>
      <c r="O23" s="106">
        <f t="shared" si="28"/>
        <v>0.20000000000000018</v>
      </c>
      <c r="P23" s="105">
        <f t="shared" si="25"/>
        <v>-80.000000000000071</v>
      </c>
      <c r="Q23" s="97">
        <f t="shared" si="17"/>
        <v>-45</v>
      </c>
      <c r="R23" s="97">
        <f t="shared" si="26"/>
        <v>0</v>
      </c>
      <c r="S23" s="97">
        <f t="shared" si="29"/>
        <v>-3.3052631578947369</v>
      </c>
      <c r="T23" s="105">
        <f t="shared" si="30"/>
        <v>0</v>
      </c>
      <c r="U23" s="97">
        <f t="shared" si="20"/>
        <v>45</v>
      </c>
      <c r="V23" s="106">
        <f t="shared" si="31"/>
        <v>0</v>
      </c>
      <c r="X23" s="105">
        <f t="shared" si="32"/>
        <v>6103.5585585585577</v>
      </c>
      <c r="Y23" s="105">
        <f t="shared" si="33"/>
        <v>816.31790236182269</v>
      </c>
      <c r="Z23" s="2"/>
      <c r="AA23" s="49">
        <f t="shared" si="22"/>
        <v>6103.5585585585577</v>
      </c>
      <c r="AB23" s="52" t="str">
        <f t="shared" si="23"/>
        <v xml:space="preserve"> </v>
      </c>
    </row>
    <row r="24" spans="1:28" x14ac:dyDescent="0.25">
      <c r="A24" s="98">
        <v>-3.5</v>
      </c>
      <c r="B24" s="97">
        <v>0.3</v>
      </c>
      <c r="C24" s="99" t="s">
        <v>24</v>
      </c>
      <c r="D24" s="100" t="s">
        <v>1</v>
      </c>
      <c r="E24" s="101">
        <f t="shared" si="9"/>
        <v>95</v>
      </c>
      <c r="F24" s="102" t="s">
        <v>21</v>
      </c>
      <c r="G24" s="120">
        <f t="shared" si="27"/>
        <v>0.92105263157894746</v>
      </c>
      <c r="H24" s="116">
        <f t="shared" si="10"/>
        <v>0.39473684210526316</v>
      </c>
      <c r="I24" s="120">
        <f t="shared" si="24"/>
        <v>-1.2033333333333334</v>
      </c>
      <c r="J24" s="116">
        <f t="shared" si="11"/>
        <v>1.4250000000000003</v>
      </c>
      <c r="K24" s="120">
        <f t="shared" si="12"/>
        <v>0.4375</v>
      </c>
      <c r="L24" s="116">
        <f t="shared" si="13"/>
        <v>0.7456140350877194</v>
      </c>
      <c r="M24" s="103">
        <f t="shared" si="14"/>
        <v>6020.8333333333339</v>
      </c>
      <c r="N24" s="97">
        <f t="shared" si="15"/>
        <v>13.60294117647058</v>
      </c>
      <c r="O24" s="106">
        <f t="shared" si="28"/>
        <v>0.30000000000000027</v>
      </c>
      <c r="P24" s="105">
        <f t="shared" si="25"/>
        <v>-120.00000000000013</v>
      </c>
      <c r="Q24" s="97">
        <f t="shared" si="17"/>
        <v>-45</v>
      </c>
      <c r="R24" s="97">
        <f t="shared" si="26"/>
        <v>0</v>
      </c>
      <c r="S24" s="97">
        <f t="shared" si="29"/>
        <v>-3.3</v>
      </c>
      <c r="T24" s="105">
        <f t="shared" si="30"/>
        <v>0</v>
      </c>
      <c r="U24" s="97">
        <f t="shared" si="20"/>
        <v>45</v>
      </c>
      <c r="V24" s="106">
        <f t="shared" si="31"/>
        <v>0</v>
      </c>
      <c r="X24" s="105">
        <f t="shared" si="32"/>
        <v>5900.8333333333339</v>
      </c>
      <c r="Y24" s="105">
        <f t="shared" si="33"/>
        <v>873.01041666666629</v>
      </c>
      <c r="Z24" s="2"/>
      <c r="AA24" s="49">
        <f t="shared" si="22"/>
        <v>5900.8333333333339</v>
      </c>
      <c r="AB24" s="52" t="str">
        <f t="shared" si="23"/>
        <v xml:space="preserve"> </v>
      </c>
    </row>
    <row r="25" spans="1:28" x14ac:dyDescent="0.25">
      <c r="A25" s="98">
        <v>-3.5</v>
      </c>
      <c r="B25" s="97">
        <v>0.4</v>
      </c>
      <c r="C25" s="99" t="s">
        <v>24</v>
      </c>
      <c r="D25" s="100" t="s">
        <v>1</v>
      </c>
      <c r="E25" s="101">
        <f t="shared" si="9"/>
        <v>95</v>
      </c>
      <c r="F25" s="102" t="s">
        <v>21</v>
      </c>
      <c r="G25" s="120">
        <f t="shared" si="27"/>
        <v>0.89743589743589747</v>
      </c>
      <c r="H25" s="116">
        <f t="shared" si="10"/>
        <v>0.38461538461538464</v>
      </c>
      <c r="I25" s="120">
        <f t="shared" si="24"/>
        <v>-1.2674999999999998</v>
      </c>
      <c r="J25" s="116">
        <f t="shared" si="11"/>
        <v>1.4625000000000001</v>
      </c>
      <c r="K25" s="120">
        <f t="shared" si="12"/>
        <v>0.4375</v>
      </c>
      <c r="L25" s="116">
        <f t="shared" si="13"/>
        <v>0.72649572649572658</v>
      </c>
      <c r="M25" s="103">
        <f t="shared" si="14"/>
        <v>5866.4529914529921</v>
      </c>
      <c r="N25" s="97">
        <f t="shared" si="15"/>
        <v>14.53619909502261</v>
      </c>
      <c r="O25" s="106">
        <f t="shared" si="28"/>
        <v>0.39999999999999991</v>
      </c>
      <c r="P25" s="105">
        <f t="shared" si="25"/>
        <v>-159.99999999999997</v>
      </c>
      <c r="Q25" s="97">
        <f t="shared" si="17"/>
        <v>-45</v>
      </c>
      <c r="R25" s="97">
        <f t="shared" si="26"/>
        <v>0</v>
      </c>
      <c r="S25" s="97">
        <f t="shared" si="29"/>
        <v>-3.2947368421052632</v>
      </c>
      <c r="T25" s="105">
        <f t="shared" si="30"/>
        <v>0</v>
      </c>
      <c r="U25" s="97">
        <f t="shared" si="20"/>
        <v>45</v>
      </c>
      <c r="V25" s="106">
        <f t="shared" si="31"/>
        <v>0</v>
      </c>
      <c r="X25" s="105">
        <f t="shared" si="32"/>
        <v>5706.4529914529921</v>
      </c>
      <c r="Y25" s="105">
        <f t="shared" si="33"/>
        <v>924.7592866535166</v>
      </c>
      <c r="Z25" s="2"/>
      <c r="AA25" s="49">
        <f t="shared" si="22"/>
        <v>5706.4529914529921</v>
      </c>
      <c r="AB25" s="52" t="str">
        <f t="shared" si="23"/>
        <v xml:space="preserve"> </v>
      </c>
    </row>
    <row r="26" spans="1:28" x14ac:dyDescent="0.25">
      <c r="A26" s="98">
        <v>-3.5</v>
      </c>
      <c r="B26" s="97">
        <v>0.5</v>
      </c>
      <c r="C26" s="99" t="s">
        <v>24</v>
      </c>
      <c r="D26" s="100" t="s">
        <v>1</v>
      </c>
      <c r="E26" s="101">
        <f t="shared" si="9"/>
        <v>95</v>
      </c>
      <c r="F26" s="102" t="s">
        <v>21</v>
      </c>
      <c r="G26" s="120">
        <f t="shared" si="27"/>
        <v>0.875</v>
      </c>
      <c r="H26" s="116">
        <f t="shared" si="10"/>
        <v>0.375</v>
      </c>
      <c r="I26" s="120">
        <f t="shared" si="24"/>
        <v>-1.3333333333333333</v>
      </c>
      <c r="J26" s="116">
        <f t="shared" si="11"/>
        <v>1.5</v>
      </c>
      <c r="K26" s="120">
        <f t="shared" si="12"/>
        <v>0.4375</v>
      </c>
      <c r="L26" s="116">
        <f t="shared" si="13"/>
        <v>0.70833333333333337</v>
      </c>
      <c r="M26" s="103">
        <f t="shared" si="14"/>
        <v>5719.791666666667</v>
      </c>
      <c r="N26" s="97">
        <f t="shared" si="15"/>
        <v>15.422794117647058</v>
      </c>
      <c r="O26" s="106">
        <f t="shared" si="28"/>
        <v>0.5</v>
      </c>
      <c r="P26" s="105">
        <f t="shared" si="25"/>
        <v>-200</v>
      </c>
      <c r="Q26" s="97">
        <f t="shared" si="17"/>
        <v>-45</v>
      </c>
      <c r="R26" s="97">
        <f t="shared" si="26"/>
        <v>0</v>
      </c>
      <c r="S26" s="97">
        <f t="shared" si="29"/>
        <v>-3.2894736842105265</v>
      </c>
      <c r="T26" s="105">
        <f t="shared" si="30"/>
        <v>0</v>
      </c>
      <c r="U26" s="97">
        <f t="shared" si="20"/>
        <v>45</v>
      </c>
      <c r="V26" s="106">
        <f t="shared" si="31"/>
        <v>0</v>
      </c>
      <c r="X26" s="105">
        <f t="shared" si="32"/>
        <v>5519.791666666667</v>
      </c>
      <c r="Y26" s="105">
        <f t="shared" si="33"/>
        <v>972.15169270833326</v>
      </c>
      <c r="Z26" s="2"/>
      <c r="AA26" s="49">
        <f t="shared" si="22"/>
        <v>5519.791666666667</v>
      </c>
      <c r="AB26" s="52" t="str">
        <f t="shared" si="23"/>
        <v xml:space="preserve"> </v>
      </c>
    </row>
    <row r="27" spans="1:28" x14ac:dyDescent="0.25">
      <c r="A27" s="98">
        <v>-3.5</v>
      </c>
      <c r="B27" s="97">
        <v>0.6</v>
      </c>
      <c r="C27" s="99" t="s">
        <v>24</v>
      </c>
      <c r="D27" s="100" t="s">
        <v>1</v>
      </c>
      <c r="E27" s="101">
        <f t="shared" si="9"/>
        <v>95</v>
      </c>
      <c r="F27" s="102" t="s">
        <v>21</v>
      </c>
      <c r="G27" s="120">
        <f t="shared" si="27"/>
        <v>0.85365853658536595</v>
      </c>
      <c r="H27" s="116">
        <f t="shared" si="10"/>
        <v>0.36585365853658541</v>
      </c>
      <c r="I27" s="120">
        <f t="shared" si="24"/>
        <v>-1.4008333333333332</v>
      </c>
      <c r="J27" s="116">
        <f t="shared" si="11"/>
        <v>1.5375000000000001</v>
      </c>
      <c r="K27" s="120">
        <f t="shared" si="12"/>
        <v>0.4375</v>
      </c>
      <c r="L27" s="116">
        <f t="shared" si="13"/>
        <v>0.6910569105691059</v>
      </c>
      <c r="M27" s="103">
        <f t="shared" si="14"/>
        <v>5580.28455284553</v>
      </c>
      <c r="N27" s="97">
        <f t="shared" si="15"/>
        <v>16.266140602582517</v>
      </c>
      <c r="O27" s="106">
        <f t="shared" si="28"/>
        <v>0.59999999999999964</v>
      </c>
      <c r="P27" s="105">
        <f t="shared" si="25"/>
        <v>-239.99999999999986</v>
      </c>
      <c r="Q27" s="97">
        <f t="shared" si="17"/>
        <v>-45</v>
      </c>
      <c r="R27" s="97">
        <f t="shared" si="26"/>
        <v>0</v>
      </c>
      <c r="S27" s="97">
        <f t="shared" si="29"/>
        <v>-3.2842105263157895</v>
      </c>
      <c r="T27" s="105">
        <f t="shared" si="30"/>
        <v>0</v>
      </c>
      <c r="U27" s="97">
        <f t="shared" si="20"/>
        <v>45</v>
      </c>
      <c r="V27" s="106">
        <f t="shared" si="31"/>
        <v>0</v>
      </c>
      <c r="X27" s="105">
        <f t="shared" si="32"/>
        <v>5340.28455284553</v>
      </c>
      <c r="Y27" s="105">
        <f t="shared" si="33"/>
        <v>1015.696931390047</v>
      </c>
      <c r="Z27" s="2"/>
      <c r="AA27" s="49">
        <f t="shared" si="22"/>
        <v>5340.28455284553</v>
      </c>
      <c r="AB27" s="52" t="str">
        <f t="shared" si="23"/>
        <v xml:space="preserve"> </v>
      </c>
    </row>
    <row r="28" spans="1:28" x14ac:dyDescent="0.25">
      <c r="A28" s="98">
        <v>-3.5</v>
      </c>
      <c r="B28" s="97">
        <v>0.7</v>
      </c>
      <c r="C28" s="99" t="s">
        <v>24</v>
      </c>
      <c r="D28" s="100" t="s">
        <v>1</v>
      </c>
      <c r="E28" s="101">
        <f t="shared" si="9"/>
        <v>95</v>
      </c>
      <c r="F28" s="102" t="s">
        <v>21</v>
      </c>
      <c r="G28" s="120">
        <f t="shared" si="27"/>
        <v>0.83333333333333326</v>
      </c>
      <c r="H28" s="116">
        <f>(A28-$B$10)/(A28-B28)</f>
        <v>0.35714285714285715</v>
      </c>
      <c r="I28" s="120">
        <f t="shared" si="24"/>
        <v>-1.47</v>
      </c>
      <c r="J28" s="116">
        <f t="shared" si="11"/>
        <v>1.5749999999999997</v>
      </c>
      <c r="K28" s="120">
        <f t="shared" si="12"/>
        <v>0.4375</v>
      </c>
      <c r="L28" s="116">
        <f t="shared" si="13"/>
        <v>0.67460317460317465</v>
      </c>
      <c r="M28" s="103">
        <f t="shared" si="14"/>
        <v>5447.4206349206352</v>
      </c>
      <c r="N28" s="97">
        <f t="shared" si="15"/>
        <v>17.069327731092443</v>
      </c>
      <c r="O28" s="106">
        <f t="shared" si="28"/>
        <v>0.70000000000000018</v>
      </c>
      <c r="P28" s="105">
        <f t="shared" si="25"/>
        <v>-280.00000000000006</v>
      </c>
      <c r="Q28" s="97">
        <f t="shared" si="17"/>
        <v>-45</v>
      </c>
      <c r="R28" s="97">
        <f t="shared" si="26"/>
        <v>0</v>
      </c>
      <c r="S28" s="97">
        <f t="shared" si="29"/>
        <v>-3.2789473684210524</v>
      </c>
      <c r="T28" s="105">
        <f t="shared" si="30"/>
        <v>0</v>
      </c>
      <c r="U28" s="97">
        <f t="shared" si="20"/>
        <v>45</v>
      </c>
      <c r="V28" s="106">
        <f t="shared" si="31"/>
        <v>0</v>
      </c>
      <c r="X28" s="105">
        <f t="shared" si="32"/>
        <v>5167.4206349206352</v>
      </c>
      <c r="Y28" s="105">
        <f t="shared" si="33"/>
        <v>1055.83808106576</v>
      </c>
      <c r="Z28" s="2"/>
      <c r="AA28" s="49">
        <f t="shared" si="22"/>
        <v>5167.4206349206352</v>
      </c>
      <c r="AB28" s="52" t="str">
        <f t="shared" si="23"/>
        <v xml:space="preserve"> </v>
      </c>
    </row>
    <row r="29" spans="1:28" x14ac:dyDescent="0.25">
      <c r="A29" s="98">
        <v>-3.5</v>
      </c>
      <c r="B29" s="97">
        <v>0.8</v>
      </c>
      <c r="C29" s="99" t="s">
        <v>24</v>
      </c>
      <c r="D29" s="100" t="s">
        <v>1</v>
      </c>
      <c r="E29" s="101">
        <f t="shared" si="9"/>
        <v>95</v>
      </c>
      <c r="F29" s="102" t="s">
        <v>21</v>
      </c>
      <c r="G29" s="120">
        <f t="shared" si="27"/>
        <v>0.81395348837209303</v>
      </c>
      <c r="H29" s="116">
        <f t="shared" si="10"/>
        <v>0.34883720930232559</v>
      </c>
      <c r="I29" s="120">
        <f t="shared" si="24"/>
        <v>-1.5408333333333333</v>
      </c>
      <c r="J29" s="116">
        <f t="shared" si="11"/>
        <v>1.6125000000000003</v>
      </c>
      <c r="K29" s="120">
        <f t="shared" si="12"/>
        <v>0.4375</v>
      </c>
      <c r="L29" s="116">
        <f t="shared" si="13"/>
        <v>0.65891472868217082</v>
      </c>
      <c r="M29" s="103">
        <f t="shared" si="14"/>
        <v>5320.7364341085295</v>
      </c>
      <c r="N29" s="97">
        <f t="shared" si="15"/>
        <v>17.835157318741444</v>
      </c>
      <c r="O29" s="106">
        <f t="shared" si="28"/>
        <v>0.79999999999999982</v>
      </c>
      <c r="P29" s="105">
        <f t="shared" si="25"/>
        <v>-319.99999999999994</v>
      </c>
      <c r="Q29" s="97">
        <f t="shared" si="17"/>
        <v>-45</v>
      </c>
      <c r="R29" s="97">
        <f t="shared" si="26"/>
        <v>0</v>
      </c>
      <c r="S29" s="97">
        <f t="shared" si="29"/>
        <v>-3.2736842105263158</v>
      </c>
      <c r="T29" s="105">
        <f t="shared" si="30"/>
        <v>0</v>
      </c>
      <c r="U29" s="97">
        <f t="shared" si="20"/>
        <v>45</v>
      </c>
      <c r="V29" s="106">
        <f t="shared" si="31"/>
        <v>0</v>
      </c>
      <c r="X29" s="105">
        <f t="shared" si="32"/>
        <v>5000.7364341085295</v>
      </c>
      <c r="Y29" s="105">
        <f t="shared" si="33"/>
        <v>1092.9617135388501</v>
      </c>
      <c r="Z29" s="2"/>
      <c r="AA29" s="49">
        <f t="shared" si="22"/>
        <v>5000.7364341085295</v>
      </c>
      <c r="AB29" s="52" t="str">
        <f t="shared" si="23"/>
        <v xml:space="preserve"> </v>
      </c>
    </row>
    <row r="30" spans="1:28" x14ac:dyDescent="0.25">
      <c r="A30" s="98">
        <v>-3.5</v>
      </c>
      <c r="B30" s="97">
        <v>0.9</v>
      </c>
      <c r="C30" s="99" t="s">
        <v>24</v>
      </c>
      <c r="D30" s="100" t="s">
        <v>1</v>
      </c>
      <c r="E30" s="101">
        <f t="shared" si="9"/>
        <v>95</v>
      </c>
      <c r="F30" s="102" t="s">
        <v>21</v>
      </c>
      <c r="G30" s="120">
        <f t="shared" si="27"/>
        <v>0.79545454545454541</v>
      </c>
      <c r="H30" s="116">
        <f t="shared" si="10"/>
        <v>0.34090909090909088</v>
      </c>
      <c r="I30" s="120">
        <f t="shared" si="24"/>
        <v>-1.6133333333333335</v>
      </c>
      <c r="J30" s="116">
        <f t="shared" si="11"/>
        <v>1.65</v>
      </c>
      <c r="K30" s="120">
        <f t="shared" si="12"/>
        <v>0.4375</v>
      </c>
      <c r="L30" s="116">
        <f t="shared" si="13"/>
        <v>0.64393939393939381</v>
      </c>
      <c r="M30" s="103">
        <f t="shared" si="14"/>
        <v>5199.8106060606051</v>
      </c>
      <c r="N30" s="97">
        <f t="shared" si="15"/>
        <v>18.566176470588257</v>
      </c>
      <c r="O30" s="106">
        <f t="shared" si="28"/>
        <v>0.90000000000000036</v>
      </c>
      <c r="P30" s="105">
        <f t="shared" si="25"/>
        <v>-360.00000000000011</v>
      </c>
      <c r="Q30" s="97">
        <f t="shared" si="17"/>
        <v>-45</v>
      </c>
      <c r="R30" s="97">
        <f t="shared" si="26"/>
        <v>0</v>
      </c>
      <c r="S30" s="97">
        <f t="shared" si="29"/>
        <v>-3.2684210526315791</v>
      </c>
      <c r="T30" s="105">
        <f t="shared" si="30"/>
        <v>0</v>
      </c>
      <c r="U30" s="97">
        <f t="shared" si="20"/>
        <v>45</v>
      </c>
      <c r="V30" s="106">
        <f t="shared" si="31"/>
        <v>0</v>
      </c>
      <c r="X30" s="105">
        <f t="shared" si="32"/>
        <v>4839.8106060606051</v>
      </c>
      <c r="Y30" s="105">
        <f t="shared" si="33"/>
        <v>1127.4060132575767</v>
      </c>
      <c r="Z30" s="2"/>
      <c r="AA30" s="49">
        <f t="shared" si="22"/>
        <v>4839.8106060606051</v>
      </c>
      <c r="AB30" s="52" t="str">
        <f t="shared" si="23"/>
        <v xml:space="preserve"> </v>
      </c>
    </row>
    <row r="31" spans="1:28" x14ac:dyDescent="0.25">
      <c r="A31" s="98">
        <v>-3.5</v>
      </c>
      <c r="B31" s="97">
        <v>1</v>
      </c>
      <c r="C31" s="99" t="s">
        <v>24</v>
      </c>
      <c r="D31" s="100" t="s">
        <v>1</v>
      </c>
      <c r="E31" s="101">
        <f t="shared" si="9"/>
        <v>95</v>
      </c>
      <c r="F31" s="102" t="s">
        <v>21</v>
      </c>
      <c r="G31" s="120">
        <f t="shared" si="27"/>
        <v>0.77777777777777779</v>
      </c>
      <c r="H31" s="116">
        <f t="shared" si="10"/>
        <v>0.33333333333333331</v>
      </c>
      <c r="I31" s="120">
        <f t="shared" si="24"/>
        <v>-1.6875</v>
      </c>
      <c r="J31" s="116">
        <f t="shared" si="11"/>
        <v>1.6875</v>
      </c>
      <c r="K31" s="120">
        <f t="shared" si="12"/>
        <v>0.4375</v>
      </c>
      <c r="L31" s="116">
        <f t="shared" si="13"/>
        <v>0.62962962962962954</v>
      </c>
      <c r="M31" s="103">
        <f t="shared" si="14"/>
        <v>5084.2592592592582</v>
      </c>
      <c r="N31" s="97">
        <f t="shared" si="15"/>
        <v>19.264705882352935</v>
      </c>
      <c r="O31" s="106">
        <f t="shared" ref="O31:O32" si="34">A31-((A31-B31)/E31)*($AB$5-$AB$7)</f>
        <v>1</v>
      </c>
      <c r="P31" s="105">
        <f t="shared" si="25"/>
        <v>-400</v>
      </c>
      <c r="Q31" s="97">
        <f t="shared" si="17"/>
        <v>-45</v>
      </c>
      <c r="R31" s="97">
        <f t="shared" si="26"/>
        <v>0</v>
      </c>
      <c r="S31" s="97">
        <f t="shared" ref="S31:S32" si="35">A31-((A31-B31)/E31)*$AB$10</f>
        <v>-3.263157894736842</v>
      </c>
      <c r="T31" s="105">
        <f t="shared" ref="T31:T32" si="36">IF(S31&lt;0,IF(S31&lt;-2.174,$AB$2,S31*(10^-3)*$AB$3*(-1)),IF(S31&gt;2.174,$AB$2*(-1),S31*(10^-3)*$AB$3*(-1)))*$AB$11</f>
        <v>0</v>
      </c>
      <c r="U31" s="97">
        <f t="shared" si="20"/>
        <v>45</v>
      </c>
      <c r="V31" s="106">
        <f t="shared" ref="V31:V32" si="37">IF(S31&lt;0,IF(S31&lt;$B$10,$AB$1,$AB$1*(1-(1-(S31/$B$10))^2)),0)*$AB$11</f>
        <v>0</v>
      </c>
      <c r="X31" s="105">
        <f t="shared" si="32"/>
        <v>4684.2592592592582</v>
      </c>
      <c r="Y31" s="105">
        <f t="shared" si="33"/>
        <v>1159.4675925925922</v>
      </c>
      <c r="Z31" s="2"/>
      <c r="AA31" s="49">
        <f t="shared" si="22"/>
        <v>4684.2592592592582</v>
      </c>
      <c r="AB31" s="52" t="str">
        <f t="shared" si="23"/>
        <v xml:space="preserve"> </v>
      </c>
    </row>
    <row r="32" spans="1:28" x14ac:dyDescent="0.25">
      <c r="A32" s="98">
        <v>-3.5</v>
      </c>
      <c r="B32" s="97">
        <v>1.1000000000000001</v>
      </c>
      <c r="C32" s="99" t="s">
        <v>24</v>
      </c>
      <c r="D32" s="100" t="s">
        <v>1</v>
      </c>
      <c r="E32" s="101">
        <f t="shared" si="9"/>
        <v>95</v>
      </c>
      <c r="F32" s="102" t="s">
        <v>21</v>
      </c>
      <c r="G32" s="120">
        <f t="shared" si="27"/>
        <v>0.76086956521739135</v>
      </c>
      <c r="H32" s="116">
        <f t="shared" si="10"/>
        <v>0.32608695652173914</v>
      </c>
      <c r="I32" s="120">
        <f t="shared" si="24"/>
        <v>-1.763333333333333</v>
      </c>
      <c r="J32" s="116">
        <f t="shared" si="11"/>
        <v>1.7250000000000005</v>
      </c>
      <c r="K32" s="120">
        <f t="shared" si="12"/>
        <v>0.4375</v>
      </c>
      <c r="L32" s="116">
        <f t="shared" si="13"/>
        <v>0.61594202898550776</v>
      </c>
      <c r="M32" s="103">
        <f t="shared" si="14"/>
        <v>4973.7318840579755</v>
      </c>
      <c r="N32" s="97">
        <f t="shared" si="15"/>
        <v>19.932864450127877</v>
      </c>
      <c r="O32" s="106">
        <f t="shared" si="34"/>
        <v>1.0999999999999996</v>
      </c>
      <c r="P32" s="105">
        <f t="shared" si="25"/>
        <v>-439.99999999999989</v>
      </c>
      <c r="Q32" s="97">
        <f t="shared" si="17"/>
        <v>-45</v>
      </c>
      <c r="R32" s="97">
        <f t="shared" si="26"/>
        <v>0</v>
      </c>
      <c r="S32" s="97">
        <f t="shared" si="35"/>
        <v>-3.2578947368421054</v>
      </c>
      <c r="T32" s="105">
        <f t="shared" si="36"/>
        <v>0</v>
      </c>
      <c r="U32" s="97">
        <f t="shared" si="20"/>
        <v>45</v>
      </c>
      <c r="V32" s="106">
        <f t="shared" si="37"/>
        <v>0</v>
      </c>
      <c r="X32" s="105">
        <f t="shared" si="32"/>
        <v>4533.7318840579755</v>
      </c>
      <c r="Y32" s="105">
        <f t="shared" si="33"/>
        <v>1189.4072345620675</v>
      </c>
      <c r="Z32" s="2"/>
      <c r="AA32" s="49">
        <f t="shared" si="22"/>
        <v>4533.7318840579755</v>
      </c>
      <c r="AB32" s="52" t="str">
        <f t="shared" si="23"/>
        <v xml:space="preserve"> </v>
      </c>
    </row>
    <row r="33" spans="1:28" x14ac:dyDescent="0.25">
      <c r="A33" s="98">
        <v>-3.5</v>
      </c>
      <c r="B33" s="97">
        <v>1.2</v>
      </c>
      <c r="C33" s="99" t="s">
        <v>24</v>
      </c>
      <c r="D33" s="100" t="s">
        <v>1</v>
      </c>
      <c r="E33" s="101">
        <f t="shared" si="9"/>
        <v>95</v>
      </c>
      <c r="F33" s="102" t="s">
        <v>21</v>
      </c>
      <c r="G33" s="120">
        <f t="shared" si="27"/>
        <v>0.74468085106382975</v>
      </c>
      <c r="H33" s="116">
        <f t="shared" si="10"/>
        <v>0.31914893617021273</v>
      </c>
      <c r="I33" s="120">
        <f t="shared" si="24"/>
        <v>-1.8408333333333335</v>
      </c>
      <c r="J33" s="116">
        <f t="shared" si="11"/>
        <v>1.7624999999999997</v>
      </c>
      <c r="K33" s="120">
        <f t="shared" si="12"/>
        <v>0.4375</v>
      </c>
      <c r="L33" s="116">
        <f t="shared" si="13"/>
        <v>0.60283687943262398</v>
      </c>
      <c r="M33" s="103">
        <f t="shared" si="14"/>
        <v>4867.9078014184388</v>
      </c>
      <c r="N33" s="97">
        <f t="shared" si="15"/>
        <v>20.572590738423045</v>
      </c>
      <c r="O33" s="106">
        <f t="shared" ref="O33:O46" si="38">A33-((A33-B33)/E33)*($AB$5-$AB$7)</f>
        <v>1.2000000000000002</v>
      </c>
      <c r="P33" s="105">
        <f t="shared" si="25"/>
        <v>-480.00000000000006</v>
      </c>
      <c r="Q33" s="97">
        <f t="shared" si="17"/>
        <v>-45</v>
      </c>
      <c r="R33" s="97">
        <f t="shared" si="26"/>
        <v>0</v>
      </c>
      <c r="S33" s="97">
        <f t="shared" ref="S33:S46" si="39">A33-((A33-B33)/E33)*$AB$10</f>
        <v>-3.2526315789473683</v>
      </c>
      <c r="T33" s="105">
        <f t="shared" ref="T33:T46" si="40">IF(S33&lt;0,IF(S33&lt;-2.174,$AB$2,S33*(10^-3)*$AB$3*(-1)),IF(S33&gt;2.174,$AB$2*(-1),S33*(10^-3)*$AB$3*(-1)))*$AB$11</f>
        <v>0</v>
      </c>
      <c r="U33" s="97">
        <f t="shared" si="20"/>
        <v>45</v>
      </c>
      <c r="V33" s="106">
        <f t="shared" ref="V33:V46" si="41">IF(S33&lt;0,IF(S33&lt;$B$10,$AB$1,$AB$1*(1-(1-(S33/$B$10))^2)),0)*$AB$11</f>
        <v>0</v>
      </c>
      <c r="X33" s="105">
        <f t="shared" si="32"/>
        <v>4387.9078014184388</v>
      </c>
      <c r="Y33" s="105">
        <f t="shared" si="33"/>
        <v>1217.4547495095826</v>
      </c>
      <c r="Z33" s="2"/>
      <c r="AA33" s="49">
        <f t="shared" si="22"/>
        <v>4387.9078014184388</v>
      </c>
      <c r="AB33" s="52" t="str">
        <f t="shared" si="23"/>
        <v xml:space="preserve"> </v>
      </c>
    </row>
    <row r="34" spans="1:28" x14ac:dyDescent="0.25">
      <c r="A34" s="98">
        <v>-3.5</v>
      </c>
      <c r="B34" s="97">
        <v>1.3</v>
      </c>
      <c r="C34" s="99" t="s">
        <v>24</v>
      </c>
      <c r="D34" s="100" t="s">
        <v>1</v>
      </c>
      <c r="E34" s="101">
        <f t="shared" si="9"/>
        <v>95</v>
      </c>
      <c r="F34" s="102" t="s">
        <v>21</v>
      </c>
      <c r="G34" s="120">
        <f t="shared" si="27"/>
        <v>0.72916666666666674</v>
      </c>
      <c r="H34" s="116">
        <f t="shared" si="10"/>
        <v>0.3125</v>
      </c>
      <c r="I34" s="120">
        <f t="shared" si="24"/>
        <v>-1.92</v>
      </c>
      <c r="J34" s="116">
        <f t="shared" si="11"/>
        <v>1.8000000000000003</v>
      </c>
      <c r="K34" s="120">
        <f t="shared" si="12"/>
        <v>0.4375</v>
      </c>
      <c r="L34" s="116">
        <f t="shared" si="13"/>
        <v>0.5902777777777779</v>
      </c>
      <c r="M34" s="103">
        <f t="shared" si="14"/>
        <v>4766.4930555555566</v>
      </c>
      <c r="N34" s="97">
        <f t="shared" si="15"/>
        <v>21.18566176470587</v>
      </c>
      <c r="O34" s="106">
        <f t="shared" si="38"/>
        <v>1.2999999999999998</v>
      </c>
      <c r="P34" s="105">
        <f t="shared" si="25"/>
        <v>-520</v>
      </c>
      <c r="Q34" s="97">
        <f t="shared" si="17"/>
        <v>-45</v>
      </c>
      <c r="R34" s="97">
        <f t="shared" si="26"/>
        <v>0</v>
      </c>
      <c r="S34" s="97">
        <f t="shared" si="39"/>
        <v>-3.2473684210526317</v>
      </c>
      <c r="T34" s="105">
        <f t="shared" si="40"/>
        <v>0</v>
      </c>
      <c r="U34" s="97">
        <f t="shared" si="20"/>
        <v>45</v>
      </c>
      <c r="V34" s="106">
        <f t="shared" si="41"/>
        <v>0</v>
      </c>
      <c r="X34" s="105">
        <f t="shared" si="32"/>
        <v>4246.4930555555566</v>
      </c>
      <c r="Y34" s="105">
        <f t="shared" si="33"/>
        <v>1243.8130967881941</v>
      </c>
      <c r="Z34" s="2"/>
      <c r="AA34" s="49">
        <f t="shared" si="22"/>
        <v>4246.4930555555566</v>
      </c>
      <c r="AB34" s="52" t="str">
        <f t="shared" si="23"/>
        <v xml:space="preserve"> </v>
      </c>
    </row>
    <row r="35" spans="1:28" x14ac:dyDescent="0.25">
      <c r="A35" s="98">
        <v>-3.5</v>
      </c>
      <c r="B35" s="97">
        <v>1.4</v>
      </c>
      <c r="C35" s="99" t="s">
        <v>24</v>
      </c>
      <c r="D35" s="100" t="s">
        <v>1</v>
      </c>
      <c r="E35" s="101">
        <f t="shared" si="9"/>
        <v>95</v>
      </c>
      <c r="F35" s="102" t="s">
        <v>21</v>
      </c>
      <c r="G35" s="120">
        <f t="shared" si="27"/>
        <v>0.71428571428571419</v>
      </c>
      <c r="H35" s="116">
        <f t="shared" si="10"/>
        <v>0.30612244897959179</v>
      </c>
      <c r="I35" s="120">
        <f t="shared" si="24"/>
        <v>-2.0008333333333339</v>
      </c>
      <c r="J35" s="116">
        <f t="shared" si="11"/>
        <v>1.8374999999999995</v>
      </c>
      <c r="K35" s="120">
        <f t="shared" si="12"/>
        <v>0.4375</v>
      </c>
      <c r="L35" s="116">
        <f t="shared" si="13"/>
        <v>0.57823129251700656</v>
      </c>
      <c r="M35" s="103">
        <f t="shared" si="14"/>
        <v>4669.2176870748281</v>
      </c>
      <c r="N35" s="97">
        <f t="shared" si="15"/>
        <v>21.773709483793535</v>
      </c>
      <c r="O35" s="106">
        <f t="shared" si="38"/>
        <v>1.4000000000000004</v>
      </c>
      <c r="P35" s="105">
        <f t="shared" si="25"/>
        <v>-560.00000000000011</v>
      </c>
      <c r="Q35" s="97">
        <f t="shared" si="17"/>
        <v>-45</v>
      </c>
      <c r="R35" s="97">
        <f t="shared" si="26"/>
        <v>0</v>
      </c>
      <c r="S35" s="97">
        <f t="shared" si="39"/>
        <v>-3.2421052631578946</v>
      </c>
      <c r="T35" s="105">
        <f t="shared" si="40"/>
        <v>0</v>
      </c>
      <c r="U35" s="97">
        <f t="shared" si="20"/>
        <v>45</v>
      </c>
      <c r="V35" s="106">
        <f t="shared" si="41"/>
        <v>0</v>
      </c>
      <c r="X35" s="105">
        <f t="shared" ref="X35:X60" si="42">M35+P35-R35+T35-V35</f>
        <v>4109.2176870748281</v>
      </c>
      <c r="Y35" s="105">
        <f t="shared" ref="Y35:Y60" si="43">(M35*N35+(P35-R35)*Q35+(T35-V35)*U35)/100</f>
        <v>1268.6618943495771</v>
      </c>
      <c r="Z35" s="2"/>
      <c r="AA35" s="49">
        <f t="shared" si="22"/>
        <v>4109.2176870748281</v>
      </c>
      <c r="AB35" s="52" t="str">
        <f t="shared" si="23"/>
        <v xml:space="preserve"> </v>
      </c>
    </row>
    <row r="36" spans="1:28" x14ac:dyDescent="0.25">
      <c r="A36" s="98">
        <v>-3.5</v>
      </c>
      <c r="B36" s="97">
        <v>1.5</v>
      </c>
      <c r="C36" s="99" t="s">
        <v>24</v>
      </c>
      <c r="D36" s="100" t="s">
        <v>1</v>
      </c>
      <c r="E36" s="101">
        <f t="shared" si="9"/>
        <v>95</v>
      </c>
      <c r="F36" s="102" t="s">
        <v>21</v>
      </c>
      <c r="G36" s="120">
        <f t="shared" si="27"/>
        <v>0.7</v>
      </c>
      <c r="H36" s="116">
        <f t="shared" si="10"/>
        <v>0.3</v>
      </c>
      <c r="I36" s="120">
        <f t="shared" si="24"/>
        <v>-2.0833333333333335</v>
      </c>
      <c r="J36" s="116">
        <f t="shared" si="11"/>
        <v>1.875</v>
      </c>
      <c r="K36" s="120">
        <f t="shared" si="12"/>
        <v>0.4375</v>
      </c>
      <c r="L36" s="116">
        <f t="shared" si="13"/>
        <v>0.56666666666666665</v>
      </c>
      <c r="M36" s="103">
        <f t="shared" si="14"/>
        <v>4575.833333333333</v>
      </c>
      <c r="N36" s="97">
        <f t="shared" si="15"/>
        <v>22.338235294117656</v>
      </c>
      <c r="O36" s="106">
        <f t="shared" si="38"/>
        <v>1.5</v>
      </c>
      <c r="P36" s="105">
        <f t="shared" si="25"/>
        <v>-600</v>
      </c>
      <c r="Q36" s="97">
        <f t="shared" si="17"/>
        <v>-45</v>
      </c>
      <c r="R36" s="97">
        <f t="shared" si="26"/>
        <v>0</v>
      </c>
      <c r="S36" s="97">
        <f t="shared" si="39"/>
        <v>-3.236842105263158</v>
      </c>
      <c r="T36" s="105">
        <f t="shared" si="40"/>
        <v>0</v>
      </c>
      <c r="U36" s="97">
        <f t="shared" si="20"/>
        <v>45</v>
      </c>
      <c r="V36" s="106">
        <f t="shared" si="41"/>
        <v>0</v>
      </c>
      <c r="X36" s="105">
        <f t="shared" si="42"/>
        <v>3975.833333333333</v>
      </c>
      <c r="Y36" s="105">
        <f t="shared" si="43"/>
        <v>1292.1604166666671</v>
      </c>
      <c r="Z36" s="2"/>
      <c r="AA36" s="49">
        <f t="shared" si="22"/>
        <v>3975.833333333333</v>
      </c>
      <c r="AB36" s="52" t="str">
        <f t="shared" si="23"/>
        <v xml:space="preserve"> </v>
      </c>
    </row>
    <row r="37" spans="1:28" x14ac:dyDescent="0.25">
      <c r="A37" s="98">
        <v>-3.5</v>
      </c>
      <c r="B37" s="97">
        <v>1.6</v>
      </c>
      <c r="C37" s="99" t="s">
        <v>24</v>
      </c>
      <c r="D37" s="100" t="s">
        <v>1</v>
      </c>
      <c r="E37" s="101">
        <f t="shared" si="9"/>
        <v>95</v>
      </c>
      <c r="F37" s="102" t="s">
        <v>21</v>
      </c>
      <c r="G37" s="120">
        <f t="shared" si="27"/>
        <v>0.68627450980392157</v>
      </c>
      <c r="H37" s="116">
        <f t="shared" si="10"/>
        <v>0.29411764705882354</v>
      </c>
      <c r="I37" s="120">
        <f t="shared" si="24"/>
        <v>-2.1675</v>
      </c>
      <c r="J37" s="116">
        <f t="shared" si="11"/>
        <v>1.9125000000000005</v>
      </c>
      <c r="K37" s="120">
        <f t="shared" si="12"/>
        <v>0.4375</v>
      </c>
      <c r="L37" s="116">
        <f t="shared" si="13"/>
        <v>0.5555555555555558</v>
      </c>
      <c r="M37" s="103">
        <f t="shared" si="14"/>
        <v>4486.1111111111131</v>
      </c>
      <c r="N37" s="97">
        <f t="shared" si="15"/>
        <v>22.880622837370229</v>
      </c>
      <c r="O37" s="106">
        <f t="shared" si="38"/>
        <v>1.5999999999999996</v>
      </c>
      <c r="P37" s="105">
        <f t="shared" si="25"/>
        <v>-639.99999999999989</v>
      </c>
      <c r="Q37" s="97">
        <f t="shared" si="17"/>
        <v>-45</v>
      </c>
      <c r="R37" s="97">
        <f t="shared" si="26"/>
        <v>0</v>
      </c>
      <c r="S37" s="97">
        <f t="shared" si="39"/>
        <v>-3.2315789473684209</v>
      </c>
      <c r="T37" s="105">
        <f t="shared" si="40"/>
        <v>0</v>
      </c>
      <c r="U37" s="97">
        <f t="shared" si="20"/>
        <v>45</v>
      </c>
      <c r="V37" s="106">
        <f t="shared" si="41"/>
        <v>0</v>
      </c>
      <c r="X37" s="105">
        <f t="shared" si="42"/>
        <v>3846.1111111111131</v>
      </c>
      <c r="Y37" s="105">
        <f t="shared" si="43"/>
        <v>1314.4501633986927</v>
      </c>
      <c r="Z37" s="2"/>
      <c r="AA37" s="49">
        <f t="shared" si="22"/>
        <v>3846.1111111111131</v>
      </c>
      <c r="AB37" s="52" t="str">
        <f t="shared" si="23"/>
        <v xml:space="preserve"> </v>
      </c>
    </row>
    <row r="38" spans="1:28" x14ac:dyDescent="0.25">
      <c r="A38" s="98">
        <v>-3.5</v>
      </c>
      <c r="B38" s="97">
        <v>1.7</v>
      </c>
      <c r="C38" s="99" t="s">
        <v>24</v>
      </c>
      <c r="D38" s="100" t="s">
        <v>1</v>
      </c>
      <c r="E38" s="101">
        <f t="shared" si="9"/>
        <v>95</v>
      </c>
      <c r="F38" s="102" t="s">
        <v>21</v>
      </c>
      <c r="G38" s="120">
        <f t="shared" si="27"/>
        <v>0.67307692307692302</v>
      </c>
      <c r="H38" s="116">
        <f t="shared" si="10"/>
        <v>0.28846153846153844</v>
      </c>
      <c r="I38" s="120">
        <f t="shared" si="24"/>
        <v>-2.2533333333333334</v>
      </c>
      <c r="J38" s="116">
        <f t="shared" si="11"/>
        <v>1.9499999999999997</v>
      </c>
      <c r="K38" s="120">
        <f t="shared" si="12"/>
        <v>0.4375</v>
      </c>
      <c r="L38" s="116">
        <f t="shared" si="13"/>
        <v>0.54487179487179471</v>
      </c>
      <c r="M38" s="103">
        <f t="shared" si="14"/>
        <v>4399.8397435897423</v>
      </c>
      <c r="N38" s="97">
        <f t="shared" si="15"/>
        <v>23.402149321266972</v>
      </c>
      <c r="O38" s="106">
        <f t="shared" si="38"/>
        <v>1.7000000000000002</v>
      </c>
      <c r="P38" s="105">
        <f t="shared" si="25"/>
        <v>-680</v>
      </c>
      <c r="Q38" s="97">
        <f t="shared" si="17"/>
        <v>-45</v>
      </c>
      <c r="R38" s="97">
        <f t="shared" si="26"/>
        <v>0</v>
      </c>
      <c r="S38" s="97">
        <f t="shared" si="39"/>
        <v>-3.2263157894736842</v>
      </c>
      <c r="T38" s="105">
        <f t="shared" si="40"/>
        <v>0</v>
      </c>
      <c r="U38" s="97">
        <f t="shared" si="20"/>
        <v>45</v>
      </c>
      <c r="V38" s="106">
        <f t="shared" si="41"/>
        <v>0</v>
      </c>
      <c r="X38" s="105">
        <f t="shared" si="42"/>
        <v>3719.8397435897423</v>
      </c>
      <c r="Y38" s="105">
        <f t="shared" si="43"/>
        <v>1335.6570666913215</v>
      </c>
      <c r="Z38" s="2"/>
      <c r="AA38" s="49">
        <f t="shared" si="22"/>
        <v>3719.8397435897423</v>
      </c>
      <c r="AB38" s="52" t="str">
        <f t="shared" si="23"/>
        <v xml:space="preserve"> </v>
      </c>
    </row>
    <row r="39" spans="1:28" x14ac:dyDescent="0.25">
      <c r="A39" s="98">
        <v>-3.5</v>
      </c>
      <c r="B39" s="97">
        <v>1.8</v>
      </c>
      <c r="C39" s="99" t="s">
        <v>24</v>
      </c>
      <c r="D39" s="100" t="s">
        <v>1</v>
      </c>
      <c r="E39" s="101">
        <f t="shared" si="9"/>
        <v>95</v>
      </c>
      <c r="F39" s="102" t="s">
        <v>21</v>
      </c>
      <c r="G39" s="120">
        <f>A39/(A39-B39)</f>
        <v>0.66037735849056611</v>
      </c>
      <c r="H39" s="116">
        <f t="shared" si="10"/>
        <v>0.28301886792452829</v>
      </c>
      <c r="I39" s="120">
        <f t="shared" si="24"/>
        <v>-2.3408333333333333</v>
      </c>
      <c r="J39" s="116">
        <f t="shared" si="11"/>
        <v>1.9875000000000003</v>
      </c>
      <c r="K39" s="120">
        <f t="shared" si="12"/>
        <v>0.4375</v>
      </c>
      <c r="L39" s="116">
        <f t="shared" si="13"/>
        <v>0.53459119496855356</v>
      </c>
      <c r="M39" s="103">
        <f t="shared" si="14"/>
        <v>4316.8238993710702</v>
      </c>
      <c r="N39" s="97">
        <f t="shared" si="15"/>
        <v>23.903995560488347</v>
      </c>
      <c r="O39" s="106">
        <f t="shared" si="38"/>
        <v>1.7999999999999998</v>
      </c>
      <c r="P39" s="105">
        <f t="shared" si="25"/>
        <v>-720</v>
      </c>
      <c r="Q39" s="97">
        <f t="shared" si="17"/>
        <v>-45</v>
      </c>
      <c r="R39" s="97">
        <f t="shared" si="26"/>
        <v>0</v>
      </c>
      <c r="S39" s="97">
        <f t="shared" si="39"/>
        <v>-3.2210526315789476</v>
      </c>
      <c r="T39" s="105">
        <f t="shared" si="40"/>
        <v>0</v>
      </c>
      <c r="U39" s="97">
        <f t="shared" si="20"/>
        <v>45</v>
      </c>
      <c r="V39" s="106">
        <f t="shared" si="41"/>
        <v>0</v>
      </c>
      <c r="X39" s="105">
        <f t="shared" si="42"/>
        <v>3596.8238993710702</v>
      </c>
      <c r="Y39" s="105">
        <f t="shared" si="43"/>
        <v>1355.8933932597606</v>
      </c>
      <c r="Z39" s="2"/>
      <c r="AA39" s="49">
        <f t="shared" si="22"/>
        <v>3596.8238993710702</v>
      </c>
      <c r="AB39" s="52" t="str">
        <f t="shared" si="23"/>
        <v xml:space="preserve"> </v>
      </c>
    </row>
    <row r="40" spans="1:28" x14ac:dyDescent="0.25">
      <c r="A40" s="98">
        <v>-3.5</v>
      </c>
      <c r="B40" s="97">
        <v>1.9</v>
      </c>
      <c r="C40" s="99" t="s">
        <v>24</v>
      </c>
      <c r="D40" s="100" t="s">
        <v>1</v>
      </c>
      <c r="E40" s="101">
        <f t="shared" si="9"/>
        <v>95</v>
      </c>
      <c r="F40" s="102" t="s">
        <v>21</v>
      </c>
      <c r="G40" s="120">
        <f t="shared" si="27"/>
        <v>0.64814814814814814</v>
      </c>
      <c r="H40" s="116">
        <f t="shared" si="10"/>
        <v>0.27777777777777773</v>
      </c>
      <c r="I40" s="120">
        <f t="shared" si="24"/>
        <v>-2.4300000000000002</v>
      </c>
      <c r="J40" s="116">
        <f t="shared" si="11"/>
        <v>2.0249999999999995</v>
      </c>
      <c r="K40" s="120">
        <f t="shared" si="12"/>
        <v>0.4375</v>
      </c>
      <c r="L40" s="116">
        <f t="shared" si="13"/>
        <v>0.52469135802469102</v>
      </c>
      <c r="M40" s="103">
        <f t="shared" si="14"/>
        <v>4236.8827160493802</v>
      </c>
      <c r="N40" s="97">
        <f t="shared" si="15"/>
        <v>24.387254901960791</v>
      </c>
      <c r="O40" s="106">
        <f t="shared" si="38"/>
        <v>1.9000000000000004</v>
      </c>
      <c r="P40" s="105">
        <f t="shared" si="25"/>
        <v>-760.00000000000011</v>
      </c>
      <c r="Q40" s="97">
        <f t="shared" si="17"/>
        <v>-45</v>
      </c>
      <c r="R40" s="97">
        <f t="shared" si="26"/>
        <v>0</v>
      </c>
      <c r="S40" s="97">
        <f t="shared" si="39"/>
        <v>-3.2157894736842105</v>
      </c>
      <c r="T40" s="105">
        <f t="shared" si="40"/>
        <v>0</v>
      </c>
      <c r="U40" s="97">
        <f t="shared" si="20"/>
        <v>45</v>
      </c>
      <c r="V40" s="106">
        <f t="shared" si="41"/>
        <v>0</v>
      </c>
      <c r="X40" s="105">
        <f t="shared" si="42"/>
        <v>3476.8827160493802</v>
      </c>
      <c r="Y40" s="105">
        <f t="shared" si="43"/>
        <v>1375.2593878600819</v>
      </c>
      <c r="Z40" s="2"/>
      <c r="AA40" s="49">
        <f t="shared" si="22"/>
        <v>3476.8827160493802</v>
      </c>
      <c r="AB40" s="52" t="str">
        <f t="shared" si="23"/>
        <v xml:space="preserve"> </v>
      </c>
    </row>
    <row r="41" spans="1:28" x14ac:dyDescent="0.25">
      <c r="A41" s="98">
        <v>-3.5</v>
      </c>
      <c r="B41" s="97">
        <v>2</v>
      </c>
      <c r="C41" s="99" t="s">
        <v>24</v>
      </c>
      <c r="D41" s="100" t="s">
        <v>1</v>
      </c>
      <c r="E41" s="101">
        <f t="shared" si="9"/>
        <v>95</v>
      </c>
      <c r="F41" s="102" t="s">
        <v>21</v>
      </c>
      <c r="G41" s="120">
        <f t="shared" si="27"/>
        <v>0.63636363636363635</v>
      </c>
      <c r="H41" s="116">
        <f>(A41-$B$10)/(A41-B41)</f>
        <v>0.27272727272727271</v>
      </c>
      <c r="I41" s="120">
        <f t="shared" si="24"/>
        <v>-2.5208333333333335</v>
      </c>
      <c r="J41" s="116">
        <f t="shared" si="11"/>
        <v>2.0625</v>
      </c>
      <c r="K41" s="120">
        <f t="shared" si="12"/>
        <v>0.4375</v>
      </c>
      <c r="L41" s="116">
        <f t="shared" si="13"/>
        <v>0.51515151515151514</v>
      </c>
      <c r="M41" s="103">
        <f t="shared" si="14"/>
        <v>4159.848484848485</v>
      </c>
      <c r="N41" s="97">
        <f t="shared" si="15"/>
        <v>24.852941176470598</v>
      </c>
      <c r="O41" s="106">
        <f t="shared" si="38"/>
        <v>2</v>
      </c>
      <c r="P41" s="105">
        <f t="shared" si="25"/>
        <v>-800</v>
      </c>
      <c r="Q41" s="97">
        <f t="shared" si="17"/>
        <v>-45</v>
      </c>
      <c r="R41" s="97">
        <f t="shared" si="26"/>
        <v>0</v>
      </c>
      <c r="S41" s="97">
        <f t="shared" si="39"/>
        <v>-3.2105263157894735</v>
      </c>
      <c r="T41" s="105">
        <f t="shared" si="40"/>
        <v>0</v>
      </c>
      <c r="U41" s="97">
        <f t="shared" si="20"/>
        <v>45</v>
      </c>
      <c r="V41" s="106">
        <f t="shared" si="41"/>
        <v>0</v>
      </c>
      <c r="X41" s="105">
        <f t="shared" si="42"/>
        <v>3359.848484848485</v>
      </c>
      <c r="Y41" s="105">
        <f t="shared" si="43"/>
        <v>1393.8446969696972</v>
      </c>
      <c r="Z41" s="2"/>
      <c r="AA41" s="49">
        <f t="shared" si="22"/>
        <v>3359.848484848485</v>
      </c>
      <c r="AB41" s="52" t="str">
        <f t="shared" si="23"/>
        <v xml:space="preserve"> </v>
      </c>
    </row>
    <row r="42" spans="1:28" x14ac:dyDescent="0.25">
      <c r="A42" s="98">
        <v>-3.5</v>
      </c>
      <c r="B42" s="97">
        <v>2.1</v>
      </c>
      <c r="C42" s="99" t="s">
        <v>24</v>
      </c>
      <c r="D42" s="100" t="s">
        <v>1</v>
      </c>
      <c r="E42" s="101">
        <f t="shared" si="9"/>
        <v>95</v>
      </c>
      <c r="F42" s="102" t="s">
        <v>21</v>
      </c>
      <c r="G42" s="120">
        <f t="shared" si="27"/>
        <v>0.625</v>
      </c>
      <c r="H42" s="116">
        <f t="shared" si="10"/>
        <v>0.26785714285714285</v>
      </c>
      <c r="I42" s="120">
        <f t="shared" si="24"/>
        <v>-2.6133333333333328</v>
      </c>
      <c r="J42" s="116">
        <f t="shared" si="11"/>
        <v>2.1000000000000005</v>
      </c>
      <c r="K42" s="120">
        <f t="shared" si="12"/>
        <v>0.4375</v>
      </c>
      <c r="L42" s="116">
        <f t="shared" si="13"/>
        <v>0.50595238095238115</v>
      </c>
      <c r="M42" s="103">
        <f t="shared" si="14"/>
        <v>4085.565476190478</v>
      </c>
      <c r="N42" s="97">
        <f t="shared" si="15"/>
        <v>25.301995798319322</v>
      </c>
      <c r="O42" s="106">
        <f t="shared" si="38"/>
        <v>2.0999999999999996</v>
      </c>
      <c r="P42" s="105">
        <f t="shared" si="25"/>
        <v>-840</v>
      </c>
      <c r="Q42" s="97">
        <f t="shared" si="17"/>
        <v>-45</v>
      </c>
      <c r="R42" s="97">
        <f t="shared" si="26"/>
        <v>0</v>
      </c>
      <c r="S42" s="97">
        <f t="shared" si="39"/>
        <v>-3.2052631578947368</v>
      </c>
      <c r="T42" s="105">
        <f t="shared" si="40"/>
        <v>0</v>
      </c>
      <c r="U42" s="97">
        <f t="shared" si="20"/>
        <v>45</v>
      </c>
      <c r="V42" s="106">
        <f t="shared" si="41"/>
        <v>0</v>
      </c>
      <c r="X42" s="105">
        <f t="shared" si="42"/>
        <v>3245.565476190478</v>
      </c>
      <c r="Y42" s="105">
        <f t="shared" si="43"/>
        <v>1411.7296051232995</v>
      </c>
      <c r="Z42" s="2"/>
      <c r="AA42" s="49">
        <f t="shared" si="22"/>
        <v>3245.565476190478</v>
      </c>
      <c r="AB42" s="52" t="str">
        <f t="shared" si="23"/>
        <v xml:space="preserve"> </v>
      </c>
    </row>
    <row r="43" spans="1:28" x14ac:dyDescent="0.25">
      <c r="A43" s="98">
        <v>-3.5</v>
      </c>
      <c r="B43" s="98">
        <v>2.1739999999999999</v>
      </c>
      <c r="C43" s="99" t="s">
        <v>24</v>
      </c>
      <c r="D43" s="100" t="s">
        <v>1</v>
      </c>
      <c r="E43" s="101">
        <f t="shared" si="9"/>
        <v>95</v>
      </c>
      <c r="F43" s="102" t="s">
        <v>21</v>
      </c>
      <c r="G43" s="120">
        <f t="shared" si="27"/>
        <v>0.61684878392668319</v>
      </c>
      <c r="H43" s="116">
        <f t="shared" si="10"/>
        <v>0.2643637645400071</v>
      </c>
      <c r="I43" s="120">
        <f t="shared" si="24"/>
        <v>-2.6828563333333331</v>
      </c>
      <c r="J43" s="116">
        <f t="shared" si="11"/>
        <v>2.1277500000000007</v>
      </c>
      <c r="K43" s="120">
        <f t="shared" si="12"/>
        <v>0.4375</v>
      </c>
      <c r="L43" s="116">
        <f t="shared" si="13"/>
        <v>0.49935377746445797</v>
      </c>
      <c r="M43" s="103">
        <f t="shared" si="14"/>
        <v>4032.2817530254979</v>
      </c>
      <c r="N43" s="97">
        <f t="shared" si="15"/>
        <v>25.62410582844344</v>
      </c>
      <c r="O43" s="106">
        <f t="shared" si="38"/>
        <v>2.1739999999999995</v>
      </c>
      <c r="P43" s="105">
        <f t="shared" si="25"/>
        <v>-869.59999999999991</v>
      </c>
      <c r="Q43" s="97">
        <f t="shared" si="17"/>
        <v>-45</v>
      </c>
      <c r="R43" s="97">
        <f t="shared" si="26"/>
        <v>0</v>
      </c>
      <c r="S43" s="97">
        <f t="shared" si="39"/>
        <v>-3.2013684210526314</v>
      </c>
      <c r="T43" s="105">
        <f t="shared" si="40"/>
        <v>0</v>
      </c>
      <c r="U43" s="97">
        <f t="shared" si="20"/>
        <v>45</v>
      </c>
      <c r="V43" s="106">
        <f t="shared" si="41"/>
        <v>0</v>
      </c>
      <c r="X43" s="105">
        <f t="shared" si="42"/>
        <v>3162.681753025498</v>
      </c>
      <c r="Y43" s="105">
        <f t="shared" si="43"/>
        <v>1424.556143696268</v>
      </c>
      <c r="Z43" s="2"/>
      <c r="AA43" s="49">
        <f t="shared" si="22"/>
        <v>3162.681753025498</v>
      </c>
      <c r="AB43" s="52" t="str">
        <f t="shared" si="23"/>
        <v xml:space="preserve"> </v>
      </c>
    </row>
    <row r="44" spans="1:28" x14ac:dyDescent="0.25">
      <c r="A44" s="98">
        <v>-3.5</v>
      </c>
      <c r="B44" s="98">
        <v>2.2000000000000002</v>
      </c>
      <c r="C44" s="99" t="s">
        <v>24</v>
      </c>
      <c r="D44" s="100" t="s">
        <v>1</v>
      </c>
      <c r="E44" s="101">
        <f t="shared" si="9"/>
        <v>95</v>
      </c>
      <c r="F44" s="102" t="s">
        <v>21</v>
      </c>
      <c r="G44" s="120">
        <f t="shared" si="27"/>
        <v>0.61403508771929827</v>
      </c>
      <c r="H44" s="116">
        <f t="shared" si="10"/>
        <v>0.26315789473684209</v>
      </c>
      <c r="I44" s="120">
        <f t="shared" si="24"/>
        <v>-2.7075</v>
      </c>
      <c r="J44" s="116">
        <f t="shared" si="11"/>
        <v>2.1375000000000006</v>
      </c>
      <c r="K44" s="120">
        <f t="shared" si="12"/>
        <v>0.4375</v>
      </c>
      <c r="L44" s="116">
        <f t="shared" si="13"/>
        <v>0.49707602339181289</v>
      </c>
      <c r="M44" s="103">
        <f t="shared" si="14"/>
        <v>4013.8888888888891</v>
      </c>
      <c r="N44" s="97">
        <f t="shared" si="15"/>
        <v>25.735294117647054</v>
      </c>
      <c r="O44" s="106">
        <f t="shared" si="38"/>
        <v>2.2000000000000002</v>
      </c>
      <c r="P44" s="105">
        <f t="shared" si="25"/>
        <v>-869.56521739130437</v>
      </c>
      <c r="Q44" s="97">
        <f t="shared" si="17"/>
        <v>-45</v>
      </c>
      <c r="R44" s="97">
        <f t="shared" si="26"/>
        <v>0</v>
      </c>
      <c r="S44" s="97">
        <f t="shared" si="39"/>
        <v>-3.2</v>
      </c>
      <c r="T44" s="105">
        <f t="shared" si="40"/>
        <v>0</v>
      </c>
      <c r="U44" s="97">
        <f t="shared" si="20"/>
        <v>45</v>
      </c>
      <c r="V44" s="106">
        <f t="shared" si="41"/>
        <v>0</v>
      </c>
      <c r="X44" s="105">
        <f t="shared" si="42"/>
        <v>3144.3236714975847</v>
      </c>
      <c r="Y44" s="105">
        <f t="shared" si="43"/>
        <v>1424.2904589371981</v>
      </c>
      <c r="Z44" s="2"/>
      <c r="AA44" s="49">
        <f t="shared" si="22"/>
        <v>3144.3236714975847</v>
      </c>
      <c r="AB44" s="52" t="str">
        <f t="shared" si="23"/>
        <v xml:space="preserve"> </v>
      </c>
    </row>
    <row r="45" spans="1:28" x14ac:dyDescent="0.25">
      <c r="A45" s="98">
        <v>-3.5</v>
      </c>
      <c r="B45" s="98">
        <v>2.2999999999999998</v>
      </c>
      <c r="C45" s="99" t="s">
        <v>24</v>
      </c>
      <c r="D45" s="100" t="s">
        <v>1</v>
      </c>
      <c r="E45" s="101">
        <f t="shared" si="9"/>
        <v>95</v>
      </c>
      <c r="F45" s="102" t="s">
        <v>21</v>
      </c>
      <c r="G45" s="120">
        <f t="shared" si="27"/>
        <v>0.60344827586206895</v>
      </c>
      <c r="H45" s="116">
        <f t="shared" si="10"/>
        <v>0.25862068965517243</v>
      </c>
      <c r="I45" s="120">
        <f t="shared" si="24"/>
        <v>-2.8033333333333332</v>
      </c>
      <c r="J45" s="116">
        <f t="shared" si="11"/>
        <v>2.1749999999999994</v>
      </c>
      <c r="K45" s="120">
        <f t="shared" si="12"/>
        <v>0.4375</v>
      </c>
      <c r="L45" s="116">
        <f t="shared" si="13"/>
        <v>0.48850574712643663</v>
      </c>
      <c r="M45" s="103">
        <f t="shared" si="14"/>
        <v>3944.6839080459758</v>
      </c>
      <c r="N45" s="97">
        <f t="shared" si="15"/>
        <v>26.153651115618661</v>
      </c>
      <c r="O45" s="106">
        <f t="shared" si="38"/>
        <v>2.2999999999999998</v>
      </c>
      <c r="P45" s="105">
        <f t="shared" si="25"/>
        <v>-869.56521739130437</v>
      </c>
      <c r="Q45" s="97">
        <f t="shared" si="17"/>
        <v>-45</v>
      </c>
      <c r="R45" s="97">
        <f t="shared" si="26"/>
        <v>0</v>
      </c>
      <c r="S45" s="97">
        <f t="shared" si="39"/>
        <v>-3.1947368421052631</v>
      </c>
      <c r="T45" s="105">
        <f t="shared" si="40"/>
        <v>0</v>
      </c>
      <c r="U45" s="97">
        <f t="shared" si="20"/>
        <v>45</v>
      </c>
      <c r="V45" s="106">
        <f t="shared" si="41"/>
        <v>0</v>
      </c>
      <c r="X45" s="105">
        <f t="shared" si="42"/>
        <v>3075.1186906546714</v>
      </c>
      <c r="Y45" s="105">
        <f t="shared" si="43"/>
        <v>1422.983214750383</v>
      </c>
      <c r="Z45" s="2"/>
      <c r="AA45" s="49">
        <f t="shared" si="22"/>
        <v>3075.1186906546714</v>
      </c>
      <c r="AB45" s="52" t="str">
        <f t="shared" si="23"/>
        <v xml:space="preserve"> </v>
      </c>
    </row>
    <row r="46" spans="1:28" x14ac:dyDescent="0.25">
      <c r="A46" s="98">
        <v>-3.5</v>
      </c>
      <c r="B46" s="98">
        <v>2.4</v>
      </c>
      <c r="C46" s="99" t="s">
        <v>24</v>
      </c>
      <c r="D46" s="100" t="s">
        <v>1</v>
      </c>
      <c r="E46" s="101">
        <f t="shared" si="9"/>
        <v>95</v>
      </c>
      <c r="F46" s="102" t="s">
        <v>21</v>
      </c>
      <c r="G46" s="120">
        <f t="shared" si="27"/>
        <v>0.59322033898305082</v>
      </c>
      <c r="H46" s="116">
        <f t="shared" si="10"/>
        <v>0.25423728813559321</v>
      </c>
      <c r="I46" s="120">
        <f t="shared" si="24"/>
        <v>-2.9008333333333334</v>
      </c>
      <c r="J46" s="116">
        <f t="shared" si="11"/>
        <v>2.2124999999999995</v>
      </c>
      <c r="K46" s="120">
        <f t="shared" si="12"/>
        <v>0.4375</v>
      </c>
      <c r="L46" s="116">
        <f t="shared" si="13"/>
        <v>0.48022598870056471</v>
      </c>
      <c r="M46" s="103">
        <f t="shared" si="14"/>
        <v>3877.8248587570602</v>
      </c>
      <c r="N46" s="97">
        <f t="shared" si="15"/>
        <v>26.557826520438681</v>
      </c>
      <c r="O46" s="106">
        <f t="shared" si="38"/>
        <v>2.4000000000000004</v>
      </c>
      <c r="P46" s="105">
        <f t="shared" si="25"/>
        <v>-869.56521739130437</v>
      </c>
      <c r="Q46" s="97">
        <f t="shared" si="17"/>
        <v>-45</v>
      </c>
      <c r="R46" s="97">
        <f t="shared" si="26"/>
        <v>0</v>
      </c>
      <c r="S46" s="97">
        <f t="shared" si="39"/>
        <v>-3.1894736842105265</v>
      </c>
      <c r="T46" s="105">
        <f t="shared" si="40"/>
        <v>0</v>
      </c>
      <c r="U46" s="97">
        <f t="shared" si="20"/>
        <v>45</v>
      </c>
      <c r="V46" s="106">
        <f t="shared" si="41"/>
        <v>0</v>
      </c>
      <c r="X46" s="105">
        <f t="shared" si="42"/>
        <v>3008.2596413657557</v>
      </c>
      <c r="Y46" s="105">
        <f t="shared" si="43"/>
        <v>1421.1703465812334</v>
      </c>
      <c r="Z46" s="2"/>
      <c r="AA46" s="49">
        <f t="shared" si="22"/>
        <v>3008.2596413657557</v>
      </c>
      <c r="AB46" s="52" t="str">
        <f t="shared" si="23"/>
        <v xml:space="preserve"> </v>
      </c>
    </row>
    <row r="47" spans="1:28" x14ac:dyDescent="0.25">
      <c r="A47" s="98">
        <v>-3.5</v>
      </c>
      <c r="B47" s="98">
        <v>2.5</v>
      </c>
      <c r="C47" s="99" t="s">
        <v>24</v>
      </c>
      <c r="D47" s="100" t="s">
        <v>1</v>
      </c>
      <c r="E47" s="101">
        <f t="shared" si="9"/>
        <v>95</v>
      </c>
      <c r="F47" s="102" t="s">
        <v>21</v>
      </c>
      <c r="G47" s="120">
        <f t="shared" si="27"/>
        <v>0.58333333333333337</v>
      </c>
      <c r="H47" s="116">
        <f t="shared" si="10"/>
        <v>0.25</v>
      </c>
      <c r="I47" s="120">
        <f t="shared" si="24"/>
        <v>-3</v>
      </c>
      <c r="J47" s="116">
        <f t="shared" si="11"/>
        <v>2.25</v>
      </c>
      <c r="K47" s="120">
        <f t="shared" si="12"/>
        <v>0.4375</v>
      </c>
      <c r="L47" s="116">
        <f t="shared" si="13"/>
        <v>0.47222222222222221</v>
      </c>
      <c r="M47" s="103">
        <f t="shared" si="14"/>
        <v>3813.1944444444443</v>
      </c>
      <c r="N47" s="97">
        <f t="shared" si="15"/>
        <v>26.94852941176471</v>
      </c>
      <c r="O47" s="106">
        <f t="shared" ref="O47:O53" si="44">A47-((A47-B47)/E47)*($AB$5-$AB$7)</f>
        <v>2.5</v>
      </c>
      <c r="P47" s="105">
        <f t="shared" si="25"/>
        <v>-869.56521739130437</v>
      </c>
      <c r="Q47" s="97">
        <f t="shared" si="17"/>
        <v>-45</v>
      </c>
      <c r="R47" s="97">
        <f t="shared" si="26"/>
        <v>0</v>
      </c>
      <c r="S47" s="97">
        <f t="shared" ref="S47:S53" si="45">A47-((A47-B47)/E47)*$AB$10</f>
        <v>-3.1842105263157894</v>
      </c>
      <c r="T47" s="105">
        <f t="shared" ref="T47:T53" si="46">IF(S47&lt;0,IF(S47&lt;-2.174,$AB$2,S47*(10^-3)*$AB$3*(-1)),IF(S47&gt;2.174,$AB$2*(-1),S47*(10^-3)*$AB$3*(-1)))*$AB$11</f>
        <v>0</v>
      </c>
      <c r="U47" s="97">
        <f t="shared" si="20"/>
        <v>45</v>
      </c>
      <c r="V47" s="106">
        <f t="shared" ref="V47:V53" si="47">IF(S47&lt;0,IF(S47&lt;$B$10,$AB$1,$AB$1*(1-(1-(S47/$B$10))^2)),0)*$AB$11</f>
        <v>0</v>
      </c>
      <c r="X47" s="105">
        <f t="shared" si="42"/>
        <v>2943.6292270531399</v>
      </c>
      <c r="Y47" s="105">
        <f t="shared" si="43"/>
        <v>1418.9041742149761</v>
      </c>
      <c r="Z47" s="2"/>
      <c r="AA47" s="49">
        <f t="shared" si="22"/>
        <v>2943.6292270531399</v>
      </c>
      <c r="AB47" s="52" t="str">
        <f t="shared" si="23"/>
        <v xml:space="preserve"> </v>
      </c>
    </row>
    <row r="48" spans="1:28" x14ac:dyDescent="0.25">
      <c r="A48" s="98">
        <v>-3.5</v>
      </c>
      <c r="B48" s="98">
        <v>2.6</v>
      </c>
      <c r="C48" s="99" t="s">
        <v>24</v>
      </c>
      <c r="D48" s="100" t="s">
        <v>1</v>
      </c>
      <c r="E48" s="101">
        <f t="shared" si="9"/>
        <v>95</v>
      </c>
      <c r="F48" s="102" t="s">
        <v>21</v>
      </c>
      <c r="G48" s="120">
        <f t="shared" si="27"/>
        <v>0.57377049180327877</v>
      </c>
      <c r="H48" s="116">
        <f t="shared" si="10"/>
        <v>0.24590163934426232</v>
      </c>
      <c r="I48" s="120">
        <f t="shared" si="24"/>
        <v>-3.1008333333333327</v>
      </c>
      <c r="J48" s="116">
        <f t="shared" si="11"/>
        <v>2.2875000000000005</v>
      </c>
      <c r="K48" s="120">
        <f t="shared" si="12"/>
        <v>0.4375</v>
      </c>
      <c r="L48" s="116">
        <f t="shared" si="13"/>
        <v>0.46448087431694018</v>
      </c>
      <c r="M48" s="103">
        <f t="shared" si="14"/>
        <v>3750.683060109292</v>
      </c>
      <c r="N48" s="97">
        <f t="shared" si="15"/>
        <v>27.326422372227579</v>
      </c>
      <c r="O48" s="106">
        <f t="shared" si="44"/>
        <v>2.5999999999999996</v>
      </c>
      <c r="P48" s="105">
        <f t="shared" si="25"/>
        <v>-869.56521739130437</v>
      </c>
      <c r="Q48" s="97">
        <f t="shared" si="17"/>
        <v>-45</v>
      </c>
      <c r="R48" s="97">
        <f t="shared" si="26"/>
        <v>0</v>
      </c>
      <c r="S48" s="97">
        <f t="shared" si="45"/>
        <v>-3.1789473684210527</v>
      </c>
      <c r="T48" s="105">
        <f t="shared" si="46"/>
        <v>0</v>
      </c>
      <c r="U48" s="97">
        <f t="shared" si="20"/>
        <v>45</v>
      </c>
      <c r="V48" s="106">
        <f t="shared" si="47"/>
        <v>0</v>
      </c>
      <c r="X48" s="105">
        <f t="shared" si="42"/>
        <v>2881.1178427179875</v>
      </c>
      <c r="Y48" s="105">
        <f t="shared" si="43"/>
        <v>1416.2318426751424</v>
      </c>
      <c r="Z48" s="2"/>
      <c r="AA48" s="49">
        <f t="shared" si="22"/>
        <v>2881.1178427179875</v>
      </c>
      <c r="AB48" s="52" t="str">
        <f t="shared" si="23"/>
        <v xml:space="preserve"> </v>
      </c>
    </row>
    <row r="49" spans="1:28" x14ac:dyDescent="0.25">
      <c r="A49" s="98">
        <v>-3.5</v>
      </c>
      <c r="B49" s="98">
        <v>2.7</v>
      </c>
      <c r="C49" s="99" t="s">
        <v>24</v>
      </c>
      <c r="D49" s="100" t="s">
        <v>1</v>
      </c>
      <c r="E49" s="101">
        <f t="shared" si="9"/>
        <v>95</v>
      </c>
      <c r="F49" s="102" t="s">
        <v>21</v>
      </c>
      <c r="G49" s="120">
        <f t="shared" si="27"/>
        <v>0.56451612903225801</v>
      </c>
      <c r="H49" s="116">
        <f t="shared" si="10"/>
        <v>0.24193548387096772</v>
      </c>
      <c r="I49" s="120">
        <f t="shared" si="24"/>
        <v>-3.2033333333333336</v>
      </c>
      <c r="J49" s="116">
        <f t="shared" si="11"/>
        <v>2.3250000000000006</v>
      </c>
      <c r="K49" s="120">
        <f t="shared" si="12"/>
        <v>0.4375</v>
      </c>
      <c r="L49" s="116">
        <f t="shared" si="13"/>
        <v>0.45698924731182822</v>
      </c>
      <c r="M49" s="103">
        <f t="shared" si="14"/>
        <v>3690.1881720430129</v>
      </c>
      <c r="N49" s="97">
        <f t="shared" si="15"/>
        <v>27.692125237191679</v>
      </c>
      <c r="O49" s="106">
        <f t="shared" si="44"/>
        <v>2.7</v>
      </c>
      <c r="P49" s="105">
        <f t="shared" si="25"/>
        <v>-869.56521739130437</v>
      </c>
      <c r="Q49" s="97">
        <f t="shared" si="17"/>
        <v>-45</v>
      </c>
      <c r="R49" s="97">
        <f t="shared" si="26"/>
        <v>0</v>
      </c>
      <c r="S49" s="97">
        <f t="shared" si="45"/>
        <v>-3.1736842105263157</v>
      </c>
      <c r="T49" s="105">
        <f t="shared" si="46"/>
        <v>0</v>
      </c>
      <c r="U49" s="97">
        <f t="shared" si="20"/>
        <v>45</v>
      </c>
      <c r="V49" s="106">
        <f t="shared" si="47"/>
        <v>0</v>
      </c>
      <c r="X49" s="105">
        <f t="shared" si="42"/>
        <v>2820.6229546517084</v>
      </c>
      <c r="Y49" s="105">
        <f t="shared" si="43"/>
        <v>1413.1958779162724</v>
      </c>
      <c r="Z49" s="2"/>
      <c r="AA49" s="49">
        <f t="shared" si="22"/>
        <v>2820.6229546517084</v>
      </c>
      <c r="AB49" s="52" t="str">
        <f t="shared" si="23"/>
        <v xml:space="preserve"> </v>
      </c>
    </row>
    <row r="50" spans="1:28" x14ac:dyDescent="0.25">
      <c r="A50" s="98">
        <v>-3.5</v>
      </c>
      <c r="B50" s="98">
        <v>2.8</v>
      </c>
      <c r="C50" s="99" t="s">
        <v>24</v>
      </c>
      <c r="D50" s="100" t="s">
        <v>1</v>
      </c>
      <c r="E50" s="101">
        <f t="shared" si="9"/>
        <v>95</v>
      </c>
      <c r="F50" s="102" t="s">
        <v>21</v>
      </c>
      <c r="G50" s="120">
        <f t="shared" si="27"/>
        <v>0.55555555555555558</v>
      </c>
      <c r="H50" s="116">
        <f t="shared" si="10"/>
        <v>0.23809523809523811</v>
      </c>
      <c r="I50" s="120">
        <f t="shared" si="24"/>
        <v>-3.3074999999999997</v>
      </c>
      <c r="J50" s="116">
        <f t="shared" si="11"/>
        <v>2.3624999999999994</v>
      </c>
      <c r="K50" s="120">
        <f t="shared" si="12"/>
        <v>0.4375</v>
      </c>
      <c r="L50" s="116">
        <f t="shared" si="13"/>
        <v>0.44973544973544977</v>
      </c>
      <c r="M50" s="103">
        <f t="shared" si="14"/>
        <v>3631.6137566137568</v>
      </c>
      <c r="N50" s="97">
        <f t="shared" si="15"/>
        <v>28.046218487394974</v>
      </c>
      <c r="O50" s="106">
        <f t="shared" si="44"/>
        <v>2.7999999999999989</v>
      </c>
      <c r="P50" s="105">
        <f t="shared" si="25"/>
        <v>-869.56521739130437</v>
      </c>
      <c r="Q50" s="97">
        <f t="shared" si="17"/>
        <v>-45</v>
      </c>
      <c r="R50" s="97">
        <f t="shared" si="26"/>
        <v>0</v>
      </c>
      <c r="S50" s="97">
        <f t="shared" si="45"/>
        <v>-3.168421052631579</v>
      </c>
      <c r="T50" s="105">
        <f t="shared" si="46"/>
        <v>0</v>
      </c>
      <c r="U50" s="97">
        <f t="shared" si="20"/>
        <v>45</v>
      </c>
      <c r="V50" s="106">
        <f t="shared" si="47"/>
        <v>0</v>
      </c>
      <c r="X50" s="105">
        <f t="shared" si="42"/>
        <v>2762.0485392224523</v>
      </c>
      <c r="Y50" s="105">
        <f t="shared" si="43"/>
        <v>1409.8346766242735</v>
      </c>
      <c r="Z50" s="2"/>
      <c r="AA50" s="49">
        <f t="shared" si="22"/>
        <v>2762.0485392224523</v>
      </c>
      <c r="AB50" s="52" t="str">
        <f t="shared" si="23"/>
        <v xml:space="preserve"> </v>
      </c>
    </row>
    <row r="51" spans="1:28" x14ac:dyDescent="0.25">
      <c r="A51" s="98">
        <v>-3.5</v>
      </c>
      <c r="B51" s="98">
        <v>2.9</v>
      </c>
      <c r="C51" s="99" t="s">
        <v>24</v>
      </c>
      <c r="D51" s="100" t="s">
        <v>1</v>
      </c>
      <c r="E51" s="101">
        <f t="shared" si="9"/>
        <v>95</v>
      </c>
      <c r="F51" s="102" t="s">
        <v>21</v>
      </c>
      <c r="G51" s="120">
        <f t="shared" si="27"/>
        <v>0.546875</v>
      </c>
      <c r="H51" s="116">
        <f t="shared" si="10"/>
        <v>0.234375</v>
      </c>
      <c r="I51" s="120">
        <f t="shared" si="24"/>
        <v>-3.413333333333334</v>
      </c>
      <c r="J51" s="116">
        <f t="shared" si="11"/>
        <v>2.3999999999999995</v>
      </c>
      <c r="K51" s="120">
        <f t="shared" si="12"/>
        <v>0.4375</v>
      </c>
      <c r="L51" s="116">
        <f t="shared" si="13"/>
        <v>0.44270833333333315</v>
      </c>
      <c r="M51" s="103">
        <f t="shared" si="14"/>
        <v>3574.8697916666652</v>
      </c>
      <c r="N51" s="97">
        <f t="shared" si="15"/>
        <v>28.389246323529427</v>
      </c>
      <c r="O51" s="106">
        <f t="shared" si="44"/>
        <v>2.8999999999999995</v>
      </c>
      <c r="P51" s="105">
        <f t="shared" si="25"/>
        <v>-869.56521739130437</v>
      </c>
      <c r="Q51" s="97">
        <f t="shared" si="17"/>
        <v>-45</v>
      </c>
      <c r="R51" s="97">
        <f t="shared" si="26"/>
        <v>0</v>
      </c>
      <c r="S51" s="97">
        <f t="shared" si="45"/>
        <v>-3.1631578947368419</v>
      </c>
      <c r="T51" s="105">
        <f t="shared" si="46"/>
        <v>0</v>
      </c>
      <c r="U51" s="97">
        <f t="shared" si="20"/>
        <v>45</v>
      </c>
      <c r="V51" s="106">
        <f t="shared" si="47"/>
        <v>0</v>
      </c>
      <c r="X51" s="105">
        <f t="shared" si="42"/>
        <v>2705.3045742753607</v>
      </c>
      <c r="Y51" s="105">
        <f t="shared" si="43"/>
        <v>1406.1829387277799</v>
      </c>
      <c r="Z51" s="2"/>
      <c r="AA51" s="49">
        <f t="shared" si="22"/>
        <v>2705.3045742753607</v>
      </c>
      <c r="AB51" s="52" t="str">
        <f t="shared" si="23"/>
        <v xml:space="preserve"> </v>
      </c>
    </row>
    <row r="52" spans="1:28" x14ac:dyDescent="0.25">
      <c r="A52" s="98">
        <v>-3.5</v>
      </c>
      <c r="B52" s="97">
        <v>3</v>
      </c>
      <c r="C52" s="99" t="s">
        <v>24</v>
      </c>
      <c r="D52" s="100" t="s">
        <v>1</v>
      </c>
      <c r="E52" s="101">
        <f t="shared" si="9"/>
        <v>95</v>
      </c>
      <c r="F52" s="102" t="s">
        <v>21</v>
      </c>
      <c r="G52" s="120">
        <f>A52/(A52-B52)</f>
        <v>0.53846153846153844</v>
      </c>
      <c r="H52" s="116">
        <f t="shared" si="10"/>
        <v>0.23076923076923078</v>
      </c>
      <c r="I52" s="120">
        <f t="shared" si="24"/>
        <v>-3.5208333333333335</v>
      </c>
      <c r="J52" s="116">
        <f t="shared" si="11"/>
        <v>2.4375</v>
      </c>
      <c r="K52" s="120">
        <f t="shared" si="12"/>
        <v>0.4375</v>
      </c>
      <c r="L52" s="116">
        <f t="shared" si="13"/>
        <v>0.43589743589743601</v>
      </c>
      <c r="M52" s="103">
        <f t="shared" si="14"/>
        <v>3519.8717948717958</v>
      </c>
      <c r="N52" s="97">
        <f t="shared" si="15"/>
        <v>28.721719457013581</v>
      </c>
      <c r="O52" s="106">
        <f t="shared" si="44"/>
        <v>3</v>
      </c>
      <c r="P52" s="105">
        <f t="shared" si="25"/>
        <v>-869.56521739130437</v>
      </c>
      <c r="Q52" s="97">
        <f t="shared" si="17"/>
        <v>-45</v>
      </c>
      <c r="R52" s="97">
        <f t="shared" si="26"/>
        <v>0</v>
      </c>
      <c r="S52" s="97">
        <f t="shared" si="45"/>
        <v>-3.1578947368421053</v>
      </c>
      <c r="T52" s="105">
        <f t="shared" si="46"/>
        <v>0</v>
      </c>
      <c r="U52" s="97">
        <f t="shared" si="20"/>
        <v>45</v>
      </c>
      <c r="V52" s="106">
        <f t="shared" si="47"/>
        <v>0</v>
      </c>
      <c r="X52" s="105">
        <f t="shared" si="42"/>
        <v>2650.3065774804913</v>
      </c>
      <c r="Y52" s="105">
        <f t="shared" si="43"/>
        <v>1402.2720499957127</v>
      </c>
      <c r="Z52" s="2"/>
      <c r="AA52" s="49">
        <f t="shared" si="22"/>
        <v>2650.3065774804913</v>
      </c>
      <c r="AB52" s="52" t="str">
        <f t="shared" si="23"/>
        <v xml:space="preserve"> </v>
      </c>
    </row>
    <row r="53" spans="1:28" x14ac:dyDescent="0.25">
      <c r="A53" s="98">
        <v>-3.5</v>
      </c>
      <c r="B53" s="97">
        <v>3.1</v>
      </c>
      <c r="C53" s="99" t="s">
        <v>24</v>
      </c>
      <c r="D53" s="100" t="s">
        <v>1</v>
      </c>
      <c r="E53" s="101">
        <f t="shared" si="9"/>
        <v>95</v>
      </c>
      <c r="F53" s="102" t="s">
        <v>21</v>
      </c>
      <c r="G53" s="120">
        <f t="shared" si="27"/>
        <v>0.53030303030303028</v>
      </c>
      <c r="H53" s="116">
        <f t="shared" si="10"/>
        <v>0.22727272727272729</v>
      </c>
      <c r="I53" s="120">
        <f t="shared" si="24"/>
        <v>-3.6299999999999994</v>
      </c>
      <c r="J53" s="116">
        <f t="shared" si="11"/>
        <v>2.4750000000000005</v>
      </c>
      <c r="K53" s="120">
        <f t="shared" si="12"/>
        <v>0.4375</v>
      </c>
      <c r="L53" s="116">
        <f t="shared" si="13"/>
        <v>0.42929292929292956</v>
      </c>
      <c r="M53" s="103">
        <f t="shared" si="14"/>
        <v>3466.540404040406</v>
      </c>
      <c r="N53" s="97">
        <f t="shared" si="15"/>
        <v>29.044117647058826</v>
      </c>
      <c r="O53" s="106">
        <f t="shared" si="44"/>
        <v>3.0999999999999996</v>
      </c>
      <c r="P53" s="105">
        <f t="shared" si="25"/>
        <v>-869.56521739130437</v>
      </c>
      <c r="Q53" s="97">
        <f t="shared" si="17"/>
        <v>-45</v>
      </c>
      <c r="R53" s="97">
        <f t="shared" si="26"/>
        <v>0</v>
      </c>
      <c r="S53" s="97">
        <f t="shared" si="45"/>
        <v>-3.1526315789473687</v>
      </c>
      <c r="T53" s="105">
        <f t="shared" si="46"/>
        <v>0</v>
      </c>
      <c r="U53" s="97">
        <f t="shared" si="20"/>
        <v>45</v>
      </c>
      <c r="V53" s="106">
        <f t="shared" si="47"/>
        <v>0</v>
      </c>
      <c r="X53" s="105">
        <f t="shared" si="42"/>
        <v>2596.9751866491015</v>
      </c>
      <c r="Y53" s="105">
        <f t="shared" si="43"/>
        <v>1398.1304210584108</v>
      </c>
      <c r="Z53" s="2"/>
      <c r="AA53" s="49">
        <f t="shared" si="22"/>
        <v>2596.9751866491015</v>
      </c>
      <c r="AB53" s="52" t="str">
        <f t="shared" si="23"/>
        <v xml:space="preserve"> </v>
      </c>
    </row>
    <row r="54" spans="1:28" x14ac:dyDescent="0.25">
      <c r="A54" s="98">
        <v>-3.5</v>
      </c>
      <c r="B54" s="98">
        <v>3.2</v>
      </c>
      <c r="C54" s="99" t="s">
        <v>24</v>
      </c>
      <c r="D54" s="100" t="s">
        <v>1</v>
      </c>
      <c r="E54" s="101">
        <f t="shared" si="9"/>
        <v>95</v>
      </c>
      <c r="F54" s="102" t="s">
        <v>21</v>
      </c>
      <c r="G54" s="120">
        <f t="shared" si="27"/>
        <v>0.52238805970149249</v>
      </c>
      <c r="H54" s="116">
        <f t="shared" si="10"/>
        <v>0.22388059701492538</v>
      </c>
      <c r="I54" s="120">
        <f t="shared" si="24"/>
        <v>-3.7408333333333332</v>
      </c>
      <c r="J54" s="116">
        <f t="shared" si="11"/>
        <v>2.5125000000000006</v>
      </c>
      <c r="K54" s="120">
        <f t="shared" si="12"/>
        <v>0.4375</v>
      </c>
      <c r="L54" s="116">
        <f t="shared" si="13"/>
        <v>0.42288557213930356</v>
      </c>
      <c r="M54" s="103">
        <f t="shared" si="14"/>
        <v>3414.8009950248761</v>
      </c>
      <c r="N54" s="97">
        <f t="shared" si="15"/>
        <v>29.356892010535557</v>
      </c>
      <c r="O54" s="106">
        <f t="shared" si="16"/>
        <v>3.2</v>
      </c>
      <c r="P54" s="105">
        <f t="shared" si="25"/>
        <v>-869.56521739130437</v>
      </c>
      <c r="Q54" s="97">
        <f t="shared" si="17"/>
        <v>-45</v>
      </c>
      <c r="R54" s="97">
        <f t="shared" si="26"/>
        <v>0</v>
      </c>
      <c r="S54" s="97">
        <f t="shared" si="18"/>
        <v>-3.1473684210526316</v>
      </c>
      <c r="T54" s="105">
        <f t="shared" si="19"/>
        <v>0</v>
      </c>
      <c r="U54" s="97">
        <f t="shared" si="20"/>
        <v>45</v>
      </c>
      <c r="V54" s="106">
        <f t="shared" si="21"/>
        <v>0</v>
      </c>
      <c r="X54" s="105">
        <f t="shared" si="42"/>
        <v>2545.2357776335716</v>
      </c>
      <c r="Y54" s="105">
        <f t="shared" si="43"/>
        <v>1393.7837883102336</v>
      </c>
      <c r="Z54" s="2"/>
      <c r="AA54" s="49">
        <f t="shared" si="22"/>
        <v>2545.2357776335716</v>
      </c>
      <c r="AB54" s="52" t="str">
        <f t="shared" si="23"/>
        <v xml:space="preserve"> </v>
      </c>
    </row>
    <row r="55" spans="1:28" x14ac:dyDescent="0.25">
      <c r="A55" s="98">
        <v>-3.5</v>
      </c>
      <c r="B55" s="97">
        <v>3.3</v>
      </c>
      <c r="C55" s="99" t="s">
        <v>24</v>
      </c>
      <c r="D55" s="100" t="s">
        <v>1</v>
      </c>
      <c r="E55" s="101">
        <f t="shared" si="9"/>
        <v>95</v>
      </c>
      <c r="F55" s="102" t="s">
        <v>21</v>
      </c>
      <c r="G55" s="120">
        <f t="shared" si="27"/>
        <v>0.51470588235294124</v>
      </c>
      <c r="H55" s="116">
        <f t="shared" si="10"/>
        <v>0.22058823529411764</v>
      </c>
      <c r="I55" s="120">
        <f t="shared" si="24"/>
        <v>-3.8533333333333331</v>
      </c>
      <c r="J55" s="116">
        <f t="shared" si="11"/>
        <v>2.5499999999999994</v>
      </c>
      <c r="K55" s="120">
        <f t="shared" si="12"/>
        <v>0.4375</v>
      </c>
      <c r="L55" s="116">
        <f t="shared" si="13"/>
        <v>0.41666666666666652</v>
      </c>
      <c r="M55" s="103">
        <f t="shared" si="14"/>
        <v>3364.5833333333321</v>
      </c>
      <c r="N55" s="97">
        <f t="shared" si="15"/>
        <v>29.66046712802769</v>
      </c>
      <c r="O55" s="106">
        <f t="shared" si="16"/>
        <v>3.3</v>
      </c>
      <c r="P55" s="105">
        <f t="shared" si="25"/>
        <v>-869.56521739130437</v>
      </c>
      <c r="Q55" s="97">
        <f t="shared" si="17"/>
        <v>-45</v>
      </c>
      <c r="R55" s="97">
        <f t="shared" si="26"/>
        <v>0</v>
      </c>
      <c r="S55" s="97">
        <f t="shared" si="18"/>
        <v>-3.1421052631578945</v>
      </c>
      <c r="T55" s="105">
        <f t="shared" si="19"/>
        <v>0</v>
      </c>
      <c r="U55" s="97">
        <f t="shared" si="20"/>
        <v>45</v>
      </c>
      <c r="V55" s="106">
        <f t="shared" si="21"/>
        <v>0</v>
      </c>
      <c r="X55" s="105">
        <f t="shared" si="42"/>
        <v>2495.0181159420276</v>
      </c>
      <c r="Y55" s="105">
        <f t="shared" si="43"/>
        <v>1389.2554814045184</v>
      </c>
      <c r="AA55" s="49">
        <f t="shared" si="22"/>
        <v>2495.0181159420276</v>
      </c>
      <c r="AB55" s="52" t="str">
        <f t="shared" si="23"/>
        <v xml:space="preserve"> </v>
      </c>
    </row>
    <row r="56" spans="1:28" x14ac:dyDescent="0.25">
      <c r="A56" s="98">
        <v>-3.5</v>
      </c>
      <c r="B56" s="97">
        <v>3.4</v>
      </c>
      <c r="C56" s="99" t="s">
        <v>24</v>
      </c>
      <c r="D56" s="100" t="s">
        <v>1</v>
      </c>
      <c r="E56" s="101">
        <f t="shared" si="9"/>
        <v>95</v>
      </c>
      <c r="F56" s="102" t="s">
        <v>21</v>
      </c>
      <c r="G56" s="120">
        <f t="shared" si="27"/>
        <v>0.50724637681159412</v>
      </c>
      <c r="H56" s="116">
        <f t="shared" si="10"/>
        <v>0.21739130434782608</v>
      </c>
      <c r="I56" s="120">
        <f t="shared" si="24"/>
        <v>-3.9675000000000007</v>
      </c>
      <c r="J56" s="116">
        <f t="shared" si="11"/>
        <v>2.5874999999999995</v>
      </c>
      <c r="K56" s="120">
        <f t="shared" si="12"/>
        <v>0.4375</v>
      </c>
      <c r="L56" s="116">
        <f t="shared" si="13"/>
        <v>0.41062801932367132</v>
      </c>
      <c r="M56" s="103">
        <f t="shared" si="14"/>
        <v>3315.821256038646</v>
      </c>
      <c r="N56" s="97">
        <f t="shared" si="15"/>
        <v>29.955242966751936</v>
      </c>
      <c r="O56" s="106">
        <f t="shared" si="16"/>
        <v>3.4000000000000004</v>
      </c>
      <c r="P56" s="105">
        <f t="shared" si="25"/>
        <v>-869.56521739130437</v>
      </c>
      <c r="Q56" s="97">
        <f t="shared" si="17"/>
        <v>-45</v>
      </c>
      <c r="R56" s="97">
        <f t="shared" si="26"/>
        <v>0</v>
      </c>
      <c r="S56" s="97">
        <f t="shared" si="18"/>
        <v>-3.1368421052631579</v>
      </c>
      <c r="T56" s="105">
        <f t="shared" si="19"/>
        <v>0</v>
      </c>
      <c r="U56" s="97">
        <f t="shared" si="20"/>
        <v>45</v>
      </c>
      <c r="V56" s="106">
        <f t="shared" si="21"/>
        <v>0</v>
      </c>
      <c r="X56" s="105">
        <f t="shared" si="42"/>
        <v>2446.2560386473415</v>
      </c>
      <c r="Y56" s="105">
        <f t="shared" si="43"/>
        <v>1384.5666614156692</v>
      </c>
      <c r="AA56" s="49">
        <f t="shared" si="22"/>
        <v>2446.2560386473415</v>
      </c>
      <c r="AB56" s="52" t="str">
        <f t="shared" si="23"/>
        <v xml:space="preserve"> </v>
      </c>
    </row>
    <row r="57" spans="1:28" x14ac:dyDescent="0.25">
      <c r="A57" s="98">
        <v>-3.5</v>
      </c>
      <c r="B57" s="98">
        <v>3.5</v>
      </c>
      <c r="C57" s="99" t="s">
        <v>24</v>
      </c>
      <c r="D57" s="100" t="s">
        <v>1</v>
      </c>
      <c r="E57" s="101">
        <f t="shared" si="9"/>
        <v>95</v>
      </c>
      <c r="F57" s="102" t="s">
        <v>21</v>
      </c>
      <c r="G57" s="120">
        <f t="shared" si="27"/>
        <v>0.5</v>
      </c>
      <c r="H57" s="116">
        <f t="shared" si="10"/>
        <v>0.21428571428571427</v>
      </c>
      <c r="I57" s="120">
        <f t="shared" si="24"/>
        <v>-4.083333333333333</v>
      </c>
      <c r="J57" s="116">
        <f t="shared" si="11"/>
        <v>2.625</v>
      </c>
      <c r="K57" s="120">
        <f t="shared" si="12"/>
        <v>0.4375</v>
      </c>
      <c r="L57" s="116">
        <f t="shared" si="13"/>
        <v>0.40476190476190477</v>
      </c>
      <c r="M57" s="103">
        <f t="shared" si="14"/>
        <v>3268.4523809523812</v>
      </c>
      <c r="N57" s="97">
        <f t="shared" si="15"/>
        <v>30.241596638655462</v>
      </c>
      <c r="O57" s="106">
        <f t="shared" si="16"/>
        <v>3.4999999999999991</v>
      </c>
      <c r="P57" s="105">
        <f t="shared" si="25"/>
        <v>-869.56521739130437</v>
      </c>
      <c r="Q57" s="97">
        <f t="shared" si="17"/>
        <v>-45</v>
      </c>
      <c r="R57" s="97">
        <f t="shared" si="26"/>
        <v>0</v>
      </c>
      <c r="S57" s="97">
        <f t="shared" si="18"/>
        <v>-3.1315789473684212</v>
      </c>
      <c r="T57" s="105">
        <f t="shared" si="19"/>
        <v>0</v>
      </c>
      <c r="U57" s="97">
        <f t="shared" si="20"/>
        <v>45</v>
      </c>
      <c r="V57" s="106">
        <f t="shared" si="21"/>
        <v>0</v>
      </c>
      <c r="X57" s="105">
        <f t="shared" si="42"/>
        <v>2398.8871635610767</v>
      </c>
      <c r="Y57" s="105">
        <f t="shared" si="43"/>
        <v>1379.7365332002366</v>
      </c>
      <c r="AA57" s="49">
        <f t="shared" si="22"/>
        <v>2398.8871635610767</v>
      </c>
      <c r="AB57" s="52" t="str">
        <f t="shared" si="23"/>
        <v xml:space="preserve"> </v>
      </c>
    </row>
    <row r="58" spans="1:28" x14ac:dyDescent="0.25">
      <c r="A58" s="98">
        <v>-3.5</v>
      </c>
      <c r="B58" s="97">
        <v>3.6</v>
      </c>
      <c r="C58" s="99" t="s">
        <v>24</v>
      </c>
      <c r="D58" s="100" t="s">
        <v>1</v>
      </c>
      <c r="E58" s="101">
        <f t="shared" si="9"/>
        <v>95</v>
      </c>
      <c r="F58" s="102" t="s">
        <v>21</v>
      </c>
      <c r="G58" s="120">
        <f t="shared" si="27"/>
        <v>0.49295774647887325</v>
      </c>
      <c r="H58" s="116">
        <f t="shared" si="10"/>
        <v>0.21126760563380284</v>
      </c>
      <c r="I58" s="120">
        <f t="shared" si="24"/>
        <v>-4.2008333333333328</v>
      </c>
      <c r="J58" s="116">
        <f t="shared" si="11"/>
        <v>2.6625000000000005</v>
      </c>
      <c r="K58" s="120">
        <f t="shared" si="12"/>
        <v>0.4375</v>
      </c>
      <c r="L58" s="116">
        <f t="shared" si="13"/>
        <v>0.39906103286384997</v>
      </c>
      <c r="M58" s="103">
        <f t="shared" si="14"/>
        <v>3222.4178403755886</v>
      </c>
      <c r="N58" s="97">
        <f t="shared" si="15"/>
        <v>30.519884009942</v>
      </c>
      <c r="O58" s="106">
        <f t="shared" si="16"/>
        <v>3.5999999999999996</v>
      </c>
      <c r="P58" s="105">
        <f t="shared" si="25"/>
        <v>-869.56521739130437</v>
      </c>
      <c r="Q58" s="97">
        <f t="shared" si="17"/>
        <v>-45</v>
      </c>
      <c r="R58" s="97">
        <f t="shared" si="26"/>
        <v>0</v>
      </c>
      <c r="S58" s="97">
        <f t="shared" si="18"/>
        <v>-3.1263157894736842</v>
      </c>
      <c r="T58" s="105">
        <f t="shared" si="19"/>
        <v>0</v>
      </c>
      <c r="U58" s="97">
        <f t="shared" si="20"/>
        <v>45</v>
      </c>
      <c r="V58" s="106">
        <f t="shared" si="21"/>
        <v>0</v>
      </c>
      <c r="X58" s="105">
        <f t="shared" si="42"/>
        <v>2352.8526229842842</v>
      </c>
      <c r="Y58" s="105">
        <f t="shared" si="43"/>
        <v>1374.7825350243945</v>
      </c>
      <c r="AA58" s="49">
        <f t="shared" si="22"/>
        <v>2352.8526229842842</v>
      </c>
      <c r="AB58" s="52" t="str">
        <f t="shared" si="23"/>
        <v xml:space="preserve"> </v>
      </c>
    </row>
    <row r="59" spans="1:28" x14ac:dyDescent="0.25">
      <c r="A59" s="98">
        <v>-3.5</v>
      </c>
      <c r="B59" s="97">
        <v>3.7</v>
      </c>
      <c r="C59" s="99" t="s">
        <v>24</v>
      </c>
      <c r="D59" s="100" t="s">
        <v>1</v>
      </c>
      <c r="E59" s="101">
        <f t="shared" si="9"/>
        <v>95</v>
      </c>
      <c r="F59" s="102" t="s">
        <v>21</v>
      </c>
      <c r="G59" s="120">
        <f t="shared" si="27"/>
        <v>0.4861111111111111</v>
      </c>
      <c r="H59" s="116">
        <f t="shared" si="10"/>
        <v>0.20833333333333331</v>
      </c>
      <c r="I59" s="120">
        <f t="shared" si="24"/>
        <v>-4.32</v>
      </c>
      <c r="J59" s="116">
        <f t="shared" si="11"/>
        <v>2.7000000000000006</v>
      </c>
      <c r="K59" s="120">
        <f t="shared" si="12"/>
        <v>0.4375</v>
      </c>
      <c r="L59" s="116">
        <f t="shared" si="13"/>
        <v>0.39351851851851866</v>
      </c>
      <c r="M59" s="103">
        <f t="shared" si="14"/>
        <v>3177.6620370370383</v>
      </c>
      <c r="N59" s="97">
        <f t="shared" si="15"/>
        <v>30.790441176470591</v>
      </c>
      <c r="O59" s="106">
        <f t="shared" si="16"/>
        <v>3.7</v>
      </c>
      <c r="P59" s="105">
        <f t="shared" si="25"/>
        <v>-869.56521739130437</v>
      </c>
      <c r="Q59" s="97">
        <f t="shared" si="17"/>
        <v>-45</v>
      </c>
      <c r="R59" s="97">
        <f t="shared" si="26"/>
        <v>0</v>
      </c>
      <c r="S59" s="97">
        <f t="shared" si="18"/>
        <v>-3.1210526315789475</v>
      </c>
      <c r="T59" s="105">
        <f t="shared" si="19"/>
        <v>0</v>
      </c>
      <c r="U59" s="97">
        <f t="shared" si="20"/>
        <v>45</v>
      </c>
      <c r="V59" s="106">
        <f t="shared" si="21"/>
        <v>0</v>
      </c>
      <c r="X59" s="105">
        <f t="shared" si="42"/>
        <v>2308.0968196457338</v>
      </c>
      <c r="Y59" s="105">
        <f t="shared" si="43"/>
        <v>1369.7205081270135</v>
      </c>
      <c r="AA59" s="49">
        <f t="shared" si="22"/>
        <v>2308.0968196457338</v>
      </c>
      <c r="AB59" s="52" t="str">
        <f t="shared" si="23"/>
        <v xml:space="preserve"> </v>
      </c>
    </row>
    <row r="60" spans="1:28" x14ac:dyDescent="0.25">
      <c r="A60" s="98">
        <v>-3.5</v>
      </c>
      <c r="B60" s="98">
        <v>3.8</v>
      </c>
      <c r="C60" s="99" t="s">
        <v>24</v>
      </c>
      <c r="D60" s="100" t="s">
        <v>1</v>
      </c>
      <c r="E60" s="101">
        <f t="shared" si="9"/>
        <v>95</v>
      </c>
      <c r="F60" s="102" t="s">
        <v>21</v>
      </c>
      <c r="G60" s="120">
        <f t="shared" si="27"/>
        <v>0.47945205479452058</v>
      </c>
      <c r="H60" s="116">
        <f t="shared" si="10"/>
        <v>0.20547945205479454</v>
      </c>
      <c r="I60" s="120">
        <f t="shared" si="24"/>
        <v>-4.440833333333333</v>
      </c>
      <c r="J60" s="116">
        <f t="shared" si="11"/>
        <v>2.7374999999999994</v>
      </c>
      <c r="K60" s="120">
        <f t="shared" si="12"/>
        <v>0.4375</v>
      </c>
      <c r="L60" s="116">
        <f t="shared" si="13"/>
        <v>0.38812785388127846</v>
      </c>
      <c r="M60" s="103">
        <f t="shared" si="14"/>
        <v>3134.1324200913236</v>
      </c>
      <c r="N60" s="97">
        <f t="shared" si="15"/>
        <v>31.053585817888809</v>
      </c>
      <c r="O60" s="106">
        <f t="shared" si="16"/>
        <v>3.8</v>
      </c>
      <c r="P60" s="105">
        <f t="shared" si="25"/>
        <v>-869.56521739130437</v>
      </c>
      <c r="Q60" s="97">
        <f t="shared" si="17"/>
        <v>-45</v>
      </c>
      <c r="R60" s="97">
        <f t="shared" si="26"/>
        <v>0</v>
      </c>
      <c r="S60" s="97">
        <f t="shared" si="18"/>
        <v>-3.1157894736842104</v>
      </c>
      <c r="T60" s="105">
        <f t="shared" si="19"/>
        <v>0</v>
      </c>
      <c r="U60" s="97">
        <f t="shared" si="20"/>
        <v>45</v>
      </c>
      <c r="V60" s="106">
        <f t="shared" si="21"/>
        <v>0</v>
      </c>
      <c r="X60" s="105">
        <f t="shared" si="42"/>
        <v>2264.5672027000192</v>
      </c>
      <c r="Y60" s="105">
        <f t="shared" si="43"/>
        <v>1364.5648485454215</v>
      </c>
      <c r="AA60" s="49">
        <f t="shared" si="22"/>
        <v>2264.5672027000192</v>
      </c>
      <c r="AB60" s="52" t="str">
        <f t="shared" si="23"/>
        <v xml:space="preserve"> </v>
      </c>
    </row>
    <row r="61" spans="1:28" x14ac:dyDescent="0.25">
      <c r="A61" s="98">
        <v>-3.5</v>
      </c>
      <c r="B61" s="97">
        <v>3.9</v>
      </c>
      <c r="C61" s="99" t="s">
        <v>24</v>
      </c>
      <c r="D61" s="100" t="s">
        <v>1</v>
      </c>
      <c r="E61" s="101">
        <f t="shared" si="9"/>
        <v>95</v>
      </c>
      <c r="F61" s="102" t="s">
        <v>21</v>
      </c>
      <c r="G61" s="120">
        <f t="shared" si="27"/>
        <v>0.47297297297297297</v>
      </c>
      <c r="H61" s="116">
        <f t="shared" si="10"/>
        <v>0.20270270270270269</v>
      </c>
      <c r="I61" s="120">
        <f t="shared" si="24"/>
        <v>-4.5633333333333335</v>
      </c>
      <c r="J61" s="116">
        <f t="shared" si="11"/>
        <v>2.7749999999999995</v>
      </c>
      <c r="K61" s="120">
        <f t="shared" si="12"/>
        <v>0.4375</v>
      </c>
      <c r="L61" s="116">
        <f t="shared" si="13"/>
        <v>0.3828828828828828</v>
      </c>
      <c r="M61" s="103">
        <f t="shared" si="14"/>
        <v>3091.7792792792789</v>
      </c>
      <c r="N61" s="97">
        <f t="shared" si="15"/>
        <v>31.309618441971395</v>
      </c>
      <c r="O61" s="106">
        <f t="shared" si="16"/>
        <v>3.9000000000000004</v>
      </c>
      <c r="P61" s="105">
        <f t="shared" si="25"/>
        <v>-869.56521739130437</v>
      </c>
      <c r="Q61" s="97">
        <f t="shared" si="17"/>
        <v>-45</v>
      </c>
      <c r="R61" s="97">
        <f t="shared" si="26"/>
        <v>0</v>
      </c>
      <c r="S61" s="97">
        <f t="shared" si="18"/>
        <v>-3.1105263157894738</v>
      </c>
      <c r="T61" s="105">
        <f t="shared" si="19"/>
        <v>0</v>
      </c>
      <c r="U61" s="97">
        <f t="shared" si="20"/>
        <v>45</v>
      </c>
      <c r="V61" s="106">
        <f t="shared" si="21"/>
        <v>0</v>
      </c>
      <c r="X61" s="105">
        <f t="shared" ref="X61:X124" si="48">M61+P61-R61+T61-V61</f>
        <v>2222.2140618879744</v>
      </c>
      <c r="Y61" s="105">
        <f t="shared" ref="Y61:Y124" si="49">(M61*N61+(P61-R61)*Q61+(T61-V61)*U61)/100</f>
        <v>1359.3286432363623</v>
      </c>
      <c r="Z61" s="2"/>
      <c r="AA61" s="49">
        <f t="shared" si="22"/>
        <v>2222.2140618879744</v>
      </c>
      <c r="AB61" s="52" t="str">
        <f t="shared" si="23"/>
        <v xml:space="preserve"> </v>
      </c>
    </row>
    <row r="62" spans="1:28" x14ac:dyDescent="0.25">
      <c r="A62" s="98">
        <v>-3.5</v>
      </c>
      <c r="B62" s="97">
        <v>4</v>
      </c>
      <c r="C62" s="99" t="s">
        <v>24</v>
      </c>
      <c r="D62" s="100" t="s">
        <v>1</v>
      </c>
      <c r="E62" s="101">
        <f t="shared" si="9"/>
        <v>95</v>
      </c>
      <c r="F62" s="102" t="s">
        <v>21</v>
      </c>
      <c r="G62" s="120">
        <f t="shared" si="27"/>
        <v>0.46666666666666667</v>
      </c>
      <c r="H62" s="116">
        <f t="shared" si="10"/>
        <v>0.2</v>
      </c>
      <c r="I62" s="120">
        <f t="shared" si="24"/>
        <v>-4.6875</v>
      </c>
      <c r="J62" s="116">
        <f t="shared" si="11"/>
        <v>2.8125</v>
      </c>
      <c r="K62" s="120">
        <f t="shared" si="12"/>
        <v>0.4375</v>
      </c>
      <c r="L62" s="116">
        <f t="shared" si="13"/>
        <v>0.37777777777777777</v>
      </c>
      <c r="M62" s="103">
        <f t="shared" si="14"/>
        <v>3050.5555555555557</v>
      </c>
      <c r="N62" s="97">
        <f t="shared" si="15"/>
        <v>31.558823529411768</v>
      </c>
      <c r="O62" s="106">
        <f t="shared" si="16"/>
        <v>4</v>
      </c>
      <c r="P62" s="105">
        <f t="shared" si="25"/>
        <v>-869.56521739130437</v>
      </c>
      <c r="Q62" s="97">
        <f t="shared" si="17"/>
        <v>-45</v>
      </c>
      <c r="R62" s="97">
        <f t="shared" si="26"/>
        <v>0</v>
      </c>
      <c r="S62" s="97">
        <f t="shared" si="18"/>
        <v>-3.1052631578947367</v>
      </c>
      <c r="T62" s="105">
        <f t="shared" si="19"/>
        <v>0</v>
      </c>
      <c r="U62" s="97">
        <f t="shared" si="20"/>
        <v>45</v>
      </c>
      <c r="V62" s="106">
        <f t="shared" si="21"/>
        <v>0</v>
      </c>
      <c r="X62" s="105">
        <f t="shared" si="48"/>
        <v>2180.9903381642512</v>
      </c>
      <c r="Y62" s="105">
        <f t="shared" si="49"/>
        <v>1354.0237922705314</v>
      </c>
      <c r="Z62" s="2"/>
      <c r="AA62" s="49">
        <f t="shared" si="22"/>
        <v>2180.9903381642512</v>
      </c>
      <c r="AB62" s="52" t="str">
        <f t="shared" si="23"/>
        <v xml:space="preserve"> </v>
      </c>
    </row>
    <row r="63" spans="1:28" x14ac:dyDescent="0.25">
      <c r="A63" s="98">
        <v>-3.5</v>
      </c>
      <c r="B63" s="98">
        <v>4.0999999999999996</v>
      </c>
      <c r="C63" s="99" t="s">
        <v>24</v>
      </c>
      <c r="D63" s="100" t="s">
        <v>1</v>
      </c>
      <c r="E63" s="101">
        <f t="shared" si="9"/>
        <v>95</v>
      </c>
      <c r="F63" s="102" t="s">
        <v>21</v>
      </c>
      <c r="G63" s="120">
        <f t="shared" si="27"/>
        <v>0.46052631578947373</v>
      </c>
      <c r="H63" s="116">
        <f t="shared" si="10"/>
        <v>0.19736842105263158</v>
      </c>
      <c r="I63" s="120">
        <f t="shared" si="24"/>
        <v>-4.8133333333333335</v>
      </c>
      <c r="J63" s="116">
        <f t="shared" si="11"/>
        <v>2.8499999999999996</v>
      </c>
      <c r="K63" s="120">
        <f t="shared" si="12"/>
        <v>0.4375</v>
      </c>
      <c r="L63" s="116">
        <f t="shared" si="13"/>
        <v>0.37280701754385959</v>
      </c>
      <c r="M63" s="103">
        <f t="shared" si="14"/>
        <v>3010.4166666666661</v>
      </c>
      <c r="N63" s="97">
        <f t="shared" si="15"/>
        <v>31.801470588235297</v>
      </c>
      <c r="O63" s="106">
        <f t="shared" si="16"/>
        <v>4.1000000000000005</v>
      </c>
      <c r="P63" s="105">
        <f t="shared" si="25"/>
        <v>-869.56521739130437</v>
      </c>
      <c r="Q63" s="97">
        <f t="shared" si="17"/>
        <v>-45</v>
      </c>
      <c r="R63" s="97">
        <f t="shared" si="26"/>
        <v>0</v>
      </c>
      <c r="S63" s="97">
        <f t="shared" si="18"/>
        <v>-3.1</v>
      </c>
      <c r="T63" s="105">
        <f t="shared" si="19"/>
        <v>0</v>
      </c>
      <c r="U63" s="97">
        <f t="shared" si="20"/>
        <v>45</v>
      </c>
      <c r="V63" s="106">
        <f t="shared" si="21"/>
        <v>0</v>
      </c>
      <c r="X63" s="105">
        <f t="shared" si="48"/>
        <v>2140.8514492753616</v>
      </c>
      <c r="Y63" s="105">
        <f t="shared" si="49"/>
        <v>1348.6611186594203</v>
      </c>
      <c r="Z63" s="2"/>
      <c r="AA63" s="49">
        <f t="shared" si="22"/>
        <v>2140.8514492753616</v>
      </c>
      <c r="AB63" s="52" t="str">
        <f t="shared" si="23"/>
        <v xml:space="preserve"> </v>
      </c>
    </row>
    <row r="64" spans="1:28" x14ac:dyDescent="0.25">
      <c r="A64" s="98">
        <v>-3.5</v>
      </c>
      <c r="B64" s="97">
        <v>4.2</v>
      </c>
      <c r="C64" s="99" t="s">
        <v>24</v>
      </c>
      <c r="D64" s="100" t="s">
        <v>1</v>
      </c>
      <c r="E64" s="101">
        <f t="shared" si="9"/>
        <v>95</v>
      </c>
      <c r="F64" s="102" t="s">
        <v>21</v>
      </c>
      <c r="G64" s="120">
        <f t="shared" si="27"/>
        <v>0.45454545454545453</v>
      </c>
      <c r="H64" s="116">
        <f t="shared" si="10"/>
        <v>0.19480519480519481</v>
      </c>
      <c r="I64" s="120">
        <f t="shared" si="24"/>
        <v>-4.9408333333333339</v>
      </c>
      <c r="J64" s="116">
        <f t="shared" si="11"/>
        <v>2.8875000000000006</v>
      </c>
      <c r="K64" s="120">
        <f t="shared" si="12"/>
        <v>0.4375</v>
      </c>
      <c r="L64" s="116">
        <f t="shared" si="13"/>
        <v>0.36796536796536805</v>
      </c>
      <c r="M64" s="103">
        <f t="shared" si="14"/>
        <v>2971.3203463203472</v>
      </c>
      <c r="N64" s="97">
        <f t="shared" si="15"/>
        <v>32.037815126050425</v>
      </c>
      <c r="O64" s="106">
        <f t="shared" si="16"/>
        <v>4.2000000000000011</v>
      </c>
      <c r="P64" s="105">
        <f t="shared" si="25"/>
        <v>-869.56521739130437</v>
      </c>
      <c r="Q64" s="97">
        <f t="shared" si="17"/>
        <v>-45</v>
      </c>
      <c r="R64" s="97">
        <f t="shared" si="26"/>
        <v>0</v>
      </c>
      <c r="S64" s="97">
        <f t="shared" si="18"/>
        <v>-3.094736842105263</v>
      </c>
      <c r="T64" s="105">
        <f t="shared" si="19"/>
        <v>0</v>
      </c>
      <c r="U64" s="97">
        <f t="shared" si="20"/>
        <v>45</v>
      </c>
      <c r="V64" s="106">
        <f t="shared" si="21"/>
        <v>0</v>
      </c>
      <c r="X64" s="105">
        <f t="shared" si="48"/>
        <v>2101.7551289290427</v>
      </c>
      <c r="Y64" s="105">
        <f t="shared" si="49"/>
        <v>1343.2504671829211</v>
      </c>
      <c r="Z64" s="2"/>
      <c r="AA64" s="49">
        <f t="shared" si="22"/>
        <v>2101.7551289290427</v>
      </c>
      <c r="AB64" s="52" t="str">
        <f t="shared" si="23"/>
        <v xml:space="preserve"> </v>
      </c>
    </row>
    <row r="65" spans="1:28" x14ac:dyDescent="0.25">
      <c r="A65" s="98">
        <v>-3.5</v>
      </c>
      <c r="B65" s="97">
        <v>4.3</v>
      </c>
      <c r="C65" s="99" t="s">
        <v>24</v>
      </c>
      <c r="D65" s="100" t="s">
        <v>1</v>
      </c>
      <c r="E65" s="101">
        <f t="shared" si="9"/>
        <v>95</v>
      </c>
      <c r="F65" s="102" t="s">
        <v>21</v>
      </c>
      <c r="G65" s="120">
        <f>A65/(A65-B65)</f>
        <v>0.44871794871794873</v>
      </c>
      <c r="H65" s="116">
        <f t="shared" si="10"/>
        <v>0.19230769230769232</v>
      </c>
      <c r="I65" s="120">
        <f t="shared" si="24"/>
        <v>-5.0699999999999994</v>
      </c>
      <c r="J65" s="116">
        <f t="shared" si="11"/>
        <v>2.9249999999999994</v>
      </c>
      <c r="K65" s="120">
        <f t="shared" si="12"/>
        <v>0.4375</v>
      </c>
      <c r="L65" s="116">
        <f t="shared" si="13"/>
        <v>0.36324786324786318</v>
      </c>
      <c r="M65" s="103">
        <f t="shared" si="14"/>
        <v>2933.2264957264952</v>
      </c>
      <c r="N65" s="97">
        <f t="shared" si="15"/>
        <v>32.268099547511312</v>
      </c>
      <c r="O65" s="106">
        <f t="shared" si="16"/>
        <v>4.3</v>
      </c>
      <c r="P65" s="105">
        <f t="shared" si="25"/>
        <v>-869.56521739130437</v>
      </c>
      <c r="Q65" s="97">
        <f t="shared" si="17"/>
        <v>-45</v>
      </c>
      <c r="R65" s="97">
        <f t="shared" si="26"/>
        <v>0</v>
      </c>
      <c r="S65" s="97">
        <f t="shared" si="18"/>
        <v>-3.0894736842105264</v>
      </c>
      <c r="T65" s="105">
        <f t="shared" si="19"/>
        <v>0</v>
      </c>
      <c r="U65" s="97">
        <f t="shared" si="20"/>
        <v>45</v>
      </c>
      <c r="V65" s="106">
        <f t="shared" si="21"/>
        <v>0</v>
      </c>
      <c r="X65" s="105">
        <f t="shared" si="48"/>
        <v>2063.6612783351907</v>
      </c>
      <c r="Y65" s="105">
        <f t="shared" si="49"/>
        <v>1337.80079342109</v>
      </c>
      <c r="Z65" s="2"/>
      <c r="AA65" s="49">
        <f t="shared" si="22"/>
        <v>2063.6612783351907</v>
      </c>
      <c r="AB65" s="52" t="str">
        <f t="shared" si="23"/>
        <v xml:space="preserve"> </v>
      </c>
    </row>
    <row r="66" spans="1:28" x14ac:dyDescent="0.25">
      <c r="A66" s="98">
        <v>-3.5</v>
      </c>
      <c r="B66" s="98">
        <v>4.4000000000000004</v>
      </c>
      <c r="C66" s="99" t="s">
        <v>24</v>
      </c>
      <c r="D66" s="100" t="s">
        <v>1</v>
      </c>
      <c r="E66" s="101">
        <f t="shared" si="9"/>
        <v>95</v>
      </c>
      <c r="F66" s="102" t="s">
        <v>21</v>
      </c>
      <c r="G66" s="120">
        <f t="shared" si="27"/>
        <v>0.44303797468354428</v>
      </c>
      <c r="H66" s="116">
        <f t="shared" si="10"/>
        <v>0.18987341772151897</v>
      </c>
      <c r="I66" s="120">
        <f t="shared" si="24"/>
        <v>-5.2008333333333336</v>
      </c>
      <c r="J66" s="116">
        <f t="shared" si="11"/>
        <v>2.9625000000000004</v>
      </c>
      <c r="K66" s="120">
        <f t="shared" si="12"/>
        <v>0.4375</v>
      </c>
      <c r="L66" s="116">
        <f t="shared" si="13"/>
        <v>0.35864978902953598</v>
      </c>
      <c r="M66" s="103">
        <f t="shared" si="14"/>
        <v>2896.097046413503</v>
      </c>
      <c r="N66" s="97">
        <f t="shared" si="15"/>
        <v>32.492553983618762</v>
      </c>
      <c r="O66" s="106">
        <f t="shared" si="16"/>
        <v>4.4000000000000004</v>
      </c>
      <c r="P66" s="105">
        <f t="shared" si="25"/>
        <v>-869.56521739130437</v>
      </c>
      <c r="Q66" s="97">
        <f t="shared" si="17"/>
        <v>-45</v>
      </c>
      <c r="R66" s="97">
        <f t="shared" si="26"/>
        <v>0</v>
      </c>
      <c r="S66" s="97">
        <f t="shared" si="18"/>
        <v>-3.0842105263157893</v>
      </c>
      <c r="T66" s="105">
        <f t="shared" si="19"/>
        <v>0</v>
      </c>
      <c r="U66" s="97">
        <f t="shared" si="20"/>
        <v>45</v>
      </c>
      <c r="V66" s="106">
        <f t="shared" si="21"/>
        <v>0</v>
      </c>
      <c r="X66" s="105">
        <f t="shared" si="48"/>
        <v>2026.5318290221985</v>
      </c>
      <c r="Y66" s="105">
        <f t="shared" si="49"/>
        <v>1332.3202440499829</v>
      </c>
      <c r="Z66" s="2"/>
      <c r="AA66" s="49">
        <f t="shared" si="22"/>
        <v>2026.5318290221985</v>
      </c>
      <c r="AB66" s="52" t="str">
        <f t="shared" si="23"/>
        <v xml:space="preserve"> </v>
      </c>
    </row>
    <row r="67" spans="1:28" x14ac:dyDescent="0.25">
      <c r="A67" s="98">
        <v>-3.5</v>
      </c>
      <c r="B67" s="97">
        <v>4.5</v>
      </c>
      <c r="C67" s="99" t="s">
        <v>24</v>
      </c>
      <c r="D67" s="100" t="s">
        <v>1</v>
      </c>
      <c r="E67" s="101">
        <f t="shared" si="9"/>
        <v>95</v>
      </c>
      <c r="F67" s="102" t="s">
        <v>21</v>
      </c>
      <c r="G67" s="120">
        <f t="shared" si="27"/>
        <v>0.4375</v>
      </c>
      <c r="H67" s="116">
        <f t="shared" si="10"/>
        <v>0.1875</v>
      </c>
      <c r="I67" s="120">
        <f t="shared" si="24"/>
        <v>-5.333333333333333</v>
      </c>
      <c r="J67" s="116">
        <f t="shared" si="11"/>
        <v>3</v>
      </c>
      <c r="K67" s="120">
        <f t="shared" si="12"/>
        <v>0.4375</v>
      </c>
      <c r="L67" s="116">
        <f t="shared" si="13"/>
        <v>0.35416666666666669</v>
      </c>
      <c r="M67" s="103">
        <f t="shared" si="14"/>
        <v>2859.8958333333335</v>
      </c>
      <c r="N67" s="97">
        <f t="shared" si="15"/>
        <v>32.711397058823529</v>
      </c>
      <c r="O67" s="106">
        <f t="shared" si="16"/>
        <v>4.5</v>
      </c>
      <c r="P67" s="105">
        <f t="shared" si="25"/>
        <v>-869.56521739130437</v>
      </c>
      <c r="Q67" s="97">
        <f t="shared" si="17"/>
        <v>-45</v>
      </c>
      <c r="R67" s="97">
        <f t="shared" si="26"/>
        <v>0</v>
      </c>
      <c r="S67" s="97">
        <f t="shared" si="18"/>
        <v>-3.0789473684210527</v>
      </c>
      <c r="T67" s="105">
        <f t="shared" si="19"/>
        <v>0</v>
      </c>
      <c r="U67" s="97">
        <f t="shared" si="20"/>
        <v>45</v>
      </c>
      <c r="V67" s="106">
        <f t="shared" si="21"/>
        <v>0</v>
      </c>
      <c r="X67" s="105">
        <f t="shared" si="48"/>
        <v>1990.330615942029</v>
      </c>
      <c r="Y67" s="105">
        <f t="shared" si="49"/>
        <v>1326.8162293365035</v>
      </c>
      <c r="Z67" s="2"/>
      <c r="AA67" s="49">
        <f t="shared" si="22"/>
        <v>1990.330615942029</v>
      </c>
      <c r="AB67" s="52" t="str">
        <f t="shared" si="23"/>
        <v xml:space="preserve"> </v>
      </c>
    </row>
    <row r="68" spans="1:28" x14ac:dyDescent="0.25">
      <c r="A68" s="98">
        <v>-3.5</v>
      </c>
      <c r="B68" s="97">
        <v>4.5999999999999996</v>
      </c>
      <c r="C68" s="99" t="s">
        <v>24</v>
      </c>
      <c r="D68" s="100" t="s">
        <v>1</v>
      </c>
      <c r="E68" s="101">
        <f t="shared" si="9"/>
        <v>95</v>
      </c>
      <c r="F68" s="102" t="s">
        <v>21</v>
      </c>
      <c r="G68" s="120">
        <f t="shared" si="27"/>
        <v>0.4320987654320988</v>
      </c>
      <c r="H68" s="116">
        <f t="shared" si="10"/>
        <v>0.1851851851851852</v>
      </c>
      <c r="I68" s="120">
        <f t="shared" si="24"/>
        <v>-5.4675000000000002</v>
      </c>
      <c r="J68" s="116">
        <f t="shared" si="11"/>
        <v>3.0374999999999996</v>
      </c>
      <c r="K68" s="120">
        <f t="shared" si="12"/>
        <v>0.4375</v>
      </c>
      <c r="L68" s="116">
        <f t="shared" si="13"/>
        <v>0.34979423868312753</v>
      </c>
      <c r="M68" s="103">
        <f t="shared" si="14"/>
        <v>2824.5884773662547</v>
      </c>
      <c r="N68" s="97">
        <f t="shared" si="15"/>
        <v>32.924836601307206</v>
      </c>
      <c r="O68" s="106">
        <f t="shared" si="16"/>
        <v>4.5999999999999996</v>
      </c>
      <c r="P68" s="105">
        <f t="shared" si="25"/>
        <v>-869.56521739130437</v>
      </c>
      <c r="Q68" s="97">
        <f t="shared" si="17"/>
        <v>-45</v>
      </c>
      <c r="R68" s="97">
        <f t="shared" si="26"/>
        <v>0</v>
      </c>
      <c r="S68" s="97">
        <f t="shared" si="18"/>
        <v>-3.073684210526316</v>
      </c>
      <c r="T68" s="105">
        <f t="shared" si="19"/>
        <v>0</v>
      </c>
      <c r="U68" s="97">
        <f t="shared" si="20"/>
        <v>45</v>
      </c>
      <c r="V68" s="106">
        <f t="shared" si="21"/>
        <v>0</v>
      </c>
      <c r="X68" s="105">
        <f t="shared" si="48"/>
        <v>1955.0232599749502</v>
      </c>
      <c r="Y68" s="105">
        <f t="shared" si="49"/>
        <v>1321.2954886582777</v>
      </c>
      <c r="Z68" s="2"/>
      <c r="AA68" s="49">
        <f t="shared" si="22"/>
        <v>1955.0232599749502</v>
      </c>
      <c r="AB68" s="52" t="str">
        <f t="shared" si="23"/>
        <v xml:space="preserve"> </v>
      </c>
    </row>
    <row r="69" spans="1:28" x14ac:dyDescent="0.25">
      <c r="A69" s="98">
        <v>-3.5</v>
      </c>
      <c r="B69" s="98">
        <v>4.7</v>
      </c>
      <c r="C69" s="99" t="s">
        <v>24</v>
      </c>
      <c r="D69" s="100" t="s">
        <v>1</v>
      </c>
      <c r="E69" s="101">
        <f t="shared" si="9"/>
        <v>95</v>
      </c>
      <c r="F69" s="102" t="s">
        <v>21</v>
      </c>
      <c r="G69" s="120">
        <f t="shared" si="27"/>
        <v>0.42682926829268297</v>
      </c>
      <c r="H69" s="116">
        <f t="shared" si="10"/>
        <v>0.18292682926829271</v>
      </c>
      <c r="I69" s="120">
        <f t="shared" si="24"/>
        <v>-5.6033333333333326</v>
      </c>
      <c r="J69" s="116">
        <f t="shared" si="11"/>
        <v>3.0750000000000002</v>
      </c>
      <c r="K69" s="120">
        <f t="shared" si="12"/>
        <v>0.4375</v>
      </c>
      <c r="L69" s="116">
        <f t="shared" si="13"/>
        <v>0.34552845528455295</v>
      </c>
      <c r="M69" s="103">
        <f t="shared" si="14"/>
        <v>2790.142276422765</v>
      </c>
      <c r="N69" s="97">
        <f t="shared" si="15"/>
        <v>33.133070301291255</v>
      </c>
      <c r="O69" s="106">
        <f t="shared" si="16"/>
        <v>4.6999999999999993</v>
      </c>
      <c r="P69" s="105">
        <f t="shared" si="25"/>
        <v>-869.56521739130437</v>
      </c>
      <c r="Q69" s="97">
        <f t="shared" si="17"/>
        <v>-45</v>
      </c>
      <c r="R69" s="97">
        <f t="shared" si="26"/>
        <v>0</v>
      </c>
      <c r="S69" s="97">
        <f t="shared" si="18"/>
        <v>-3.0684210526315789</v>
      </c>
      <c r="T69" s="105">
        <f t="shared" si="19"/>
        <v>0</v>
      </c>
      <c r="U69" s="97">
        <f t="shared" si="20"/>
        <v>45</v>
      </c>
      <c r="V69" s="106">
        <f t="shared" si="21"/>
        <v>0</v>
      </c>
      <c r="X69" s="105">
        <f t="shared" si="48"/>
        <v>1920.5770590314605</v>
      </c>
      <c r="Y69" s="105">
        <f t="shared" si="49"/>
        <v>1315.7641497792897</v>
      </c>
      <c r="Z69" s="2"/>
      <c r="AA69" s="49">
        <f t="shared" si="22"/>
        <v>1920.5770590314605</v>
      </c>
      <c r="AB69" s="52" t="str">
        <f t="shared" si="23"/>
        <v xml:space="preserve"> </v>
      </c>
    </row>
    <row r="70" spans="1:28" x14ac:dyDescent="0.25">
      <c r="A70" s="98">
        <v>-3.5</v>
      </c>
      <c r="B70" s="97">
        <v>4.8</v>
      </c>
      <c r="C70" s="99" t="s">
        <v>24</v>
      </c>
      <c r="D70" s="100" t="s">
        <v>1</v>
      </c>
      <c r="E70" s="101">
        <f t="shared" si="9"/>
        <v>95</v>
      </c>
      <c r="F70" s="102" t="s">
        <v>21</v>
      </c>
      <c r="G70" s="120">
        <f t="shared" si="27"/>
        <v>0.42168674698795178</v>
      </c>
      <c r="H70" s="116">
        <f t="shared" si="10"/>
        <v>0.18072289156626503</v>
      </c>
      <c r="I70" s="120">
        <f t="shared" si="24"/>
        <v>-5.7408333333333346</v>
      </c>
      <c r="J70" s="116">
        <f t="shared" si="11"/>
        <v>3.1124999999999998</v>
      </c>
      <c r="K70" s="120">
        <f t="shared" si="12"/>
        <v>0.4375</v>
      </c>
      <c r="L70" s="116">
        <f t="shared" si="13"/>
        <v>0.34136546184738947</v>
      </c>
      <c r="M70" s="103">
        <f t="shared" si="14"/>
        <v>2756.52610441767</v>
      </c>
      <c r="N70" s="97">
        <f t="shared" si="15"/>
        <v>33.336286321757626</v>
      </c>
      <c r="O70" s="106">
        <f t="shared" si="16"/>
        <v>4.8000000000000007</v>
      </c>
      <c r="P70" s="105">
        <f t="shared" si="25"/>
        <v>-869.56521739130437</v>
      </c>
      <c r="Q70" s="97">
        <f t="shared" si="17"/>
        <v>-45</v>
      </c>
      <c r="R70" s="97">
        <f t="shared" si="26"/>
        <v>0</v>
      </c>
      <c r="S70" s="97">
        <f t="shared" si="18"/>
        <v>-3.0631578947368423</v>
      </c>
      <c r="T70" s="105">
        <f t="shared" si="19"/>
        <v>0</v>
      </c>
      <c r="U70" s="97">
        <f t="shared" si="20"/>
        <v>45</v>
      </c>
      <c r="V70" s="106">
        <f t="shared" si="21"/>
        <v>0</v>
      </c>
      <c r="X70" s="105">
        <f t="shared" si="48"/>
        <v>1886.9608870263655</v>
      </c>
      <c r="Y70" s="105">
        <f t="shared" si="49"/>
        <v>1310.2277825287531</v>
      </c>
      <c r="Z70" s="2"/>
      <c r="AA70" s="49">
        <f t="shared" si="22"/>
        <v>1886.9608870263655</v>
      </c>
      <c r="AB70" s="52" t="str">
        <f t="shared" si="23"/>
        <v xml:space="preserve"> </v>
      </c>
    </row>
    <row r="71" spans="1:28" x14ac:dyDescent="0.25">
      <c r="A71" s="98">
        <v>-3.5</v>
      </c>
      <c r="B71" s="97">
        <v>4.9000000000000004</v>
      </c>
      <c r="C71" s="99" t="s">
        <v>24</v>
      </c>
      <c r="D71" s="100" t="s">
        <v>1</v>
      </c>
      <c r="E71" s="101">
        <f t="shared" si="9"/>
        <v>95</v>
      </c>
      <c r="F71" s="102" t="s">
        <v>21</v>
      </c>
      <c r="G71" s="120">
        <f t="shared" si="27"/>
        <v>0.41666666666666663</v>
      </c>
      <c r="H71" s="116">
        <f t="shared" si="10"/>
        <v>0.17857142857142858</v>
      </c>
      <c r="I71" s="120">
        <f t="shared" si="24"/>
        <v>-5.88</v>
      </c>
      <c r="J71" s="116">
        <f t="shared" si="11"/>
        <v>3.1500000000000004</v>
      </c>
      <c r="K71" s="120">
        <f t="shared" si="12"/>
        <v>0.4375</v>
      </c>
      <c r="L71" s="116">
        <f t="shared" si="13"/>
        <v>0.33730158730158744</v>
      </c>
      <c r="M71" s="103">
        <f t="shared" si="14"/>
        <v>2723.7103174603185</v>
      </c>
      <c r="N71" s="97">
        <f t="shared" si="15"/>
        <v>33.534663865546221</v>
      </c>
      <c r="O71" s="106">
        <f t="shared" si="16"/>
        <v>4.9000000000000004</v>
      </c>
      <c r="P71" s="105">
        <f t="shared" si="25"/>
        <v>-869.56521739130437</v>
      </c>
      <c r="Q71" s="97">
        <f t="shared" si="17"/>
        <v>-45</v>
      </c>
      <c r="R71" s="97">
        <f t="shared" si="26"/>
        <v>0</v>
      </c>
      <c r="S71" s="97">
        <f t="shared" si="18"/>
        <v>-3.0578947368421052</v>
      </c>
      <c r="T71" s="105">
        <f t="shared" si="19"/>
        <v>0</v>
      </c>
      <c r="U71" s="97">
        <f t="shared" si="20"/>
        <v>45</v>
      </c>
      <c r="V71" s="106">
        <f t="shared" si="21"/>
        <v>0</v>
      </c>
      <c r="X71" s="105">
        <f t="shared" si="48"/>
        <v>1854.145100069014</v>
      </c>
      <c r="Y71" s="105">
        <f t="shared" si="49"/>
        <v>1304.6914474576065</v>
      </c>
      <c r="Z71" s="2"/>
      <c r="AA71" s="49">
        <f t="shared" si="22"/>
        <v>1854.145100069014</v>
      </c>
      <c r="AB71" s="52" t="str">
        <f t="shared" si="23"/>
        <v xml:space="preserve"> </v>
      </c>
    </row>
    <row r="72" spans="1:28" x14ac:dyDescent="0.25">
      <c r="A72" s="98">
        <v>-3.5</v>
      </c>
      <c r="B72" s="97">
        <v>5</v>
      </c>
      <c r="C72" s="99" t="s">
        <v>24</v>
      </c>
      <c r="D72" s="100" t="s">
        <v>1</v>
      </c>
      <c r="E72" s="101">
        <f t="shared" si="9"/>
        <v>95</v>
      </c>
      <c r="F72" s="102" t="s">
        <v>21</v>
      </c>
      <c r="G72" s="120">
        <f t="shared" si="27"/>
        <v>0.41176470588235292</v>
      </c>
      <c r="H72" s="116">
        <f t="shared" si="10"/>
        <v>0.17647058823529413</v>
      </c>
      <c r="I72" s="120">
        <f t="shared" si="24"/>
        <v>-6.020833333333333</v>
      </c>
      <c r="J72" s="116">
        <f t="shared" si="11"/>
        <v>3.1875</v>
      </c>
      <c r="K72" s="120">
        <f t="shared" si="12"/>
        <v>0.4375</v>
      </c>
      <c r="L72" s="116">
        <f t="shared" si="13"/>
        <v>0.33333333333333326</v>
      </c>
      <c r="M72" s="103">
        <f t="shared" si="14"/>
        <v>2691.6666666666661</v>
      </c>
      <c r="N72" s="97">
        <f t="shared" si="15"/>
        <v>33.728373702422147</v>
      </c>
      <c r="O72" s="106">
        <f t="shared" si="16"/>
        <v>5</v>
      </c>
      <c r="P72" s="105">
        <f t="shared" si="25"/>
        <v>-869.56521739130437</v>
      </c>
      <c r="Q72" s="97">
        <f t="shared" si="17"/>
        <v>-45</v>
      </c>
      <c r="R72" s="97">
        <f t="shared" si="26"/>
        <v>0</v>
      </c>
      <c r="S72" s="97">
        <f t="shared" si="18"/>
        <v>-3.0526315789473686</v>
      </c>
      <c r="T72" s="105">
        <f t="shared" si="19"/>
        <v>0</v>
      </c>
      <c r="U72" s="97">
        <f t="shared" si="20"/>
        <v>45</v>
      </c>
      <c r="V72" s="106">
        <f t="shared" si="21"/>
        <v>0</v>
      </c>
      <c r="X72" s="105">
        <f t="shared" si="48"/>
        <v>1822.1014492753616</v>
      </c>
      <c r="Y72" s="105">
        <f t="shared" si="49"/>
        <v>1299.1597399829493</v>
      </c>
      <c r="Z72" s="2"/>
      <c r="AA72" s="49">
        <f t="shared" si="22"/>
        <v>1822.1014492753616</v>
      </c>
      <c r="AB72" s="52" t="str">
        <f t="shared" si="23"/>
        <v xml:space="preserve"> </v>
      </c>
    </row>
    <row r="73" spans="1:28" x14ac:dyDescent="0.25">
      <c r="A73" s="98">
        <v>-3.5</v>
      </c>
      <c r="B73" s="97">
        <v>5.0999999999999996</v>
      </c>
      <c r="C73" s="99" t="s">
        <v>24</v>
      </c>
      <c r="D73" s="100" t="s">
        <v>1</v>
      </c>
      <c r="E73" s="101">
        <f t="shared" si="9"/>
        <v>95</v>
      </c>
      <c r="F73" s="102" t="s">
        <v>21</v>
      </c>
      <c r="G73" s="120">
        <f t="shared" si="27"/>
        <v>0.40697674418604651</v>
      </c>
      <c r="H73" s="116">
        <f t="shared" si="10"/>
        <v>0.1744186046511628</v>
      </c>
      <c r="I73" s="120">
        <f t="shared" si="24"/>
        <v>-6.1633333333333331</v>
      </c>
      <c r="J73" s="116">
        <f t="shared" si="11"/>
        <v>3.2249999999999996</v>
      </c>
      <c r="K73" s="120">
        <f t="shared" si="12"/>
        <v>0.4375</v>
      </c>
      <c r="L73" s="116">
        <f t="shared" si="13"/>
        <v>0.3294573643410853</v>
      </c>
      <c r="M73" s="103">
        <f t="shared" si="14"/>
        <v>2660.3682170542638</v>
      </c>
      <c r="N73" s="97">
        <f t="shared" si="15"/>
        <v>33.917578659370733</v>
      </c>
      <c r="O73" s="106">
        <f t="shared" si="16"/>
        <v>5.0999999999999996</v>
      </c>
      <c r="P73" s="105">
        <f t="shared" si="25"/>
        <v>-869.56521739130437</v>
      </c>
      <c r="Q73" s="97">
        <f t="shared" si="17"/>
        <v>-45</v>
      </c>
      <c r="R73" s="97">
        <f t="shared" si="26"/>
        <v>0</v>
      </c>
      <c r="S73" s="97">
        <f t="shared" si="18"/>
        <v>-3.0473684210526315</v>
      </c>
      <c r="T73" s="105">
        <f t="shared" si="19"/>
        <v>0</v>
      </c>
      <c r="U73" s="97">
        <f t="shared" si="20"/>
        <v>45</v>
      </c>
      <c r="V73" s="106">
        <f t="shared" si="21"/>
        <v>0</v>
      </c>
      <c r="X73" s="105">
        <f t="shared" si="48"/>
        <v>1790.8029996629593</v>
      </c>
      <c r="Y73" s="105">
        <f t="shared" si="49"/>
        <v>1293.6368304743655</v>
      </c>
      <c r="Z73" s="2"/>
      <c r="AA73" s="49">
        <f t="shared" si="22"/>
        <v>1790.8029996629593</v>
      </c>
      <c r="AB73" s="52" t="str">
        <f t="shared" si="23"/>
        <v xml:space="preserve"> </v>
      </c>
    </row>
    <row r="74" spans="1:28" x14ac:dyDescent="0.25">
      <c r="A74" s="98">
        <v>-3.5</v>
      </c>
      <c r="B74" s="97">
        <v>5.2</v>
      </c>
      <c r="C74" s="99" t="s">
        <v>24</v>
      </c>
      <c r="D74" s="100" t="s">
        <v>1</v>
      </c>
      <c r="E74" s="101">
        <f t="shared" si="9"/>
        <v>95</v>
      </c>
      <c r="F74" s="102" t="s">
        <v>21</v>
      </c>
      <c r="G74" s="120">
        <f t="shared" si="27"/>
        <v>0.40229885057471265</v>
      </c>
      <c r="H74" s="116">
        <f t="shared" si="10"/>
        <v>0.17241379310344829</v>
      </c>
      <c r="I74" s="120">
        <f t="shared" si="24"/>
        <v>-6.3074999999999983</v>
      </c>
      <c r="J74" s="116">
        <f t="shared" si="11"/>
        <v>3.2625000000000002</v>
      </c>
      <c r="K74" s="120">
        <f t="shared" si="12"/>
        <v>0.4375</v>
      </c>
      <c r="L74" s="116">
        <f t="shared" si="13"/>
        <v>0.32567049808429138</v>
      </c>
      <c r="M74" s="103">
        <f t="shared" si="14"/>
        <v>2629.7892720306531</v>
      </c>
      <c r="N74" s="97">
        <f t="shared" si="15"/>
        <v>34.102434077079117</v>
      </c>
      <c r="O74" s="106">
        <f t="shared" si="16"/>
        <v>5.1999999999999993</v>
      </c>
      <c r="P74" s="105">
        <f t="shared" si="25"/>
        <v>-869.56521739130437</v>
      </c>
      <c r="Q74" s="97">
        <f t="shared" si="17"/>
        <v>-45</v>
      </c>
      <c r="R74" s="97">
        <f t="shared" si="26"/>
        <v>0</v>
      </c>
      <c r="S74" s="97">
        <f t="shared" si="18"/>
        <v>-3.0421052631578949</v>
      </c>
      <c r="T74" s="105">
        <f t="shared" si="19"/>
        <v>0</v>
      </c>
      <c r="U74" s="97">
        <f t="shared" si="20"/>
        <v>45</v>
      </c>
      <c r="V74" s="106">
        <f t="shared" si="21"/>
        <v>0</v>
      </c>
      <c r="X74" s="105">
        <f t="shared" si="48"/>
        <v>1760.2240546393487</v>
      </c>
      <c r="Y74" s="105">
        <f t="shared" si="49"/>
        <v>1288.1265006864394</v>
      </c>
      <c r="Z74" s="2"/>
      <c r="AA74" s="49">
        <f t="shared" si="22"/>
        <v>1760.2240546393487</v>
      </c>
      <c r="AB74" s="52" t="str">
        <f t="shared" si="23"/>
        <v xml:space="preserve"> </v>
      </c>
    </row>
    <row r="75" spans="1:28" x14ac:dyDescent="0.25">
      <c r="A75" s="98">
        <v>-3.5</v>
      </c>
      <c r="B75" s="98">
        <v>5.3</v>
      </c>
      <c r="C75" s="99" t="s">
        <v>24</v>
      </c>
      <c r="D75" s="100" t="s">
        <v>1</v>
      </c>
      <c r="E75" s="101">
        <f t="shared" si="9"/>
        <v>95</v>
      </c>
      <c r="F75" s="102" t="s">
        <v>21</v>
      </c>
      <c r="G75" s="120">
        <f t="shared" si="27"/>
        <v>0.39772727272727271</v>
      </c>
      <c r="H75" s="116">
        <f t="shared" si="10"/>
        <v>0.17045454545454544</v>
      </c>
      <c r="I75" s="120">
        <f t="shared" si="24"/>
        <v>-6.453333333333334</v>
      </c>
      <c r="J75" s="116">
        <f t="shared" si="11"/>
        <v>3.3</v>
      </c>
      <c r="K75" s="120">
        <f t="shared" si="12"/>
        <v>0.4375</v>
      </c>
      <c r="L75" s="116">
        <f t="shared" si="13"/>
        <v>0.32196969696969691</v>
      </c>
      <c r="M75" s="103">
        <f t="shared" si="14"/>
        <v>2599.9053030303025</v>
      </c>
      <c r="N75" s="97">
        <f t="shared" si="15"/>
        <v>34.28308823529413</v>
      </c>
      <c r="O75" s="106">
        <f t="shared" si="16"/>
        <v>5.3000000000000007</v>
      </c>
      <c r="P75" s="105">
        <f t="shared" si="25"/>
        <v>-869.56521739130437</v>
      </c>
      <c r="Q75" s="97">
        <f t="shared" si="17"/>
        <v>-45</v>
      </c>
      <c r="R75" s="97">
        <f t="shared" si="26"/>
        <v>0</v>
      </c>
      <c r="S75" s="97">
        <f t="shared" si="18"/>
        <v>-3.0368421052631578</v>
      </c>
      <c r="T75" s="105">
        <f t="shared" si="19"/>
        <v>0</v>
      </c>
      <c r="U75" s="97">
        <f t="shared" si="20"/>
        <v>45</v>
      </c>
      <c r="V75" s="106">
        <f t="shared" si="21"/>
        <v>0</v>
      </c>
      <c r="X75" s="105">
        <f t="shared" si="48"/>
        <v>1730.3400856389981</v>
      </c>
      <c r="Y75" s="105">
        <f t="shared" si="49"/>
        <v>1282.632176898057</v>
      </c>
      <c r="Z75" s="2"/>
      <c r="AA75" s="49">
        <f t="shared" si="22"/>
        <v>1730.3400856389981</v>
      </c>
      <c r="AB75" s="52" t="str">
        <f t="shared" si="23"/>
        <v xml:space="preserve"> </v>
      </c>
    </row>
    <row r="76" spans="1:28" x14ac:dyDescent="0.25">
      <c r="A76" s="98">
        <v>-3.5</v>
      </c>
      <c r="B76" s="97">
        <v>5.4</v>
      </c>
      <c r="C76" s="99" t="s">
        <v>24</v>
      </c>
      <c r="D76" s="100" t="s">
        <v>1</v>
      </c>
      <c r="E76" s="101">
        <f t="shared" si="9"/>
        <v>95</v>
      </c>
      <c r="F76" s="102" t="s">
        <v>21</v>
      </c>
      <c r="G76" s="120">
        <f t="shared" si="27"/>
        <v>0.3932584269662921</v>
      </c>
      <c r="H76" s="116">
        <f t="shared" si="10"/>
        <v>0.16853932584269662</v>
      </c>
      <c r="I76" s="120">
        <f t="shared" si="24"/>
        <v>-6.600833333333334</v>
      </c>
      <c r="J76" s="116">
        <f t="shared" si="11"/>
        <v>3.3375000000000004</v>
      </c>
      <c r="K76" s="120">
        <f t="shared" si="12"/>
        <v>0.4375</v>
      </c>
      <c r="L76" s="116">
        <f t="shared" si="13"/>
        <v>0.31835205992509363</v>
      </c>
      <c r="M76" s="103">
        <f t="shared" si="14"/>
        <v>2570.6928838951312</v>
      </c>
      <c r="N76" s="97">
        <f t="shared" si="15"/>
        <v>34.459682749504296</v>
      </c>
      <c r="O76" s="106">
        <f t="shared" ref="O76:O85" si="50">A76-((A76-B76)/E76)*($AB$5-$AB$7)</f>
        <v>5.4</v>
      </c>
      <c r="P76" s="105">
        <f t="shared" si="25"/>
        <v>-869.56521739130437</v>
      </c>
      <c r="Q76" s="97">
        <f t="shared" si="17"/>
        <v>-45</v>
      </c>
      <c r="R76" s="97">
        <f t="shared" si="26"/>
        <v>0</v>
      </c>
      <c r="S76" s="97">
        <f t="shared" ref="S76:S85" si="51">A76-((A76-B76)/E76)*$AB$10</f>
        <v>-3.0315789473684212</v>
      </c>
      <c r="T76" s="105">
        <f t="shared" ref="T76:T85" si="52">IF(S76&lt;0,IF(S76&lt;-2.174,$AB$2,S76*(10^-3)*$AB$3*(-1)),IF(S76&gt;2.174,$AB$2*(-1),S76*(10^-3)*$AB$3*(-1)))*$AB$11</f>
        <v>0</v>
      </c>
      <c r="U76" s="97">
        <f t="shared" si="20"/>
        <v>45</v>
      </c>
      <c r="V76" s="106">
        <f t="shared" ref="V76:V85" si="53">IF(S76&lt;0,IF(S76&lt;$B$10,$AB$1,$AB$1*(1-(1-(S76/$B$10))^2)),0)*$AB$11</f>
        <v>0</v>
      </c>
      <c r="X76" s="105">
        <f t="shared" si="48"/>
        <v>1701.1276665038267</v>
      </c>
      <c r="Y76" s="105">
        <f t="shared" si="49"/>
        <v>1277.1569600804319</v>
      </c>
      <c r="AA76" s="49">
        <f t="shared" si="22"/>
        <v>1701.1276665038267</v>
      </c>
      <c r="AB76" s="52" t="str">
        <f t="shared" si="23"/>
        <v xml:space="preserve"> </v>
      </c>
    </row>
    <row r="77" spans="1:28" x14ac:dyDescent="0.25">
      <c r="A77" s="98">
        <v>-3.5</v>
      </c>
      <c r="B77" s="97">
        <v>5.5</v>
      </c>
      <c r="C77" s="99" t="s">
        <v>24</v>
      </c>
      <c r="D77" s="100" t="s">
        <v>1</v>
      </c>
      <c r="E77" s="101">
        <f t="shared" si="9"/>
        <v>95</v>
      </c>
      <c r="F77" s="102" t="s">
        <v>21</v>
      </c>
      <c r="G77" s="120">
        <f t="shared" si="27"/>
        <v>0.3888888888888889</v>
      </c>
      <c r="H77" s="116">
        <f t="shared" si="10"/>
        <v>0.16666666666666666</v>
      </c>
      <c r="I77" s="120">
        <f t="shared" si="24"/>
        <v>-6.75</v>
      </c>
      <c r="J77" s="116">
        <f t="shared" si="11"/>
        <v>3.375</v>
      </c>
      <c r="K77" s="120">
        <f t="shared" si="12"/>
        <v>0.4375</v>
      </c>
      <c r="L77" s="116">
        <f t="shared" si="13"/>
        <v>0.31481481481481477</v>
      </c>
      <c r="M77" s="103">
        <f t="shared" si="14"/>
        <v>2542.1296296296291</v>
      </c>
      <c r="N77" s="97">
        <f t="shared" si="15"/>
        <v>34.632352941176464</v>
      </c>
      <c r="O77" s="106">
        <f t="shared" si="50"/>
        <v>5.5</v>
      </c>
      <c r="P77" s="105">
        <f t="shared" si="25"/>
        <v>-869.56521739130437</v>
      </c>
      <c r="Q77" s="97">
        <f t="shared" si="17"/>
        <v>-45</v>
      </c>
      <c r="R77" s="97">
        <f t="shared" si="26"/>
        <v>0</v>
      </c>
      <c r="S77" s="97">
        <f t="shared" si="51"/>
        <v>-3.0263157894736841</v>
      </c>
      <c r="T77" s="105">
        <f t="shared" si="52"/>
        <v>0</v>
      </c>
      <c r="U77" s="97">
        <f t="shared" si="20"/>
        <v>45</v>
      </c>
      <c r="V77" s="106">
        <f t="shared" si="53"/>
        <v>0</v>
      </c>
      <c r="X77" s="105">
        <f t="shared" si="48"/>
        <v>1672.5644122383246</v>
      </c>
      <c r="Y77" s="105">
        <f t="shared" si="49"/>
        <v>1271.703653381642</v>
      </c>
      <c r="AA77" s="49">
        <f t="shared" si="22"/>
        <v>1672.5644122383246</v>
      </c>
      <c r="AB77" s="52" t="str">
        <f t="shared" si="23"/>
        <v xml:space="preserve"> </v>
      </c>
    </row>
    <row r="78" spans="1:28" x14ac:dyDescent="0.25">
      <c r="A78" s="98">
        <v>-3.5</v>
      </c>
      <c r="B78" s="98">
        <v>5.6</v>
      </c>
      <c r="C78" s="99" t="s">
        <v>24</v>
      </c>
      <c r="D78" s="100" t="s">
        <v>1</v>
      </c>
      <c r="E78" s="101">
        <f t="shared" si="9"/>
        <v>95</v>
      </c>
      <c r="F78" s="102" t="s">
        <v>21</v>
      </c>
      <c r="G78" s="120">
        <f t="shared" si="27"/>
        <v>0.38461538461538464</v>
      </c>
      <c r="H78" s="116">
        <f t="shared" si="10"/>
        <v>0.16483516483516483</v>
      </c>
      <c r="I78" s="120">
        <f t="shared" si="24"/>
        <v>-6.900833333333332</v>
      </c>
      <c r="J78" s="116">
        <f t="shared" si="11"/>
        <v>3.4124999999999996</v>
      </c>
      <c r="K78" s="120">
        <f t="shared" si="12"/>
        <v>0.4375</v>
      </c>
      <c r="L78" s="116">
        <f t="shared" si="13"/>
        <v>0.31135531135531136</v>
      </c>
      <c r="M78" s="103">
        <f t="shared" si="14"/>
        <v>2514.1941391941391</v>
      </c>
      <c r="N78" s="97">
        <f t="shared" si="15"/>
        <v>34.801228183581131</v>
      </c>
      <c r="O78" s="106">
        <f t="shared" si="50"/>
        <v>5.6</v>
      </c>
      <c r="P78" s="105">
        <f t="shared" si="25"/>
        <v>-869.56521739130437</v>
      </c>
      <c r="Q78" s="97">
        <f t="shared" si="17"/>
        <v>-45</v>
      </c>
      <c r="R78" s="97">
        <f t="shared" si="26"/>
        <v>0</v>
      </c>
      <c r="S78" s="97">
        <f t="shared" si="51"/>
        <v>-3.0210526315789474</v>
      </c>
      <c r="T78" s="105">
        <f t="shared" si="52"/>
        <v>0</v>
      </c>
      <c r="U78" s="97">
        <f t="shared" si="20"/>
        <v>45</v>
      </c>
      <c r="V78" s="106">
        <f t="shared" si="53"/>
        <v>0</v>
      </c>
      <c r="X78" s="105">
        <f t="shared" si="48"/>
        <v>1644.6289218028346</v>
      </c>
      <c r="Y78" s="105">
        <f t="shared" si="49"/>
        <v>1266.2747871852628</v>
      </c>
      <c r="AA78" s="49">
        <f t="shared" si="22"/>
        <v>1644.6289218028346</v>
      </c>
      <c r="AB78" s="52" t="str">
        <f t="shared" si="23"/>
        <v xml:space="preserve"> </v>
      </c>
    </row>
    <row r="79" spans="1:28" x14ac:dyDescent="0.25">
      <c r="A79" s="98">
        <v>-3.5</v>
      </c>
      <c r="B79" s="97">
        <v>5.7</v>
      </c>
      <c r="C79" s="99" t="s">
        <v>24</v>
      </c>
      <c r="D79" s="100" t="s">
        <v>1</v>
      </c>
      <c r="E79" s="101">
        <f t="shared" ref="E79:E142" si="54">IF(C79="h",$AB$5,IF(C79="d",$AB$5-$AB$7,E78-($AB$7/4)))</f>
        <v>95</v>
      </c>
      <c r="F79" s="102" t="s">
        <v>21</v>
      </c>
      <c r="G79" s="120">
        <f t="shared" si="27"/>
        <v>0.38043478260869568</v>
      </c>
      <c r="H79" s="116">
        <f t="shared" ref="H79:H142" si="55">(A79-$B$10)/(A79-B79)</f>
        <v>0.16304347826086957</v>
      </c>
      <c r="I79" s="120">
        <f t="shared" si="24"/>
        <v>-7.0533333333333319</v>
      </c>
      <c r="J79" s="116">
        <f t="shared" ref="J79:J142" si="56">((A79^2-A79*B79)/$B$10^2)-((A79-B79)/$B$10)</f>
        <v>3.4500000000000011</v>
      </c>
      <c r="K79" s="120">
        <f t="shared" ref="K79:K142" si="57">(2*A79/$B$10)-(A79^2/$B$10^2)</f>
        <v>0.4375</v>
      </c>
      <c r="L79" s="116">
        <f t="shared" ref="L79:L142" si="58">(I79*(G79^3-H79^3)+J79*(G79^2-H79^2)+K79*(G79-H79)+H79)</f>
        <v>0.30797101449275388</v>
      </c>
      <c r="M79" s="103">
        <f t="shared" ref="M79:M142" si="59">$AB$4*$AB$1*E79*L79</f>
        <v>2486.8659420289878</v>
      </c>
      <c r="N79" s="97">
        <f t="shared" ref="N79:N142" si="60">($AB$5/2)-($AB$4*$AB$1*E79^2*((3/4)*I79*(G79^4-H79^4)+(2/3)*J79*(G79^3-H79^3)+(1/2)*K79*(G79^2-H79^2)+(H79^2/2))/M79)</f>
        <v>34.96643222506394</v>
      </c>
      <c r="O79" s="106">
        <f t="shared" si="50"/>
        <v>5.6999999999999993</v>
      </c>
      <c r="P79" s="105">
        <f t="shared" si="25"/>
        <v>-869.56521739130437</v>
      </c>
      <c r="Q79" s="97">
        <f t="shared" si="17"/>
        <v>-45</v>
      </c>
      <c r="R79" s="97">
        <f t="shared" si="26"/>
        <v>0</v>
      </c>
      <c r="S79" s="97">
        <f t="shared" si="51"/>
        <v>-3.0157894736842108</v>
      </c>
      <c r="T79" s="105">
        <f t="shared" si="52"/>
        <v>0</v>
      </c>
      <c r="U79" s="97">
        <f t="shared" si="20"/>
        <v>45</v>
      </c>
      <c r="V79" s="106">
        <f t="shared" si="53"/>
        <v>0</v>
      </c>
      <c r="X79" s="105">
        <f t="shared" si="48"/>
        <v>1617.3007246376833</v>
      </c>
      <c r="Y79" s="105">
        <f t="shared" si="49"/>
        <v>1260.8726419738509</v>
      </c>
      <c r="AA79" s="49">
        <f t="shared" ref="AA79:AA142" si="61">IF(X79&gt;$X$5,X79," ")</f>
        <v>1617.3007246376833</v>
      </c>
      <c r="AB79" s="52" t="str">
        <f t="shared" ref="AB79:AB142" si="62">IF(X79&lt;$X$5,X79," ")</f>
        <v xml:space="preserve"> </v>
      </c>
    </row>
    <row r="80" spans="1:28" x14ac:dyDescent="0.25">
      <c r="A80" s="98">
        <v>-3.5</v>
      </c>
      <c r="B80" s="97">
        <v>5.8</v>
      </c>
      <c r="C80" s="99" t="s">
        <v>24</v>
      </c>
      <c r="D80" s="100" t="s">
        <v>1</v>
      </c>
      <c r="E80" s="101">
        <f t="shared" si="54"/>
        <v>95</v>
      </c>
      <c r="F80" s="102" t="s">
        <v>21</v>
      </c>
      <c r="G80" s="120">
        <f>A80/(A80-B80)</f>
        <v>0.37634408602150538</v>
      </c>
      <c r="H80" s="116">
        <f t="shared" si="55"/>
        <v>0.16129032258064516</v>
      </c>
      <c r="I80" s="120">
        <f t="shared" ref="I80:I143" si="63">-((A80-B80)^2/(3*$B$10^2))</f>
        <v>-7.2075000000000005</v>
      </c>
      <c r="J80" s="116">
        <f t="shared" si="56"/>
        <v>3.4874999999999989</v>
      </c>
      <c r="K80" s="120">
        <f t="shared" si="57"/>
        <v>0.4375</v>
      </c>
      <c r="L80" s="116">
        <f t="shared" si="58"/>
        <v>0.30465949820788513</v>
      </c>
      <c r="M80" s="103">
        <f t="shared" si="59"/>
        <v>2460.1254480286725</v>
      </c>
      <c r="N80" s="97">
        <f t="shared" si="60"/>
        <v>35.128083491461112</v>
      </c>
      <c r="O80" s="106">
        <f t="shared" si="50"/>
        <v>5.8000000000000007</v>
      </c>
      <c r="P80" s="105">
        <f t="shared" ref="P80:P143" si="64">IF(O80&lt;0,IF(O80&lt;-2.174,$AB$2,O80*(10^-3)*$AB$3*(-1)),IF(O80&gt;2.174,$AB$2*(-1),O80*(10^-3)*$AB$3*(-1)))*$AB$8</f>
        <v>-869.56521739130437</v>
      </c>
      <c r="Q80" s="97">
        <f t="shared" si="17"/>
        <v>-45</v>
      </c>
      <c r="R80" s="97">
        <f t="shared" ref="R80:R143" si="65">IF(O80&lt;0,IF(O80&lt;$B$10,$AB$1,$AB$1*(1-(1-(O80/$B$10))^2)),0)*$AB$8</f>
        <v>0</v>
      </c>
      <c r="S80" s="97">
        <f t="shared" si="51"/>
        <v>-3.0105263157894737</v>
      </c>
      <c r="T80" s="105">
        <f t="shared" si="52"/>
        <v>0</v>
      </c>
      <c r="U80" s="97">
        <f t="shared" si="20"/>
        <v>45</v>
      </c>
      <c r="V80" s="106">
        <f t="shared" si="53"/>
        <v>0</v>
      </c>
      <c r="X80" s="105">
        <f t="shared" si="48"/>
        <v>1590.560230637368</v>
      </c>
      <c r="Y80" s="105">
        <f t="shared" si="49"/>
        <v>1255.4992692042808</v>
      </c>
      <c r="AA80" s="49">
        <f t="shared" si="61"/>
        <v>1590.560230637368</v>
      </c>
      <c r="AB80" s="52" t="str">
        <f t="shared" si="62"/>
        <v xml:space="preserve"> </v>
      </c>
    </row>
    <row r="81" spans="1:34" x14ac:dyDescent="0.25">
      <c r="A81" s="98">
        <v>-3.5</v>
      </c>
      <c r="B81" s="98">
        <v>5.9</v>
      </c>
      <c r="C81" s="99" t="s">
        <v>24</v>
      </c>
      <c r="D81" s="100" t="s">
        <v>1</v>
      </c>
      <c r="E81" s="101">
        <f t="shared" si="54"/>
        <v>95</v>
      </c>
      <c r="F81" s="102" t="s">
        <v>21</v>
      </c>
      <c r="G81" s="120">
        <f t="shared" si="27"/>
        <v>0.37234042553191488</v>
      </c>
      <c r="H81" s="116">
        <f t="shared" si="55"/>
        <v>0.15957446808510636</v>
      </c>
      <c r="I81" s="120">
        <f t="shared" si="63"/>
        <v>-7.3633333333333342</v>
      </c>
      <c r="J81" s="116">
        <f t="shared" si="56"/>
        <v>3.5250000000000012</v>
      </c>
      <c r="K81" s="120">
        <f t="shared" si="57"/>
        <v>0.4375</v>
      </c>
      <c r="L81" s="116">
        <f t="shared" si="58"/>
        <v>0.3014184397163121</v>
      </c>
      <c r="M81" s="103">
        <f t="shared" si="59"/>
        <v>2433.9539007092203</v>
      </c>
      <c r="N81" s="97">
        <f t="shared" si="60"/>
        <v>35.286295369211516</v>
      </c>
      <c r="O81" s="106">
        <f t="shared" si="50"/>
        <v>5.9</v>
      </c>
      <c r="P81" s="105">
        <f t="shared" si="64"/>
        <v>-869.56521739130437</v>
      </c>
      <c r="Q81" s="97">
        <f t="shared" si="17"/>
        <v>-45</v>
      </c>
      <c r="R81" s="97">
        <f t="shared" si="65"/>
        <v>0</v>
      </c>
      <c r="S81" s="97">
        <f t="shared" si="51"/>
        <v>-3.0052631578947366</v>
      </c>
      <c r="T81" s="105">
        <f t="shared" si="52"/>
        <v>0</v>
      </c>
      <c r="U81" s="97">
        <f t="shared" si="20"/>
        <v>45</v>
      </c>
      <c r="V81" s="106">
        <f t="shared" si="53"/>
        <v>0</v>
      </c>
      <c r="X81" s="105">
        <f t="shared" si="48"/>
        <v>1564.3886833179158</v>
      </c>
      <c r="Y81" s="105">
        <f t="shared" si="49"/>
        <v>1250.1565103807877</v>
      </c>
      <c r="AA81" s="49">
        <f t="shared" si="61"/>
        <v>1564.3886833179158</v>
      </c>
      <c r="AB81" s="52" t="str">
        <f t="shared" si="62"/>
        <v xml:space="preserve"> </v>
      </c>
    </row>
    <row r="82" spans="1:34" x14ac:dyDescent="0.25">
      <c r="A82" s="98">
        <v>-3.5</v>
      </c>
      <c r="B82" s="97">
        <v>6</v>
      </c>
      <c r="C82" s="99" t="s">
        <v>24</v>
      </c>
      <c r="D82" s="100" t="s">
        <v>1</v>
      </c>
      <c r="E82" s="101">
        <f t="shared" si="54"/>
        <v>95</v>
      </c>
      <c r="F82" s="102" t="s">
        <v>21</v>
      </c>
      <c r="G82" s="120">
        <f t="shared" ref="G82:G96" si="66">A82/(A82-B82)</f>
        <v>0.36842105263157893</v>
      </c>
      <c r="H82" s="116">
        <f t="shared" si="55"/>
        <v>0.15789473684210525</v>
      </c>
      <c r="I82" s="120">
        <f t="shared" si="63"/>
        <v>-7.520833333333333</v>
      </c>
      <c r="J82" s="116">
        <f t="shared" si="56"/>
        <v>3.5625</v>
      </c>
      <c r="K82" s="120">
        <f t="shared" si="57"/>
        <v>0.4375</v>
      </c>
      <c r="L82" s="116">
        <f t="shared" si="58"/>
        <v>0.29824561403508776</v>
      </c>
      <c r="M82" s="103">
        <f t="shared" si="59"/>
        <v>2408.3333333333335</v>
      </c>
      <c r="N82" s="97">
        <f t="shared" si="60"/>
        <v>35.441176470588232</v>
      </c>
      <c r="O82" s="106">
        <f t="shared" si="50"/>
        <v>6</v>
      </c>
      <c r="P82" s="105">
        <f t="shared" si="64"/>
        <v>-869.56521739130437</v>
      </c>
      <c r="Q82" s="97">
        <f t="shared" si="17"/>
        <v>-45</v>
      </c>
      <c r="R82" s="97">
        <f t="shared" si="65"/>
        <v>0</v>
      </c>
      <c r="S82" s="97">
        <f t="shared" si="51"/>
        <v>-3</v>
      </c>
      <c r="T82" s="105">
        <f t="shared" si="52"/>
        <v>0</v>
      </c>
      <c r="U82" s="97">
        <f t="shared" si="20"/>
        <v>45</v>
      </c>
      <c r="V82" s="106">
        <f t="shared" si="53"/>
        <v>0</v>
      </c>
      <c r="X82" s="105">
        <f t="shared" si="48"/>
        <v>1538.768115942029</v>
      </c>
      <c r="Y82" s="105">
        <f t="shared" si="49"/>
        <v>1244.8460144927535</v>
      </c>
      <c r="AA82" s="49">
        <f t="shared" si="61"/>
        <v>1538.768115942029</v>
      </c>
      <c r="AB82" s="52" t="str">
        <f t="shared" si="62"/>
        <v xml:space="preserve"> </v>
      </c>
    </row>
    <row r="83" spans="1:34" x14ac:dyDescent="0.25">
      <c r="A83" s="98">
        <v>-3.5</v>
      </c>
      <c r="B83" s="97">
        <v>6.1</v>
      </c>
      <c r="C83" s="99" t="s">
        <v>24</v>
      </c>
      <c r="D83" s="100" t="s">
        <v>1</v>
      </c>
      <c r="E83" s="101">
        <f t="shared" si="54"/>
        <v>95</v>
      </c>
      <c r="F83" s="102" t="s">
        <v>21</v>
      </c>
      <c r="G83" s="120">
        <f t="shared" si="66"/>
        <v>0.36458333333333337</v>
      </c>
      <c r="H83" s="116">
        <f t="shared" si="55"/>
        <v>0.15625</v>
      </c>
      <c r="I83" s="120">
        <f t="shared" si="63"/>
        <v>-7.68</v>
      </c>
      <c r="J83" s="116">
        <f t="shared" si="56"/>
        <v>3.5999999999999988</v>
      </c>
      <c r="K83" s="120">
        <f t="shared" si="57"/>
        <v>0.4375</v>
      </c>
      <c r="L83" s="116">
        <f t="shared" si="58"/>
        <v>0.29513888888888884</v>
      </c>
      <c r="M83" s="103">
        <f t="shared" si="59"/>
        <v>2383.2465277777774</v>
      </c>
      <c r="N83" s="97">
        <f t="shared" si="60"/>
        <v>35.592830882352949</v>
      </c>
      <c r="O83" s="106">
        <f t="shared" si="50"/>
        <v>6.1</v>
      </c>
      <c r="P83" s="105">
        <f t="shared" si="64"/>
        <v>-869.56521739130437</v>
      </c>
      <c r="Q83" s="97">
        <f t="shared" si="17"/>
        <v>-45</v>
      </c>
      <c r="R83" s="97">
        <f t="shared" si="65"/>
        <v>0</v>
      </c>
      <c r="S83" s="97">
        <f t="shared" si="51"/>
        <v>-2.9947368421052634</v>
      </c>
      <c r="T83" s="105">
        <f t="shared" si="52"/>
        <v>0</v>
      </c>
      <c r="U83" s="97">
        <f t="shared" si="20"/>
        <v>45</v>
      </c>
      <c r="V83" s="106">
        <f t="shared" si="53"/>
        <v>0</v>
      </c>
      <c r="X83" s="105">
        <f t="shared" si="48"/>
        <v>1513.6813103864729</v>
      </c>
      <c r="Y83" s="105">
        <f t="shared" si="49"/>
        <v>1239.5692539675802</v>
      </c>
      <c r="AA83" s="49">
        <f t="shared" si="61"/>
        <v>1513.6813103864729</v>
      </c>
      <c r="AB83" s="52" t="str">
        <f t="shared" si="62"/>
        <v xml:space="preserve"> </v>
      </c>
      <c r="AG83" s="2"/>
      <c r="AH83" s="2"/>
    </row>
    <row r="84" spans="1:34" x14ac:dyDescent="0.25">
      <c r="A84" s="98">
        <v>-3.5</v>
      </c>
      <c r="B84" s="98">
        <v>6.2</v>
      </c>
      <c r="C84" s="99" t="s">
        <v>24</v>
      </c>
      <c r="D84" s="100" t="s">
        <v>1</v>
      </c>
      <c r="E84" s="101">
        <f t="shared" si="54"/>
        <v>95</v>
      </c>
      <c r="F84" s="102" t="s">
        <v>21</v>
      </c>
      <c r="G84" s="120">
        <f t="shared" si="66"/>
        <v>0.36082474226804129</v>
      </c>
      <c r="H84" s="116">
        <f t="shared" si="55"/>
        <v>0.15463917525773196</v>
      </c>
      <c r="I84" s="120">
        <f t="shared" si="63"/>
        <v>-7.8408333333333324</v>
      </c>
      <c r="J84" s="116">
        <f t="shared" si="56"/>
        <v>3.6375000000000011</v>
      </c>
      <c r="K84" s="120">
        <f t="shared" si="57"/>
        <v>0.4375</v>
      </c>
      <c r="L84" s="116">
        <f t="shared" si="58"/>
        <v>0.29209621993127166</v>
      </c>
      <c r="M84" s="103">
        <f t="shared" si="59"/>
        <v>2358.6769759450185</v>
      </c>
      <c r="N84" s="97">
        <f t="shared" si="60"/>
        <v>35.741358399029714</v>
      </c>
      <c r="O84" s="106">
        <f t="shared" si="50"/>
        <v>6.1999999999999993</v>
      </c>
      <c r="P84" s="105">
        <f t="shared" si="64"/>
        <v>-869.56521739130437</v>
      </c>
      <c r="Q84" s="97">
        <f t="shared" si="17"/>
        <v>-45</v>
      </c>
      <c r="R84" s="97">
        <f t="shared" si="65"/>
        <v>0</v>
      </c>
      <c r="S84" s="97">
        <f t="shared" si="51"/>
        <v>-2.9894736842105263</v>
      </c>
      <c r="T84" s="105">
        <f t="shared" si="52"/>
        <v>0</v>
      </c>
      <c r="U84" s="97">
        <f t="shared" si="20"/>
        <v>45</v>
      </c>
      <c r="V84" s="106">
        <f t="shared" si="53"/>
        <v>0</v>
      </c>
      <c r="X84" s="105">
        <f t="shared" si="48"/>
        <v>1489.111758553714</v>
      </c>
      <c r="Y84" s="105">
        <f t="shared" si="49"/>
        <v>1234.327539273992</v>
      </c>
      <c r="AA84" s="49">
        <f t="shared" si="61"/>
        <v>1489.111758553714</v>
      </c>
      <c r="AB84" s="52" t="str">
        <f t="shared" si="62"/>
        <v xml:space="preserve"> </v>
      </c>
    </row>
    <row r="85" spans="1:34" x14ac:dyDescent="0.25">
      <c r="A85" s="98">
        <v>-3.5</v>
      </c>
      <c r="B85" s="97">
        <v>6.3</v>
      </c>
      <c r="C85" s="99" t="s">
        <v>24</v>
      </c>
      <c r="D85" s="100" t="s">
        <v>1</v>
      </c>
      <c r="E85" s="101">
        <f t="shared" si="54"/>
        <v>95</v>
      </c>
      <c r="F85" s="102" t="s">
        <v>21</v>
      </c>
      <c r="G85" s="120">
        <f t="shared" si="66"/>
        <v>0.3571428571428571</v>
      </c>
      <c r="H85" s="116">
        <f t="shared" si="55"/>
        <v>0.15306122448979589</v>
      </c>
      <c r="I85" s="120">
        <f t="shared" si="63"/>
        <v>-8.0033333333333356</v>
      </c>
      <c r="J85" s="116">
        <f t="shared" si="56"/>
        <v>3.6749999999999989</v>
      </c>
      <c r="K85" s="120">
        <f t="shared" si="57"/>
        <v>0.4375</v>
      </c>
      <c r="L85" s="116">
        <f t="shared" si="58"/>
        <v>0.28911564625850328</v>
      </c>
      <c r="M85" s="103">
        <f t="shared" si="59"/>
        <v>2334.608843537414</v>
      </c>
      <c r="N85" s="97">
        <f t="shared" si="60"/>
        <v>35.886854741896769</v>
      </c>
      <c r="O85" s="106">
        <f t="shared" si="50"/>
        <v>6.3000000000000007</v>
      </c>
      <c r="P85" s="105">
        <f t="shared" si="64"/>
        <v>-869.56521739130437</v>
      </c>
      <c r="Q85" s="97">
        <f t="shared" si="17"/>
        <v>-45</v>
      </c>
      <c r="R85" s="97">
        <f t="shared" si="65"/>
        <v>0</v>
      </c>
      <c r="S85" s="97">
        <f t="shared" si="51"/>
        <v>-2.9842105263157892</v>
      </c>
      <c r="T85" s="105">
        <f t="shared" si="52"/>
        <v>0</v>
      </c>
      <c r="U85" s="97">
        <f t="shared" si="20"/>
        <v>45</v>
      </c>
      <c r="V85" s="106">
        <f t="shared" si="53"/>
        <v>0</v>
      </c>
      <c r="X85" s="105">
        <f t="shared" si="48"/>
        <v>1465.0436261461095</v>
      </c>
      <c r="Y85" s="105">
        <f t="shared" si="49"/>
        <v>1229.1220322978347</v>
      </c>
      <c r="AA85" s="49">
        <f t="shared" si="61"/>
        <v>1465.0436261461095</v>
      </c>
      <c r="AB85" s="52" t="str">
        <f t="shared" si="62"/>
        <v xml:space="preserve"> </v>
      </c>
    </row>
    <row r="86" spans="1:34" x14ac:dyDescent="0.25">
      <c r="A86" s="98">
        <v>-3.5</v>
      </c>
      <c r="B86" s="97">
        <v>6.4</v>
      </c>
      <c r="C86" s="99" t="s">
        <v>24</v>
      </c>
      <c r="D86" s="100" t="s">
        <v>1</v>
      </c>
      <c r="E86" s="101">
        <f t="shared" si="54"/>
        <v>95</v>
      </c>
      <c r="F86" s="102" t="s">
        <v>21</v>
      </c>
      <c r="G86" s="120">
        <f t="shared" si="66"/>
        <v>0.35353535353535354</v>
      </c>
      <c r="H86" s="116">
        <f t="shared" si="55"/>
        <v>0.15151515151515152</v>
      </c>
      <c r="I86" s="120">
        <f t="shared" si="63"/>
        <v>-8.1675000000000004</v>
      </c>
      <c r="J86" s="116">
        <f t="shared" si="56"/>
        <v>3.7125000000000012</v>
      </c>
      <c r="K86" s="120">
        <f t="shared" si="57"/>
        <v>0.4375</v>
      </c>
      <c r="L86" s="116">
        <f t="shared" si="58"/>
        <v>0.28619528619528634</v>
      </c>
      <c r="M86" s="103">
        <f t="shared" si="59"/>
        <v>2311.0269360269372</v>
      </c>
      <c r="N86" s="97">
        <f t="shared" si="60"/>
        <v>36.029411764705884</v>
      </c>
      <c r="O86" s="106">
        <f t="shared" ref="O86:O117" si="67">A86-((A86-B86)/E86)*($AB$5-$AB$7)</f>
        <v>6.4</v>
      </c>
      <c r="P86" s="105">
        <f t="shared" si="64"/>
        <v>-869.56521739130437</v>
      </c>
      <c r="Q86" s="97">
        <f t="shared" si="17"/>
        <v>-45</v>
      </c>
      <c r="R86" s="97">
        <f t="shared" si="65"/>
        <v>0</v>
      </c>
      <c r="S86" s="97">
        <f t="shared" ref="S86:S117" si="68">A86-((A86-B86)/E86)*$AB$10</f>
        <v>-2.9789473684210526</v>
      </c>
      <c r="T86" s="105">
        <f t="shared" ref="T86:T117" si="69">IF(S86&lt;0,IF(S86&lt;-2.174,$AB$2,S86*(10^-3)*$AB$3*(-1)),IF(S86&gt;2.174,$AB$2*(-1),S86*(10^-3)*$AB$3*(-1)))*$AB$11</f>
        <v>0</v>
      </c>
      <c r="U86" s="97">
        <f t="shared" si="20"/>
        <v>45</v>
      </c>
      <c r="V86" s="106">
        <f t="shared" ref="V86:V117" si="70">IF(S86&lt;0,IF(S86&lt;$B$10,$AB$1,$AB$1*(1-(1-(S86/$B$10))^2)),0)*$AB$11</f>
        <v>0</v>
      </c>
      <c r="X86" s="105">
        <f t="shared" si="48"/>
        <v>1441.4617186356327</v>
      </c>
      <c r="Y86" s="105">
        <f t="shared" si="49"/>
        <v>1223.9537586004983</v>
      </c>
      <c r="AA86" s="49">
        <f t="shared" si="61"/>
        <v>1441.4617186356327</v>
      </c>
      <c r="AB86" s="52" t="str">
        <f t="shared" si="62"/>
        <v xml:space="preserve"> </v>
      </c>
    </row>
    <row r="87" spans="1:34" x14ac:dyDescent="0.25">
      <c r="A87" s="98">
        <v>-3.5</v>
      </c>
      <c r="B87" s="98">
        <v>6.5</v>
      </c>
      <c r="C87" s="99" t="s">
        <v>24</v>
      </c>
      <c r="D87" s="100" t="s">
        <v>1</v>
      </c>
      <c r="E87" s="101">
        <f t="shared" si="54"/>
        <v>95</v>
      </c>
      <c r="F87" s="102" t="s">
        <v>21</v>
      </c>
      <c r="G87" s="120">
        <f t="shared" si="66"/>
        <v>0.35</v>
      </c>
      <c r="H87" s="116">
        <f t="shared" si="55"/>
        <v>0.15</v>
      </c>
      <c r="I87" s="120">
        <f t="shared" si="63"/>
        <v>-8.3333333333333339</v>
      </c>
      <c r="J87" s="116">
        <f t="shared" si="56"/>
        <v>3.75</v>
      </c>
      <c r="K87" s="120">
        <f t="shared" si="57"/>
        <v>0.4375</v>
      </c>
      <c r="L87" s="116">
        <f t="shared" si="58"/>
        <v>0.28333333333333333</v>
      </c>
      <c r="M87" s="103">
        <f t="shared" si="59"/>
        <v>2287.9166666666665</v>
      </c>
      <c r="N87" s="97">
        <f t="shared" si="60"/>
        <v>36.169117647058826</v>
      </c>
      <c r="O87" s="106">
        <f t="shared" si="67"/>
        <v>6.5</v>
      </c>
      <c r="P87" s="105">
        <f t="shared" si="64"/>
        <v>-869.56521739130437</v>
      </c>
      <c r="Q87" s="97">
        <f t="shared" si="17"/>
        <v>-45</v>
      </c>
      <c r="R87" s="97">
        <f t="shared" si="65"/>
        <v>0</v>
      </c>
      <c r="S87" s="97">
        <f t="shared" si="68"/>
        <v>-2.9736842105263159</v>
      </c>
      <c r="T87" s="105">
        <f t="shared" si="69"/>
        <v>0</v>
      </c>
      <c r="U87" s="97">
        <f t="shared" si="20"/>
        <v>45</v>
      </c>
      <c r="V87" s="106">
        <f t="shared" si="70"/>
        <v>0</v>
      </c>
      <c r="X87" s="105">
        <f t="shared" si="48"/>
        <v>1418.351449275362</v>
      </c>
      <c r="Y87" s="105">
        <f t="shared" si="49"/>
        <v>1218.8236186594202</v>
      </c>
      <c r="AA87" s="49">
        <f t="shared" si="61"/>
        <v>1418.351449275362</v>
      </c>
      <c r="AB87" s="52" t="str">
        <f t="shared" si="62"/>
        <v xml:space="preserve"> </v>
      </c>
    </row>
    <row r="88" spans="1:34" x14ac:dyDescent="0.25">
      <c r="A88" s="98">
        <v>-3.5</v>
      </c>
      <c r="B88" s="97">
        <v>6.6</v>
      </c>
      <c r="C88" s="99" t="s">
        <v>24</v>
      </c>
      <c r="D88" s="100" t="s">
        <v>1</v>
      </c>
      <c r="E88" s="101">
        <f t="shared" si="54"/>
        <v>95</v>
      </c>
      <c r="F88" s="102" t="s">
        <v>21</v>
      </c>
      <c r="G88" s="120">
        <f t="shared" si="66"/>
        <v>0.34653465346534656</v>
      </c>
      <c r="H88" s="116">
        <f t="shared" si="55"/>
        <v>0.14851485148514851</v>
      </c>
      <c r="I88" s="120">
        <f t="shared" si="63"/>
        <v>-8.5008333333333326</v>
      </c>
      <c r="J88" s="116">
        <f t="shared" si="56"/>
        <v>3.7874999999999988</v>
      </c>
      <c r="K88" s="120">
        <f t="shared" si="57"/>
        <v>0.4375</v>
      </c>
      <c r="L88" s="116">
        <f t="shared" si="58"/>
        <v>0.28052805280528048</v>
      </c>
      <c r="M88" s="103">
        <f t="shared" si="59"/>
        <v>2265.26402640264</v>
      </c>
      <c r="N88" s="97">
        <f t="shared" si="60"/>
        <v>36.306057076295872</v>
      </c>
      <c r="O88" s="106">
        <f t="shared" si="67"/>
        <v>6.6</v>
      </c>
      <c r="P88" s="105">
        <f t="shared" si="64"/>
        <v>-869.56521739130437</v>
      </c>
      <c r="Q88" s="97">
        <f t="shared" si="17"/>
        <v>-45</v>
      </c>
      <c r="R88" s="97">
        <f t="shared" si="65"/>
        <v>0</v>
      </c>
      <c r="S88" s="97">
        <f t="shared" si="68"/>
        <v>-2.9684210526315788</v>
      </c>
      <c r="T88" s="105">
        <f t="shared" si="69"/>
        <v>0</v>
      </c>
      <c r="U88" s="97">
        <f t="shared" si="20"/>
        <v>45</v>
      </c>
      <c r="V88" s="106">
        <f t="shared" si="70"/>
        <v>0</v>
      </c>
      <c r="X88" s="105">
        <f t="shared" si="48"/>
        <v>1395.6988090113355</v>
      </c>
      <c r="Y88" s="105">
        <f t="shared" si="49"/>
        <v>1213.7323981806276</v>
      </c>
      <c r="AA88" s="49">
        <f t="shared" si="61"/>
        <v>1395.6988090113355</v>
      </c>
      <c r="AB88" s="52" t="str">
        <f t="shared" si="62"/>
        <v xml:space="preserve"> </v>
      </c>
    </row>
    <row r="89" spans="1:34" x14ac:dyDescent="0.25">
      <c r="A89" s="98">
        <v>-3.5</v>
      </c>
      <c r="B89" s="97">
        <v>6.7</v>
      </c>
      <c r="C89" s="99" t="s">
        <v>24</v>
      </c>
      <c r="D89" s="100" t="s">
        <v>1</v>
      </c>
      <c r="E89" s="101">
        <f t="shared" si="54"/>
        <v>95</v>
      </c>
      <c r="F89" s="102" t="s">
        <v>21</v>
      </c>
      <c r="G89" s="120">
        <f t="shared" si="66"/>
        <v>0.34313725490196079</v>
      </c>
      <c r="H89" s="116">
        <f t="shared" si="55"/>
        <v>0.14705882352941177</v>
      </c>
      <c r="I89" s="120">
        <f t="shared" si="63"/>
        <v>-8.67</v>
      </c>
      <c r="J89" s="116">
        <f t="shared" si="56"/>
        <v>3.8250000000000011</v>
      </c>
      <c r="K89" s="120">
        <f t="shared" si="57"/>
        <v>0.4375</v>
      </c>
      <c r="L89" s="116">
        <f t="shared" si="58"/>
        <v>0.2777777777777779</v>
      </c>
      <c r="M89" s="103">
        <f t="shared" si="59"/>
        <v>2243.0555555555566</v>
      </c>
      <c r="N89" s="97">
        <f t="shared" si="60"/>
        <v>36.440311418685113</v>
      </c>
      <c r="O89" s="106">
        <f t="shared" si="67"/>
        <v>6.6999999999999993</v>
      </c>
      <c r="P89" s="105">
        <f t="shared" si="64"/>
        <v>-869.56521739130437</v>
      </c>
      <c r="Q89" s="97">
        <f t="shared" si="17"/>
        <v>-45</v>
      </c>
      <c r="R89" s="97">
        <f t="shared" si="65"/>
        <v>0</v>
      </c>
      <c r="S89" s="97">
        <f t="shared" si="68"/>
        <v>-2.9631578947368422</v>
      </c>
      <c r="T89" s="105">
        <f t="shared" si="69"/>
        <v>0</v>
      </c>
      <c r="U89" s="97">
        <f t="shared" si="20"/>
        <v>45</v>
      </c>
      <c r="V89" s="106">
        <f t="shared" si="70"/>
        <v>0</v>
      </c>
      <c r="X89" s="105">
        <f t="shared" si="48"/>
        <v>1373.4903381642521</v>
      </c>
      <c r="Y89" s="105">
        <f t="shared" si="49"/>
        <v>1208.6807775646491</v>
      </c>
      <c r="AA89" s="49">
        <f t="shared" si="61"/>
        <v>1373.4903381642521</v>
      </c>
      <c r="AB89" s="52" t="str">
        <f t="shared" si="62"/>
        <v xml:space="preserve"> </v>
      </c>
    </row>
    <row r="90" spans="1:34" x14ac:dyDescent="0.25">
      <c r="A90" s="98">
        <v>-3.5</v>
      </c>
      <c r="B90" s="98">
        <v>6.8</v>
      </c>
      <c r="C90" s="99" t="s">
        <v>24</v>
      </c>
      <c r="D90" s="100" t="s">
        <v>1</v>
      </c>
      <c r="E90" s="101">
        <f t="shared" si="54"/>
        <v>95</v>
      </c>
      <c r="F90" s="102" t="s">
        <v>21</v>
      </c>
      <c r="G90" s="120">
        <f t="shared" si="66"/>
        <v>0.33980582524271841</v>
      </c>
      <c r="H90" s="116">
        <f t="shared" si="55"/>
        <v>0.14563106796116504</v>
      </c>
      <c r="I90" s="120">
        <f t="shared" si="63"/>
        <v>-8.8408333333333342</v>
      </c>
      <c r="J90" s="116">
        <f t="shared" si="56"/>
        <v>3.8624999999999989</v>
      </c>
      <c r="K90" s="120">
        <f t="shared" si="57"/>
        <v>0.4375</v>
      </c>
      <c r="L90" s="116">
        <f t="shared" si="58"/>
        <v>0.27508090614886715</v>
      </c>
      <c r="M90" s="103">
        <f t="shared" si="59"/>
        <v>2221.2783171521023</v>
      </c>
      <c r="N90" s="97">
        <f t="shared" si="60"/>
        <v>36.571958880639635</v>
      </c>
      <c r="O90" s="106">
        <f t="shared" si="67"/>
        <v>6.8000000000000007</v>
      </c>
      <c r="P90" s="105">
        <f t="shared" si="64"/>
        <v>-869.56521739130437</v>
      </c>
      <c r="Q90" s="97">
        <f t="shared" si="17"/>
        <v>-45</v>
      </c>
      <c r="R90" s="97">
        <f t="shared" si="65"/>
        <v>0</v>
      </c>
      <c r="S90" s="97">
        <f t="shared" si="68"/>
        <v>-2.9578947368421051</v>
      </c>
      <c r="T90" s="105">
        <f t="shared" si="69"/>
        <v>0</v>
      </c>
      <c r="U90" s="97">
        <f t="shared" si="20"/>
        <v>45</v>
      </c>
      <c r="V90" s="106">
        <f t="shared" si="70"/>
        <v>0</v>
      </c>
      <c r="X90" s="105">
        <f t="shared" si="48"/>
        <v>1351.7130997607978</v>
      </c>
      <c r="Y90" s="105">
        <f t="shared" si="49"/>
        <v>1203.6693405995177</v>
      </c>
      <c r="AA90" s="49">
        <f t="shared" si="61"/>
        <v>1351.7130997607978</v>
      </c>
      <c r="AB90" s="52" t="str">
        <f t="shared" si="62"/>
        <v xml:space="preserve"> </v>
      </c>
    </row>
    <row r="91" spans="1:34" x14ac:dyDescent="0.25">
      <c r="A91" s="98">
        <v>-3.5</v>
      </c>
      <c r="B91" s="97">
        <v>6.9</v>
      </c>
      <c r="C91" s="99" t="s">
        <v>24</v>
      </c>
      <c r="D91" s="100" t="s">
        <v>1</v>
      </c>
      <c r="E91" s="101">
        <f t="shared" si="54"/>
        <v>95</v>
      </c>
      <c r="F91" s="102" t="s">
        <v>21</v>
      </c>
      <c r="G91" s="120">
        <f t="shared" si="66"/>
        <v>0.33653846153846151</v>
      </c>
      <c r="H91" s="116">
        <f t="shared" si="55"/>
        <v>0.14423076923076922</v>
      </c>
      <c r="I91" s="120">
        <f t="shared" si="63"/>
        <v>-9.0133333333333336</v>
      </c>
      <c r="J91" s="116">
        <f t="shared" si="56"/>
        <v>3.9000000000000012</v>
      </c>
      <c r="K91" s="120">
        <f t="shared" si="57"/>
        <v>0.4375</v>
      </c>
      <c r="L91" s="116">
        <f t="shared" si="58"/>
        <v>0.27243589743589752</v>
      </c>
      <c r="M91" s="103">
        <f t="shared" si="59"/>
        <v>2199.9198717948725</v>
      </c>
      <c r="N91" s="97">
        <f t="shared" si="60"/>
        <v>36.701074660633481</v>
      </c>
      <c r="O91" s="106">
        <f t="shared" si="67"/>
        <v>6.9</v>
      </c>
      <c r="P91" s="105">
        <f t="shared" si="64"/>
        <v>-869.56521739130437</v>
      </c>
      <c r="Q91" s="97">
        <f t="shared" si="17"/>
        <v>-45</v>
      </c>
      <c r="R91" s="97">
        <f t="shared" si="65"/>
        <v>0</v>
      </c>
      <c r="S91" s="97">
        <f t="shared" si="68"/>
        <v>-2.9526315789473685</v>
      </c>
      <c r="T91" s="105">
        <f t="shared" si="69"/>
        <v>0</v>
      </c>
      <c r="U91" s="97">
        <f t="shared" si="20"/>
        <v>45</v>
      </c>
      <c r="V91" s="106">
        <f t="shared" si="70"/>
        <v>0</v>
      </c>
      <c r="X91" s="105">
        <f t="shared" si="48"/>
        <v>1330.354654403568</v>
      </c>
      <c r="Y91" s="105">
        <f t="shared" si="49"/>
        <v>1198.6985824476353</v>
      </c>
      <c r="AA91" s="49">
        <f t="shared" si="61"/>
        <v>1330.354654403568</v>
      </c>
      <c r="AB91" s="52" t="str">
        <f t="shared" si="62"/>
        <v xml:space="preserve"> </v>
      </c>
    </row>
    <row r="92" spans="1:34" x14ac:dyDescent="0.25">
      <c r="A92" s="98">
        <v>-3.5</v>
      </c>
      <c r="B92" s="97">
        <v>7</v>
      </c>
      <c r="C92" s="99" t="s">
        <v>24</v>
      </c>
      <c r="D92" s="100" t="s">
        <v>1</v>
      </c>
      <c r="E92" s="101">
        <f t="shared" si="54"/>
        <v>95</v>
      </c>
      <c r="F92" s="102" t="s">
        <v>21</v>
      </c>
      <c r="G92" s="120">
        <f t="shared" si="66"/>
        <v>0.33333333333333331</v>
      </c>
      <c r="H92" s="116">
        <f t="shared" si="55"/>
        <v>0.14285714285714285</v>
      </c>
      <c r="I92" s="120">
        <f t="shared" si="63"/>
        <v>-9.1875</v>
      </c>
      <c r="J92" s="116">
        <f t="shared" si="56"/>
        <v>3.9375</v>
      </c>
      <c r="K92" s="120">
        <f t="shared" si="57"/>
        <v>0.4375</v>
      </c>
      <c r="L92" s="116">
        <f t="shared" si="58"/>
        <v>0.26984126984126983</v>
      </c>
      <c r="M92" s="103">
        <f t="shared" si="59"/>
        <v>2178.968253968254</v>
      </c>
      <c r="N92" s="97">
        <f t="shared" si="60"/>
        <v>36.827731092436977</v>
      </c>
      <c r="O92" s="106">
        <f t="shared" si="67"/>
        <v>7</v>
      </c>
      <c r="P92" s="105">
        <f t="shared" si="64"/>
        <v>-869.56521739130437</v>
      </c>
      <c r="Q92" s="97">
        <f t="shared" si="17"/>
        <v>-45</v>
      </c>
      <c r="R92" s="97">
        <f t="shared" si="65"/>
        <v>0</v>
      </c>
      <c r="S92" s="97">
        <f t="shared" si="68"/>
        <v>-2.9473684210526319</v>
      </c>
      <c r="T92" s="105">
        <f t="shared" si="69"/>
        <v>0</v>
      </c>
      <c r="U92" s="97">
        <f t="shared" si="20"/>
        <v>45</v>
      </c>
      <c r="V92" s="106">
        <f t="shared" si="70"/>
        <v>0</v>
      </c>
      <c r="X92" s="105">
        <f t="shared" si="48"/>
        <v>1309.4030365769495</v>
      </c>
      <c r="Y92" s="105">
        <f t="shared" si="49"/>
        <v>1193.7689169870846</v>
      </c>
      <c r="AA92" s="49">
        <f t="shared" si="61"/>
        <v>1309.4030365769495</v>
      </c>
      <c r="AB92" s="52" t="str">
        <f t="shared" si="62"/>
        <v xml:space="preserve"> </v>
      </c>
    </row>
    <row r="93" spans="1:34" x14ac:dyDescent="0.25">
      <c r="A93" s="98">
        <v>-3.5</v>
      </c>
      <c r="B93" s="98">
        <v>7.1</v>
      </c>
      <c r="C93" s="99" t="s">
        <v>24</v>
      </c>
      <c r="D93" s="100" t="s">
        <v>1</v>
      </c>
      <c r="E93" s="101">
        <f t="shared" si="54"/>
        <v>95</v>
      </c>
      <c r="F93" s="102" t="s">
        <v>21</v>
      </c>
      <c r="G93" s="120">
        <f t="shared" si="66"/>
        <v>0.33018867924528306</v>
      </c>
      <c r="H93" s="116">
        <f t="shared" si="55"/>
        <v>0.14150943396226415</v>
      </c>
      <c r="I93" s="120">
        <f t="shared" si="63"/>
        <v>-9.3633333333333333</v>
      </c>
      <c r="J93" s="116">
        <f t="shared" si="56"/>
        <v>3.9749999999999988</v>
      </c>
      <c r="K93" s="120">
        <f t="shared" si="57"/>
        <v>0.4375</v>
      </c>
      <c r="L93" s="116">
        <f t="shared" si="58"/>
        <v>0.26729559748427667</v>
      </c>
      <c r="M93" s="103">
        <f t="shared" si="59"/>
        <v>2158.4119496855342</v>
      </c>
      <c r="N93" s="97">
        <f t="shared" si="60"/>
        <v>36.951997780244184</v>
      </c>
      <c r="O93" s="106">
        <f t="shared" si="67"/>
        <v>7.1</v>
      </c>
      <c r="P93" s="105">
        <f t="shared" si="64"/>
        <v>-869.56521739130437</v>
      </c>
      <c r="Q93" s="97">
        <f t="shared" si="17"/>
        <v>-45</v>
      </c>
      <c r="R93" s="97">
        <f t="shared" si="65"/>
        <v>0</v>
      </c>
      <c r="S93" s="97">
        <f t="shared" si="68"/>
        <v>-2.9421052631578948</v>
      </c>
      <c r="T93" s="105">
        <f t="shared" si="69"/>
        <v>0</v>
      </c>
      <c r="U93" s="97">
        <f t="shared" si="20"/>
        <v>45</v>
      </c>
      <c r="V93" s="106">
        <f t="shared" si="70"/>
        <v>0</v>
      </c>
      <c r="X93" s="105">
        <f t="shared" si="48"/>
        <v>1288.8467322942297</v>
      </c>
      <c r="Y93" s="105">
        <f t="shared" si="49"/>
        <v>1188.8806835624107</v>
      </c>
      <c r="AA93" s="49">
        <f t="shared" si="61"/>
        <v>1288.8467322942297</v>
      </c>
      <c r="AB93" s="52" t="str">
        <f t="shared" si="62"/>
        <v xml:space="preserve"> </v>
      </c>
    </row>
    <row r="94" spans="1:34" x14ac:dyDescent="0.25">
      <c r="A94" s="98">
        <v>-3.5</v>
      </c>
      <c r="B94" s="97">
        <v>7.2</v>
      </c>
      <c r="C94" s="99" t="s">
        <v>24</v>
      </c>
      <c r="D94" s="100" t="s">
        <v>1</v>
      </c>
      <c r="E94" s="101">
        <f t="shared" si="54"/>
        <v>95</v>
      </c>
      <c r="F94" s="102" t="s">
        <v>21</v>
      </c>
      <c r="G94" s="120">
        <f t="shared" si="66"/>
        <v>0.32710280373831779</v>
      </c>
      <c r="H94" s="116">
        <f t="shared" si="55"/>
        <v>0.14018691588785048</v>
      </c>
      <c r="I94" s="120">
        <f t="shared" si="63"/>
        <v>-9.5408333333333317</v>
      </c>
      <c r="J94" s="116">
        <f t="shared" si="56"/>
        <v>4.0125000000000011</v>
      </c>
      <c r="K94" s="120">
        <f t="shared" si="57"/>
        <v>0.4375</v>
      </c>
      <c r="L94" s="116">
        <f t="shared" si="58"/>
        <v>0.26479750778816213</v>
      </c>
      <c r="M94" s="103">
        <f t="shared" si="59"/>
        <v>2138.239875389409</v>
      </c>
      <c r="N94" s="97">
        <f t="shared" si="60"/>
        <v>37.073941726223197</v>
      </c>
      <c r="O94" s="106">
        <f t="shared" si="67"/>
        <v>7.1999999999999993</v>
      </c>
      <c r="P94" s="105">
        <f t="shared" si="64"/>
        <v>-869.56521739130437</v>
      </c>
      <c r="Q94" s="97">
        <f t="shared" si="17"/>
        <v>-45</v>
      </c>
      <c r="R94" s="97">
        <f t="shared" si="65"/>
        <v>0</v>
      </c>
      <c r="S94" s="97">
        <f t="shared" si="68"/>
        <v>-2.9368421052631577</v>
      </c>
      <c r="T94" s="105">
        <f t="shared" si="69"/>
        <v>0</v>
      </c>
      <c r="U94" s="97">
        <f t="shared" si="20"/>
        <v>45</v>
      </c>
      <c r="V94" s="106">
        <f t="shared" si="70"/>
        <v>0</v>
      </c>
      <c r="X94" s="105">
        <f t="shared" si="48"/>
        <v>1268.6746579981045</v>
      </c>
      <c r="Y94" s="105">
        <f t="shared" si="49"/>
        <v>1184.0341531948238</v>
      </c>
      <c r="AA94" s="49">
        <f t="shared" si="61"/>
        <v>1268.6746579981045</v>
      </c>
      <c r="AB94" s="52" t="str">
        <f t="shared" si="62"/>
        <v xml:space="preserve"> </v>
      </c>
    </row>
    <row r="95" spans="1:34" x14ac:dyDescent="0.25">
      <c r="A95" s="98">
        <v>-3.5</v>
      </c>
      <c r="B95" s="97">
        <v>7.3</v>
      </c>
      <c r="C95" s="99" t="s">
        <v>24</v>
      </c>
      <c r="D95" s="100" t="s">
        <v>1</v>
      </c>
      <c r="E95" s="101">
        <f t="shared" si="54"/>
        <v>95</v>
      </c>
      <c r="F95" s="102" t="s">
        <v>21</v>
      </c>
      <c r="G95" s="120">
        <f t="shared" si="66"/>
        <v>0.32407407407407407</v>
      </c>
      <c r="H95" s="116">
        <f t="shared" si="55"/>
        <v>0.13888888888888887</v>
      </c>
      <c r="I95" s="120">
        <f t="shared" si="63"/>
        <v>-9.7200000000000006</v>
      </c>
      <c r="J95" s="116">
        <f t="shared" si="56"/>
        <v>4.0499999999999989</v>
      </c>
      <c r="K95" s="120">
        <f t="shared" si="57"/>
        <v>0.4375</v>
      </c>
      <c r="L95" s="116">
        <f t="shared" si="58"/>
        <v>0.26234567901234551</v>
      </c>
      <c r="M95" s="103">
        <f t="shared" si="59"/>
        <v>2118.4413580246901</v>
      </c>
      <c r="N95" s="97">
        <f t="shared" si="60"/>
        <v>37.193627450980394</v>
      </c>
      <c r="O95" s="106">
        <f t="shared" si="67"/>
        <v>7.3000000000000007</v>
      </c>
      <c r="P95" s="105">
        <f t="shared" si="64"/>
        <v>-869.56521739130437</v>
      </c>
      <c r="Q95" s="97">
        <f t="shared" si="17"/>
        <v>-45</v>
      </c>
      <c r="R95" s="97">
        <f t="shared" si="65"/>
        <v>0</v>
      </c>
      <c r="S95" s="97">
        <f t="shared" si="68"/>
        <v>-2.9315789473684211</v>
      </c>
      <c r="T95" s="105">
        <f t="shared" si="69"/>
        <v>0</v>
      </c>
      <c r="U95" s="97">
        <f t="shared" si="20"/>
        <v>45</v>
      </c>
      <c r="V95" s="106">
        <f t="shared" si="70"/>
        <v>0</v>
      </c>
      <c r="X95" s="105">
        <f t="shared" si="48"/>
        <v>1248.8761406333856</v>
      </c>
      <c r="Y95" s="105">
        <f t="shared" si="49"/>
        <v>1179.22953429728</v>
      </c>
      <c r="AA95" s="49">
        <f t="shared" si="61"/>
        <v>1248.8761406333856</v>
      </c>
      <c r="AB95" s="52" t="str">
        <f t="shared" si="62"/>
        <v xml:space="preserve"> </v>
      </c>
    </row>
    <row r="96" spans="1:34" x14ac:dyDescent="0.25">
      <c r="A96" s="98">
        <v>-3.5</v>
      </c>
      <c r="B96" s="97">
        <v>7.4</v>
      </c>
      <c r="C96" s="99" t="s">
        <v>24</v>
      </c>
      <c r="D96" s="100" t="s">
        <v>1</v>
      </c>
      <c r="E96" s="101">
        <f t="shared" si="54"/>
        <v>95</v>
      </c>
      <c r="F96" s="102" t="s">
        <v>21</v>
      </c>
      <c r="G96" s="120">
        <f t="shared" si="66"/>
        <v>0.32110091743119262</v>
      </c>
      <c r="H96" s="116">
        <f t="shared" si="55"/>
        <v>0.13761467889908258</v>
      </c>
      <c r="I96" s="120">
        <f t="shared" si="63"/>
        <v>-9.9008333333333329</v>
      </c>
      <c r="J96" s="116">
        <f t="shared" si="56"/>
        <v>4.0875000000000012</v>
      </c>
      <c r="K96" s="120">
        <f t="shared" si="57"/>
        <v>0.4375</v>
      </c>
      <c r="L96" s="116">
        <f t="shared" si="58"/>
        <v>0.25993883792048944</v>
      </c>
      <c r="M96" s="103">
        <f t="shared" si="59"/>
        <v>2099.0061162079523</v>
      </c>
      <c r="N96" s="97">
        <f t="shared" si="60"/>
        <v>37.311117107393422</v>
      </c>
      <c r="O96" s="106">
        <f t="shared" si="67"/>
        <v>7.4</v>
      </c>
      <c r="P96" s="105">
        <f t="shared" si="64"/>
        <v>-869.56521739130437</v>
      </c>
      <c r="Q96" s="97">
        <f t="shared" si="17"/>
        <v>-45</v>
      </c>
      <c r="R96" s="97">
        <f t="shared" si="65"/>
        <v>0</v>
      </c>
      <c r="S96" s="97">
        <f t="shared" si="68"/>
        <v>-2.9263157894736844</v>
      </c>
      <c r="T96" s="105">
        <f t="shared" si="69"/>
        <v>0</v>
      </c>
      <c r="U96" s="97">
        <f t="shared" si="20"/>
        <v>45</v>
      </c>
      <c r="V96" s="106">
        <f t="shared" si="70"/>
        <v>0</v>
      </c>
      <c r="X96" s="105">
        <f t="shared" si="48"/>
        <v>1229.4408988166479</v>
      </c>
      <c r="Y96" s="105">
        <f t="shared" si="49"/>
        <v>1174.4669779357864</v>
      </c>
      <c r="AA96" s="49">
        <f t="shared" si="61"/>
        <v>1229.4408988166479</v>
      </c>
      <c r="AB96" s="52" t="str">
        <f t="shared" si="62"/>
        <v xml:space="preserve"> </v>
      </c>
    </row>
    <row r="97" spans="1:28" x14ac:dyDescent="0.25">
      <c r="A97" s="98">
        <v>-3.5</v>
      </c>
      <c r="B97" s="98">
        <v>7.5</v>
      </c>
      <c r="C97" s="99" t="s">
        <v>24</v>
      </c>
      <c r="D97" s="100" t="s">
        <v>1</v>
      </c>
      <c r="E97" s="101">
        <f t="shared" si="54"/>
        <v>95</v>
      </c>
      <c r="F97" s="102" t="s">
        <v>21</v>
      </c>
      <c r="G97" s="120">
        <f>A97/(A97-B97)</f>
        <v>0.31818181818181818</v>
      </c>
      <c r="H97" s="116">
        <f t="shared" si="55"/>
        <v>0.13636363636363635</v>
      </c>
      <c r="I97" s="120">
        <f t="shared" si="63"/>
        <v>-10.083333333333334</v>
      </c>
      <c r="J97" s="116">
        <f t="shared" si="56"/>
        <v>4.125</v>
      </c>
      <c r="K97" s="120">
        <f t="shared" si="57"/>
        <v>0.4375</v>
      </c>
      <c r="L97" s="116">
        <f t="shared" si="58"/>
        <v>0.25757575757575757</v>
      </c>
      <c r="M97" s="103">
        <f t="shared" si="59"/>
        <v>2079.9242424242425</v>
      </c>
      <c r="N97" s="97">
        <f t="shared" si="60"/>
        <v>37.426470588235297</v>
      </c>
      <c r="O97" s="106">
        <f t="shared" si="67"/>
        <v>7.5</v>
      </c>
      <c r="P97" s="105">
        <f t="shared" si="64"/>
        <v>-869.56521739130437</v>
      </c>
      <c r="Q97" s="97">
        <f t="shared" si="17"/>
        <v>-45</v>
      </c>
      <c r="R97" s="97">
        <f t="shared" si="65"/>
        <v>0</v>
      </c>
      <c r="S97" s="97">
        <f t="shared" si="68"/>
        <v>-2.9210526315789473</v>
      </c>
      <c r="T97" s="105">
        <f t="shared" si="69"/>
        <v>0</v>
      </c>
      <c r="U97" s="97">
        <f t="shared" si="20"/>
        <v>45</v>
      </c>
      <c r="V97" s="106">
        <f t="shared" si="70"/>
        <v>0</v>
      </c>
      <c r="X97" s="105">
        <f t="shared" si="48"/>
        <v>1210.359025032938</v>
      </c>
      <c r="Y97" s="105">
        <f t="shared" si="49"/>
        <v>1169.7465826745718</v>
      </c>
      <c r="AA97" s="49">
        <f t="shared" si="61"/>
        <v>1210.359025032938</v>
      </c>
      <c r="AB97" s="52" t="str">
        <f t="shared" si="62"/>
        <v xml:space="preserve"> </v>
      </c>
    </row>
    <row r="98" spans="1:28" x14ac:dyDescent="0.25">
      <c r="A98" s="98">
        <v>-3.5</v>
      </c>
      <c r="B98" s="97">
        <v>7.6</v>
      </c>
      <c r="C98" s="99" t="s">
        <v>24</v>
      </c>
      <c r="D98" s="100" t="s">
        <v>1</v>
      </c>
      <c r="E98" s="101">
        <f t="shared" si="54"/>
        <v>95</v>
      </c>
      <c r="F98" s="102" t="s">
        <v>21</v>
      </c>
      <c r="G98" s="120">
        <f t="shared" ref="G98:G115" si="71">A98/(A98-B98)</f>
        <v>0.31531531531531531</v>
      </c>
      <c r="H98" s="116">
        <f t="shared" si="55"/>
        <v>0.13513513513513514</v>
      </c>
      <c r="I98" s="120">
        <f t="shared" si="63"/>
        <v>-10.2675</v>
      </c>
      <c r="J98" s="116">
        <f t="shared" si="56"/>
        <v>4.1624999999999988</v>
      </c>
      <c r="K98" s="120">
        <f t="shared" si="57"/>
        <v>0.4375</v>
      </c>
      <c r="L98" s="116">
        <f t="shared" si="58"/>
        <v>0.25525525525525516</v>
      </c>
      <c r="M98" s="103">
        <f t="shared" si="59"/>
        <v>2061.1861861861853</v>
      </c>
      <c r="N98" s="97">
        <f t="shared" si="60"/>
        <v>37.539745627980928</v>
      </c>
      <c r="O98" s="106">
        <f t="shared" si="67"/>
        <v>7.6</v>
      </c>
      <c r="P98" s="105">
        <f t="shared" si="64"/>
        <v>-869.56521739130437</v>
      </c>
      <c r="Q98" s="97">
        <f t="shared" si="17"/>
        <v>-45</v>
      </c>
      <c r="R98" s="97">
        <f t="shared" si="65"/>
        <v>0</v>
      </c>
      <c r="S98" s="97">
        <f t="shared" si="68"/>
        <v>-2.9157894736842107</v>
      </c>
      <c r="T98" s="105">
        <f t="shared" si="69"/>
        <v>0</v>
      </c>
      <c r="U98" s="97">
        <f t="shared" si="20"/>
        <v>45</v>
      </c>
      <c r="V98" s="106">
        <f t="shared" si="70"/>
        <v>0</v>
      </c>
      <c r="X98" s="105">
        <f t="shared" si="48"/>
        <v>1191.6209687948808</v>
      </c>
      <c r="Y98" s="105">
        <f t="shared" si="49"/>
        <v>1165.0683990394623</v>
      </c>
      <c r="AA98" s="49">
        <f t="shared" si="61"/>
        <v>1191.6209687948808</v>
      </c>
      <c r="AB98" s="52" t="str">
        <f t="shared" si="62"/>
        <v xml:space="preserve"> </v>
      </c>
    </row>
    <row r="99" spans="1:28" x14ac:dyDescent="0.25">
      <c r="A99" s="98">
        <v>-3.5</v>
      </c>
      <c r="B99" s="97">
        <v>7.7</v>
      </c>
      <c r="C99" s="99" t="s">
        <v>24</v>
      </c>
      <c r="D99" s="100" t="s">
        <v>1</v>
      </c>
      <c r="E99" s="101">
        <f t="shared" si="54"/>
        <v>95</v>
      </c>
      <c r="F99" s="102" t="s">
        <v>21</v>
      </c>
      <c r="G99" s="120">
        <f t="shared" si="71"/>
        <v>0.3125</v>
      </c>
      <c r="H99" s="116">
        <f t="shared" si="55"/>
        <v>0.13392857142857142</v>
      </c>
      <c r="I99" s="120">
        <f t="shared" si="63"/>
        <v>-10.453333333333331</v>
      </c>
      <c r="J99" s="116">
        <f t="shared" si="56"/>
        <v>4.2000000000000011</v>
      </c>
      <c r="K99" s="120">
        <f t="shared" si="57"/>
        <v>0.4375</v>
      </c>
      <c r="L99" s="116">
        <f t="shared" si="58"/>
        <v>0.25297619047619058</v>
      </c>
      <c r="M99" s="103">
        <f t="shared" si="59"/>
        <v>2042.782738095239</v>
      </c>
      <c r="N99" s="97">
        <f t="shared" si="60"/>
        <v>37.650997899159663</v>
      </c>
      <c r="O99" s="106">
        <f t="shared" si="67"/>
        <v>7.6999999999999993</v>
      </c>
      <c r="P99" s="105">
        <f t="shared" si="64"/>
        <v>-869.56521739130437</v>
      </c>
      <c r="Q99" s="97">
        <f t="shared" si="17"/>
        <v>-45</v>
      </c>
      <c r="R99" s="97">
        <f t="shared" si="65"/>
        <v>0</v>
      </c>
      <c r="S99" s="97">
        <f t="shared" si="68"/>
        <v>-2.9105263157894736</v>
      </c>
      <c r="T99" s="105">
        <f t="shared" si="69"/>
        <v>0</v>
      </c>
      <c r="U99" s="97">
        <f t="shared" si="20"/>
        <v>45</v>
      </c>
      <c r="V99" s="106">
        <f t="shared" si="70"/>
        <v>0</v>
      </c>
      <c r="X99" s="105">
        <f t="shared" si="48"/>
        <v>1173.2175207039345</v>
      </c>
      <c r="Y99" s="105">
        <f t="shared" si="49"/>
        <v>1160.4324336307216</v>
      </c>
      <c r="AA99" s="49">
        <f t="shared" si="61"/>
        <v>1173.2175207039345</v>
      </c>
      <c r="AB99" s="52" t="str">
        <f t="shared" si="62"/>
        <v xml:space="preserve"> </v>
      </c>
    </row>
    <row r="100" spans="1:28" x14ac:dyDescent="0.25">
      <c r="A100" s="98">
        <v>-3.5</v>
      </c>
      <c r="B100" s="97">
        <v>7.8</v>
      </c>
      <c r="C100" s="99" t="s">
        <v>24</v>
      </c>
      <c r="D100" s="100" t="s">
        <v>1</v>
      </c>
      <c r="E100" s="101">
        <f t="shared" si="54"/>
        <v>95</v>
      </c>
      <c r="F100" s="102" t="s">
        <v>21</v>
      </c>
      <c r="G100" s="120">
        <f t="shared" si="71"/>
        <v>0.30973451327433627</v>
      </c>
      <c r="H100" s="116">
        <f t="shared" si="55"/>
        <v>0.13274336283185839</v>
      </c>
      <c r="I100" s="120">
        <f t="shared" si="63"/>
        <v>-10.640833333333335</v>
      </c>
      <c r="J100" s="116">
        <f t="shared" si="56"/>
        <v>4.2374999999999989</v>
      </c>
      <c r="K100" s="120">
        <f t="shared" si="57"/>
        <v>0.4375</v>
      </c>
      <c r="L100" s="116">
        <f t="shared" si="58"/>
        <v>0.25073746312684353</v>
      </c>
      <c r="M100" s="103">
        <f t="shared" si="59"/>
        <v>2024.7050147492614</v>
      </c>
      <c r="N100" s="97">
        <f t="shared" si="60"/>
        <v>37.760281103591879</v>
      </c>
      <c r="O100" s="106">
        <f t="shared" si="67"/>
        <v>7.8000000000000007</v>
      </c>
      <c r="P100" s="105">
        <f t="shared" si="64"/>
        <v>-869.56521739130437</v>
      </c>
      <c r="Q100" s="97">
        <f t="shared" si="17"/>
        <v>-45</v>
      </c>
      <c r="R100" s="97">
        <f t="shared" si="65"/>
        <v>0</v>
      </c>
      <c r="S100" s="97">
        <f t="shared" si="68"/>
        <v>-2.905263157894737</v>
      </c>
      <c r="T100" s="105">
        <f t="shared" si="69"/>
        <v>0</v>
      </c>
      <c r="U100" s="97">
        <f t="shared" si="20"/>
        <v>45</v>
      </c>
      <c r="V100" s="106">
        <f t="shared" si="70"/>
        <v>0</v>
      </c>
      <c r="X100" s="105">
        <f t="shared" si="48"/>
        <v>1155.1397973579569</v>
      </c>
      <c r="Y100" s="105">
        <f t="shared" si="49"/>
        <v>1155.8386529139295</v>
      </c>
      <c r="AA100" s="49">
        <f t="shared" si="61"/>
        <v>1155.1397973579569</v>
      </c>
      <c r="AB100" s="52" t="str">
        <f t="shared" si="62"/>
        <v xml:space="preserve"> </v>
      </c>
    </row>
    <row r="101" spans="1:28" x14ac:dyDescent="0.25">
      <c r="A101" s="98">
        <v>-3.5</v>
      </c>
      <c r="B101" s="98">
        <v>7.9</v>
      </c>
      <c r="C101" s="99" t="s">
        <v>24</v>
      </c>
      <c r="D101" s="100" t="s">
        <v>1</v>
      </c>
      <c r="E101" s="101">
        <f t="shared" si="54"/>
        <v>95</v>
      </c>
      <c r="F101" s="102" t="s">
        <v>21</v>
      </c>
      <c r="G101" s="120">
        <f t="shared" si="71"/>
        <v>0.30701754385964913</v>
      </c>
      <c r="H101" s="116">
        <f t="shared" si="55"/>
        <v>0.13157894736842105</v>
      </c>
      <c r="I101" s="120">
        <f t="shared" si="63"/>
        <v>-10.83</v>
      </c>
      <c r="J101" s="116">
        <f t="shared" si="56"/>
        <v>4.2750000000000012</v>
      </c>
      <c r="K101" s="120">
        <f t="shared" si="57"/>
        <v>0.4375</v>
      </c>
      <c r="L101" s="116">
        <f t="shared" si="58"/>
        <v>0.24853801169590645</v>
      </c>
      <c r="M101" s="103">
        <f t="shared" si="59"/>
        <v>2006.9444444444446</v>
      </c>
      <c r="N101" s="97">
        <f t="shared" si="60"/>
        <v>37.867647058823529</v>
      </c>
      <c r="O101" s="106">
        <f t="shared" si="67"/>
        <v>7.9</v>
      </c>
      <c r="P101" s="105">
        <f t="shared" si="64"/>
        <v>-869.56521739130437</v>
      </c>
      <c r="Q101" s="97">
        <f t="shared" si="17"/>
        <v>-45</v>
      </c>
      <c r="R101" s="97">
        <f t="shared" si="65"/>
        <v>0</v>
      </c>
      <c r="S101" s="97">
        <f t="shared" si="68"/>
        <v>-2.9</v>
      </c>
      <c r="T101" s="105">
        <f t="shared" si="69"/>
        <v>0</v>
      </c>
      <c r="U101" s="97">
        <f t="shared" si="20"/>
        <v>45</v>
      </c>
      <c r="V101" s="106">
        <f t="shared" si="70"/>
        <v>0</v>
      </c>
      <c r="X101" s="105">
        <f t="shared" si="48"/>
        <v>1137.3792270531403</v>
      </c>
      <c r="Y101" s="105">
        <f t="shared" si="49"/>
        <v>1151.2869867149757</v>
      </c>
      <c r="AA101" s="49">
        <f t="shared" si="61"/>
        <v>1137.3792270531403</v>
      </c>
      <c r="AB101" s="52" t="str">
        <f t="shared" si="62"/>
        <v xml:space="preserve"> </v>
      </c>
    </row>
    <row r="102" spans="1:28" x14ac:dyDescent="0.25">
      <c r="A102" s="98">
        <v>-3.5</v>
      </c>
      <c r="B102" s="97">
        <v>8</v>
      </c>
      <c r="C102" s="99" t="s">
        <v>24</v>
      </c>
      <c r="D102" s="100" t="s">
        <v>1</v>
      </c>
      <c r="E102" s="101">
        <f t="shared" si="54"/>
        <v>95</v>
      </c>
      <c r="F102" s="102" t="s">
        <v>21</v>
      </c>
      <c r="G102" s="120">
        <f t="shared" si="71"/>
        <v>0.30434782608695654</v>
      </c>
      <c r="H102" s="116">
        <f t="shared" si="55"/>
        <v>0.13043478260869565</v>
      </c>
      <c r="I102" s="120">
        <f t="shared" si="63"/>
        <v>-11.020833333333334</v>
      </c>
      <c r="J102" s="116">
        <f t="shared" si="56"/>
        <v>4.3125</v>
      </c>
      <c r="K102" s="120">
        <f t="shared" si="57"/>
        <v>0.4375</v>
      </c>
      <c r="L102" s="116">
        <f t="shared" si="58"/>
        <v>0.24637681159420291</v>
      </c>
      <c r="M102" s="103">
        <f t="shared" si="59"/>
        <v>1989.4927536231885</v>
      </c>
      <c r="N102" s="97">
        <f t="shared" si="60"/>
        <v>37.973145780051148</v>
      </c>
      <c r="O102" s="106">
        <f t="shared" si="67"/>
        <v>8</v>
      </c>
      <c r="P102" s="105">
        <f t="shared" si="64"/>
        <v>-869.56521739130437</v>
      </c>
      <c r="Q102" s="97">
        <f t="shared" si="17"/>
        <v>-45</v>
      </c>
      <c r="R102" s="97">
        <f t="shared" si="65"/>
        <v>0</v>
      </c>
      <c r="S102" s="97">
        <f t="shared" si="68"/>
        <v>-2.8947368421052633</v>
      </c>
      <c r="T102" s="105">
        <f t="shared" si="69"/>
        <v>0</v>
      </c>
      <c r="U102" s="97">
        <f t="shared" si="20"/>
        <v>45</v>
      </c>
      <c r="V102" s="106">
        <f t="shared" si="70"/>
        <v>0</v>
      </c>
      <c r="X102" s="105">
        <f t="shared" si="48"/>
        <v>1119.927536231884</v>
      </c>
      <c r="Y102" s="105">
        <f t="shared" si="49"/>
        <v>1146.7773314429742</v>
      </c>
      <c r="AA102" s="49">
        <f t="shared" si="61"/>
        <v>1119.927536231884</v>
      </c>
      <c r="AB102" s="52" t="str">
        <f t="shared" si="62"/>
        <v xml:space="preserve"> </v>
      </c>
    </row>
    <row r="103" spans="1:28" x14ac:dyDescent="0.25">
      <c r="A103" s="98">
        <v>-3.5</v>
      </c>
      <c r="B103" s="97">
        <v>8.1</v>
      </c>
      <c r="C103" s="99" t="s">
        <v>24</v>
      </c>
      <c r="D103" s="100" t="s">
        <v>1</v>
      </c>
      <c r="E103" s="101">
        <f t="shared" si="54"/>
        <v>95</v>
      </c>
      <c r="F103" s="102" t="s">
        <v>21</v>
      </c>
      <c r="G103" s="120">
        <f t="shared" si="71"/>
        <v>0.30172413793103448</v>
      </c>
      <c r="H103" s="116">
        <f t="shared" si="55"/>
        <v>0.12931034482758622</v>
      </c>
      <c r="I103" s="120">
        <f t="shared" si="63"/>
        <v>-11.213333333333333</v>
      </c>
      <c r="J103" s="116">
        <f t="shared" si="56"/>
        <v>4.3499999999999988</v>
      </c>
      <c r="K103" s="120">
        <f t="shared" si="57"/>
        <v>0.4375</v>
      </c>
      <c r="L103" s="116">
        <f t="shared" si="58"/>
        <v>0.24425287356321831</v>
      </c>
      <c r="M103" s="103">
        <f t="shared" si="59"/>
        <v>1972.3419540229879</v>
      </c>
      <c r="N103" s="97">
        <f t="shared" si="60"/>
        <v>38.076825557809329</v>
      </c>
      <c r="O103" s="106">
        <f t="shared" si="67"/>
        <v>8.1</v>
      </c>
      <c r="P103" s="105">
        <f t="shared" si="64"/>
        <v>-869.56521739130437</v>
      </c>
      <c r="Q103" s="97">
        <f t="shared" si="17"/>
        <v>-45</v>
      </c>
      <c r="R103" s="97">
        <f t="shared" si="65"/>
        <v>0</v>
      </c>
      <c r="S103" s="97">
        <f t="shared" si="68"/>
        <v>-2.8894736842105262</v>
      </c>
      <c r="T103" s="105">
        <f t="shared" si="69"/>
        <v>0</v>
      </c>
      <c r="U103" s="97">
        <f t="shared" si="20"/>
        <v>45</v>
      </c>
      <c r="V103" s="106">
        <f t="shared" si="70"/>
        <v>0</v>
      </c>
      <c r="X103" s="105">
        <f t="shared" si="48"/>
        <v>1102.7767366316834</v>
      </c>
      <c r="Y103" s="105">
        <f t="shared" si="49"/>
        <v>1142.309553062908</v>
      </c>
      <c r="AA103" s="49">
        <f t="shared" si="61"/>
        <v>1102.7767366316834</v>
      </c>
      <c r="AB103" s="52" t="str">
        <f t="shared" si="62"/>
        <v xml:space="preserve"> </v>
      </c>
    </row>
    <row r="104" spans="1:28" x14ac:dyDescent="0.25">
      <c r="A104" s="98">
        <v>-3.5</v>
      </c>
      <c r="B104" s="97">
        <v>8.1999999999999993</v>
      </c>
      <c r="C104" s="99" t="s">
        <v>24</v>
      </c>
      <c r="D104" s="100" t="s">
        <v>1</v>
      </c>
      <c r="E104" s="101">
        <f t="shared" si="54"/>
        <v>95</v>
      </c>
      <c r="F104" s="102" t="s">
        <v>21</v>
      </c>
      <c r="G104" s="120">
        <f t="shared" si="71"/>
        <v>0.29914529914529914</v>
      </c>
      <c r="H104" s="116">
        <f t="shared" si="55"/>
        <v>0.12820512820512822</v>
      </c>
      <c r="I104" s="120">
        <f t="shared" si="63"/>
        <v>-11.407499999999999</v>
      </c>
      <c r="J104" s="116">
        <f t="shared" si="56"/>
        <v>4.3874999999999993</v>
      </c>
      <c r="K104" s="120">
        <f t="shared" si="57"/>
        <v>0.4375</v>
      </c>
      <c r="L104" s="116">
        <f t="shared" si="58"/>
        <v>0.2421652421652421</v>
      </c>
      <c r="M104" s="103">
        <f t="shared" si="59"/>
        <v>1955.48433048433</v>
      </c>
      <c r="N104" s="97">
        <f t="shared" si="60"/>
        <v>38.178733031674213</v>
      </c>
      <c r="O104" s="106">
        <f t="shared" si="67"/>
        <v>8.1999999999999993</v>
      </c>
      <c r="P104" s="105">
        <f t="shared" si="64"/>
        <v>-869.56521739130437</v>
      </c>
      <c r="Q104" s="97">
        <f t="shared" si="17"/>
        <v>-45</v>
      </c>
      <c r="R104" s="97">
        <f t="shared" si="65"/>
        <v>0</v>
      </c>
      <c r="S104" s="97">
        <f t="shared" si="68"/>
        <v>-2.8842105263157896</v>
      </c>
      <c r="T104" s="105">
        <f t="shared" si="69"/>
        <v>0</v>
      </c>
      <c r="U104" s="97">
        <f t="shared" si="20"/>
        <v>45</v>
      </c>
      <c r="V104" s="106">
        <f t="shared" si="70"/>
        <v>0</v>
      </c>
      <c r="X104" s="105">
        <f t="shared" si="48"/>
        <v>1085.9191130930258</v>
      </c>
      <c r="Y104" s="105">
        <f t="shared" si="49"/>
        <v>1137.8834898379212</v>
      </c>
      <c r="AA104" s="49">
        <f t="shared" si="61"/>
        <v>1085.9191130930258</v>
      </c>
      <c r="AB104" s="52" t="str">
        <f t="shared" si="62"/>
        <v xml:space="preserve"> </v>
      </c>
    </row>
    <row r="105" spans="1:28" x14ac:dyDescent="0.25">
      <c r="A105" s="98">
        <v>-3.5</v>
      </c>
      <c r="B105" s="98">
        <v>8.3000000000000007</v>
      </c>
      <c r="C105" s="99" t="s">
        <v>24</v>
      </c>
      <c r="D105" s="100" t="s">
        <v>1</v>
      </c>
      <c r="E105" s="101">
        <f t="shared" si="54"/>
        <v>95</v>
      </c>
      <c r="F105" s="102" t="s">
        <v>21</v>
      </c>
      <c r="G105" s="120">
        <f t="shared" si="71"/>
        <v>0.29661016949152541</v>
      </c>
      <c r="H105" s="116">
        <f t="shared" si="55"/>
        <v>0.1271186440677966</v>
      </c>
      <c r="I105" s="120">
        <f t="shared" si="63"/>
        <v>-11.603333333333333</v>
      </c>
      <c r="J105" s="116">
        <f t="shared" si="56"/>
        <v>4.4250000000000007</v>
      </c>
      <c r="K105" s="120">
        <f t="shared" si="57"/>
        <v>0.4375</v>
      </c>
      <c r="L105" s="116">
        <f t="shared" si="58"/>
        <v>0.24011299435028247</v>
      </c>
      <c r="M105" s="103">
        <f t="shared" si="59"/>
        <v>1938.912429378531</v>
      </c>
      <c r="N105" s="97">
        <f t="shared" si="60"/>
        <v>38.27891326021934</v>
      </c>
      <c r="O105" s="106">
        <f t="shared" si="67"/>
        <v>8.3000000000000007</v>
      </c>
      <c r="P105" s="105">
        <f t="shared" si="64"/>
        <v>-869.56521739130437</v>
      </c>
      <c r="Q105" s="97">
        <f t="shared" si="17"/>
        <v>-45</v>
      </c>
      <c r="R105" s="97">
        <f t="shared" si="65"/>
        <v>0</v>
      </c>
      <c r="S105" s="97">
        <f t="shared" si="68"/>
        <v>-2.8789473684210525</v>
      </c>
      <c r="T105" s="105">
        <f t="shared" si="69"/>
        <v>0</v>
      </c>
      <c r="U105" s="97">
        <f t="shared" si="20"/>
        <v>45</v>
      </c>
      <c r="V105" s="106">
        <f t="shared" si="70"/>
        <v>0</v>
      </c>
      <c r="X105" s="105">
        <f t="shared" si="48"/>
        <v>1069.3472119872267</v>
      </c>
      <c r="Y105" s="105">
        <f t="shared" si="49"/>
        <v>1133.4989548595063</v>
      </c>
      <c r="AA105" s="49">
        <f t="shared" si="61"/>
        <v>1069.3472119872267</v>
      </c>
      <c r="AB105" s="52" t="str">
        <f t="shared" si="62"/>
        <v xml:space="preserve"> </v>
      </c>
    </row>
    <row r="106" spans="1:28" x14ac:dyDescent="0.25">
      <c r="A106" s="98">
        <v>-3.5</v>
      </c>
      <c r="B106" s="97">
        <v>8.4</v>
      </c>
      <c r="C106" s="99" t="s">
        <v>24</v>
      </c>
      <c r="D106" s="100" t="s">
        <v>1</v>
      </c>
      <c r="E106" s="101">
        <f t="shared" si="54"/>
        <v>95</v>
      </c>
      <c r="F106" s="102" t="s">
        <v>21</v>
      </c>
      <c r="G106" s="120">
        <f t="shared" si="71"/>
        <v>0.29411764705882354</v>
      </c>
      <c r="H106" s="116">
        <f t="shared" si="55"/>
        <v>0.12605042016806722</v>
      </c>
      <c r="I106" s="120">
        <f t="shared" si="63"/>
        <v>-11.800833333333335</v>
      </c>
      <c r="J106" s="116">
        <f t="shared" si="56"/>
        <v>4.4625000000000012</v>
      </c>
      <c r="K106" s="120">
        <f t="shared" si="57"/>
        <v>0.4375</v>
      </c>
      <c r="L106" s="116">
        <f t="shared" si="58"/>
        <v>0.23809523809523814</v>
      </c>
      <c r="M106" s="103">
        <f t="shared" si="59"/>
        <v>1922.6190476190479</v>
      </c>
      <c r="N106" s="97">
        <f t="shared" si="60"/>
        <v>38.377409787444392</v>
      </c>
      <c r="O106" s="106">
        <f t="shared" si="67"/>
        <v>8.4</v>
      </c>
      <c r="P106" s="105">
        <f t="shared" si="64"/>
        <v>-869.56521739130437</v>
      </c>
      <c r="Q106" s="97">
        <f t="shared" si="17"/>
        <v>-45</v>
      </c>
      <c r="R106" s="97">
        <f t="shared" si="65"/>
        <v>0</v>
      </c>
      <c r="S106" s="97">
        <f t="shared" si="68"/>
        <v>-2.8736842105263158</v>
      </c>
      <c r="T106" s="105">
        <f t="shared" si="69"/>
        <v>0</v>
      </c>
      <c r="U106" s="97">
        <f t="shared" si="20"/>
        <v>45</v>
      </c>
      <c r="V106" s="106">
        <f t="shared" si="70"/>
        <v>0</v>
      </c>
      <c r="X106" s="105">
        <f t="shared" si="48"/>
        <v>1053.0538302277437</v>
      </c>
      <c r="Y106" s="105">
        <f t="shared" si="49"/>
        <v>1129.1557383823094</v>
      </c>
      <c r="AA106" s="49">
        <f t="shared" si="61"/>
        <v>1053.0538302277437</v>
      </c>
      <c r="AB106" s="52" t="str">
        <f t="shared" si="62"/>
        <v xml:space="preserve"> </v>
      </c>
    </row>
    <row r="107" spans="1:28" x14ac:dyDescent="0.25">
      <c r="A107" s="98">
        <v>-3.5</v>
      </c>
      <c r="B107" s="97">
        <v>8.4999999999999893</v>
      </c>
      <c r="C107" s="99" t="s">
        <v>24</v>
      </c>
      <c r="D107" s="100" t="s">
        <v>1</v>
      </c>
      <c r="E107" s="101">
        <f t="shared" si="54"/>
        <v>95</v>
      </c>
      <c r="F107" s="102" t="s">
        <v>21</v>
      </c>
      <c r="G107" s="120">
        <f t="shared" si="71"/>
        <v>0.29166666666666691</v>
      </c>
      <c r="H107" s="116">
        <f t="shared" si="55"/>
        <v>0.12500000000000011</v>
      </c>
      <c r="I107" s="120">
        <f t="shared" si="63"/>
        <v>-11.999999999999979</v>
      </c>
      <c r="J107" s="116">
        <f t="shared" si="56"/>
        <v>4.4999999999999964</v>
      </c>
      <c r="K107" s="120">
        <f t="shared" si="57"/>
        <v>0.4375</v>
      </c>
      <c r="L107" s="116">
        <f t="shared" si="58"/>
        <v>0.23611111111111133</v>
      </c>
      <c r="M107" s="103">
        <f t="shared" si="59"/>
        <v>1906.597222222224</v>
      </c>
      <c r="N107" s="97">
        <f t="shared" si="60"/>
        <v>38.474264705882341</v>
      </c>
      <c r="O107" s="106">
        <f t="shared" si="67"/>
        <v>8.4999999999999893</v>
      </c>
      <c r="P107" s="105">
        <f t="shared" si="64"/>
        <v>-869.56521739130437</v>
      </c>
      <c r="Q107" s="97">
        <f t="shared" si="17"/>
        <v>-45</v>
      </c>
      <c r="R107" s="97">
        <f t="shared" si="65"/>
        <v>0</v>
      </c>
      <c r="S107" s="97">
        <f t="shared" si="68"/>
        <v>-2.8684210526315796</v>
      </c>
      <c r="T107" s="105">
        <f t="shared" si="69"/>
        <v>0</v>
      </c>
      <c r="U107" s="97">
        <f t="shared" si="20"/>
        <v>45</v>
      </c>
      <c r="V107" s="106">
        <f t="shared" si="70"/>
        <v>0</v>
      </c>
      <c r="X107" s="105">
        <f t="shared" si="48"/>
        <v>1037.0320048309195</v>
      </c>
      <c r="Y107" s="105">
        <f t="shared" si="49"/>
        <v>1124.8536099788651</v>
      </c>
      <c r="AA107" s="49">
        <f t="shared" si="61"/>
        <v>1037.0320048309195</v>
      </c>
      <c r="AB107" s="52" t="str">
        <f t="shared" si="62"/>
        <v xml:space="preserve"> </v>
      </c>
    </row>
    <row r="108" spans="1:28" x14ac:dyDescent="0.25">
      <c r="A108" s="98">
        <v>-3.5</v>
      </c>
      <c r="B108" s="97">
        <v>8.5999999999999908</v>
      </c>
      <c r="C108" s="99" t="s">
        <v>24</v>
      </c>
      <c r="D108" s="100" t="s">
        <v>1</v>
      </c>
      <c r="E108" s="101">
        <f t="shared" si="54"/>
        <v>95</v>
      </c>
      <c r="F108" s="102" t="s">
        <v>21</v>
      </c>
      <c r="G108" s="120">
        <f t="shared" si="71"/>
        <v>0.28925619834710764</v>
      </c>
      <c r="H108" s="116">
        <f t="shared" si="55"/>
        <v>0.12396694214876043</v>
      </c>
      <c r="I108" s="120">
        <f t="shared" si="63"/>
        <v>-12.200833333333314</v>
      </c>
      <c r="J108" s="116">
        <f t="shared" si="56"/>
        <v>4.5374999999999961</v>
      </c>
      <c r="K108" s="120">
        <f t="shared" si="57"/>
        <v>0.4375</v>
      </c>
      <c r="L108" s="116">
        <f t="shared" si="58"/>
        <v>0.23415977961432519</v>
      </c>
      <c r="M108" s="103">
        <f t="shared" si="59"/>
        <v>1890.8402203856758</v>
      </c>
      <c r="N108" s="97">
        <f t="shared" si="60"/>
        <v>38.569518716577527</v>
      </c>
      <c r="O108" s="106">
        <f t="shared" si="67"/>
        <v>8.5999999999999925</v>
      </c>
      <c r="P108" s="105">
        <f t="shared" si="64"/>
        <v>-869.56521739130437</v>
      </c>
      <c r="Q108" s="97">
        <f t="shared" si="17"/>
        <v>-45</v>
      </c>
      <c r="R108" s="97">
        <f t="shared" si="65"/>
        <v>0</v>
      </c>
      <c r="S108" s="97">
        <f t="shared" si="68"/>
        <v>-2.8631578947368426</v>
      </c>
      <c r="T108" s="105">
        <f t="shared" si="69"/>
        <v>0</v>
      </c>
      <c r="U108" s="97">
        <f t="shared" si="20"/>
        <v>45</v>
      </c>
      <c r="V108" s="106">
        <f t="shared" si="70"/>
        <v>0</v>
      </c>
      <c r="X108" s="105">
        <f t="shared" si="48"/>
        <v>1021.2750029943714</v>
      </c>
      <c r="Y108" s="105">
        <f t="shared" si="49"/>
        <v>1120.5923205283159</v>
      </c>
      <c r="AA108" s="49">
        <f t="shared" si="61"/>
        <v>1021.2750029943714</v>
      </c>
      <c r="AB108" s="52" t="str">
        <f t="shared" si="62"/>
        <v xml:space="preserve"> </v>
      </c>
    </row>
    <row r="109" spans="1:28" x14ac:dyDescent="0.25">
      <c r="A109" s="98">
        <v>-3.5</v>
      </c>
      <c r="B109" s="98">
        <v>8.6999999999999904</v>
      </c>
      <c r="C109" s="99" t="s">
        <v>24</v>
      </c>
      <c r="D109" s="100" t="s">
        <v>1</v>
      </c>
      <c r="E109" s="101">
        <f t="shared" si="54"/>
        <v>95</v>
      </c>
      <c r="F109" s="102" t="s">
        <v>21</v>
      </c>
      <c r="G109" s="120">
        <f t="shared" si="71"/>
        <v>0.28688524590163955</v>
      </c>
      <c r="H109" s="116">
        <f t="shared" si="55"/>
        <v>0.12295081967213124</v>
      </c>
      <c r="I109" s="120">
        <f t="shared" si="63"/>
        <v>-12.403333333333315</v>
      </c>
      <c r="J109" s="116">
        <f t="shared" si="56"/>
        <v>4.5749999999999966</v>
      </c>
      <c r="K109" s="120">
        <f t="shared" si="57"/>
        <v>0.4375</v>
      </c>
      <c r="L109" s="116">
        <f t="shared" si="58"/>
        <v>0.2322404371584702</v>
      </c>
      <c r="M109" s="103">
        <f t="shared" si="59"/>
        <v>1875.3415300546469</v>
      </c>
      <c r="N109" s="97">
        <f t="shared" si="60"/>
        <v>38.663211186113791</v>
      </c>
      <c r="O109" s="106">
        <f t="shared" si="67"/>
        <v>8.6999999999999904</v>
      </c>
      <c r="P109" s="105">
        <f t="shared" si="64"/>
        <v>-869.56521739130437</v>
      </c>
      <c r="Q109" s="97">
        <f t="shared" si="17"/>
        <v>-45</v>
      </c>
      <c r="R109" s="97">
        <f t="shared" si="65"/>
        <v>0</v>
      </c>
      <c r="S109" s="97">
        <f t="shared" si="68"/>
        <v>-2.8578947368421055</v>
      </c>
      <c r="T109" s="105">
        <f t="shared" si="69"/>
        <v>0</v>
      </c>
      <c r="U109" s="97">
        <f t="shared" si="20"/>
        <v>45</v>
      </c>
      <c r="V109" s="106">
        <f t="shared" si="70"/>
        <v>0</v>
      </c>
      <c r="X109" s="105">
        <f t="shared" si="48"/>
        <v>1005.7763126633425</v>
      </c>
      <c r="Y109" s="105">
        <f t="shared" si="49"/>
        <v>1116.3716040520128</v>
      </c>
      <c r="AA109" s="49">
        <f t="shared" si="61"/>
        <v>1005.7763126633425</v>
      </c>
      <c r="AB109" s="52" t="str">
        <f t="shared" si="62"/>
        <v xml:space="preserve"> </v>
      </c>
    </row>
    <row r="110" spans="1:28" x14ac:dyDescent="0.25">
      <c r="A110" s="98">
        <v>-3.5</v>
      </c>
      <c r="B110" s="97">
        <v>8.7999999999999901</v>
      </c>
      <c r="C110" s="99" t="s">
        <v>24</v>
      </c>
      <c r="D110" s="100" t="s">
        <v>1</v>
      </c>
      <c r="E110" s="101">
        <f t="shared" si="54"/>
        <v>95</v>
      </c>
      <c r="F110" s="102" t="s">
        <v>21</v>
      </c>
      <c r="G110" s="120">
        <f t="shared" si="71"/>
        <v>0.2845528455284555</v>
      </c>
      <c r="H110" s="116">
        <f t="shared" si="55"/>
        <v>0.12195121951219522</v>
      </c>
      <c r="I110" s="120">
        <f t="shared" si="63"/>
        <v>-12.60749999999998</v>
      </c>
      <c r="J110" s="116">
        <f t="shared" si="56"/>
        <v>4.6124999999999972</v>
      </c>
      <c r="K110" s="120">
        <f t="shared" si="57"/>
        <v>0.4375</v>
      </c>
      <c r="L110" s="116">
        <f t="shared" si="58"/>
        <v>0.23035230352303537</v>
      </c>
      <c r="M110" s="103">
        <f t="shared" si="59"/>
        <v>1860.0948509485106</v>
      </c>
      <c r="N110" s="97">
        <f t="shared" si="60"/>
        <v>38.755380200860813</v>
      </c>
      <c r="O110" s="106">
        <f t="shared" si="67"/>
        <v>8.7999999999999901</v>
      </c>
      <c r="P110" s="105">
        <f t="shared" si="64"/>
        <v>-869.56521739130437</v>
      </c>
      <c r="Q110" s="97">
        <f t="shared" si="17"/>
        <v>-45</v>
      </c>
      <c r="R110" s="97">
        <f t="shared" si="65"/>
        <v>0</v>
      </c>
      <c r="S110" s="97">
        <f t="shared" si="68"/>
        <v>-2.8526315789473689</v>
      </c>
      <c r="T110" s="105">
        <f t="shared" si="69"/>
        <v>0</v>
      </c>
      <c r="U110" s="97">
        <f t="shared" si="20"/>
        <v>45</v>
      </c>
      <c r="V110" s="106">
        <f t="shared" si="70"/>
        <v>0</v>
      </c>
      <c r="X110" s="105">
        <f t="shared" si="48"/>
        <v>990.52963355720624</v>
      </c>
      <c r="Y110" s="105">
        <f t="shared" si="49"/>
        <v>1112.1911794078176</v>
      </c>
      <c r="AA110" s="49">
        <f t="shared" si="61"/>
        <v>990.52963355720624</v>
      </c>
      <c r="AB110" s="52" t="str">
        <f t="shared" si="62"/>
        <v xml:space="preserve"> </v>
      </c>
    </row>
    <row r="111" spans="1:28" x14ac:dyDescent="0.25">
      <c r="A111" s="98">
        <v>-3.5</v>
      </c>
      <c r="B111" s="97">
        <v>8.8999999999999897</v>
      </c>
      <c r="C111" s="99" t="s">
        <v>24</v>
      </c>
      <c r="D111" s="100" t="s">
        <v>1</v>
      </c>
      <c r="E111" s="101">
        <f t="shared" si="54"/>
        <v>95</v>
      </c>
      <c r="F111" s="102" t="s">
        <v>21</v>
      </c>
      <c r="G111" s="120">
        <f t="shared" si="71"/>
        <v>0.28225806451612928</v>
      </c>
      <c r="H111" s="116">
        <f t="shared" si="55"/>
        <v>0.12096774193548397</v>
      </c>
      <c r="I111" s="120">
        <f t="shared" si="63"/>
        <v>-12.813333333333311</v>
      </c>
      <c r="J111" s="116">
        <f t="shared" si="56"/>
        <v>4.6499999999999959</v>
      </c>
      <c r="K111" s="120">
        <f t="shared" si="57"/>
        <v>0.4375</v>
      </c>
      <c r="L111" s="116">
        <f t="shared" si="58"/>
        <v>0.22849462365591416</v>
      </c>
      <c r="M111" s="103">
        <f t="shared" si="59"/>
        <v>1845.0940860215069</v>
      </c>
      <c r="N111" s="97">
        <f t="shared" si="60"/>
        <v>38.846062618595823</v>
      </c>
      <c r="O111" s="106">
        <f t="shared" si="67"/>
        <v>8.8999999999999897</v>
      </c>
      <c r="P111" s="105">
        <f t="shared" si="64"/>
        <v>-869.56521739130437</v>
      </c>
      <c r="Q111" s="97">
        <f t="shared" si="17"/>
        <v>-45</v>
      </c>
      <c r="R111" s="97">
        <f t="shared" si="65"/>
        <v>0</v>
      </c>
      <c r="S111" s="97">
        <f t="shared" si="68"/>
        <v>-2.8473684210526322</v>
      </c>
      <c r="T111" s="105">
        <f t="shared" si="69"/>
        <v>0</v>
      </c>
      <c r="U111" s="97">
        <f t="shared" si="20"/>
        <v>45</v>
      </c>
      <c r="V111" s="106">
        <f t="shared" si="70"/>
        <v>0</v>
      </c>
      <c r="X111" s="105">
        <f t="shared" si="48"/>
        <v>975.52886863020251</v>
      </c>
      <c r="Y111" s="105">
        <f t="shared" si="49"/>
        <v>1108.0507518540098</v>
      </c>
      <c r="AA111" s="49">
        <f t="shared" si="61"/>
        <v>975.52886863020251</v>
      </c>
      <c r="AB111" s="52" t="str">
        <f t="shared" si="62"/>
        <v xml:space="preserve"> </v>
      </c>
    </row>
    <row r="112" spans="1:28" x14ac:dyDescent="0.25">
      <c r="A112" s="98">
        <v>-3.5</v>
      </c>
      <c r="B112" s="97">
        <v>8.9999999999999893</v>
      </c>
      <c r="C112" s="99" t="s">
        <v>24</v>
      </c>
      <c r="D112" s="100" t="s">
        <v>1</v>
      </c>
      <c r="E112" s="101">
        <f t="shared" si="54"/>
        <v>95</v>
      </c>
      <c r="F112" s="102" t="s">
        <v>21</v>
      </c>
      <c r="G112" s="120">
        <f t="shared" si="71"/>
        <v>0.28000000000000025</v>
      </c>
      <c r="H112" s="116">
        <f t="shared" si="55"/>
        <v>0.12000000000000011</v>
      </c>
      <c r="I112" s="120">
        <f t="shared" si="63"/>
        <v>-13.020833333333313</v>
      </c>
      <c r="J112" s="116">
        <f t="shared" si="56"/>
        <v>4.6874999999999964</v>
      </c>
      <c r="K112" s="120">
        <f t="shared" si="57"/>
        <v>0.4375</v>
      </c>
      <c r="L112" s="116">
        <f t="shared" si="58"/>
        <v>0.22666666666666685</v>
      </c>
      <c r="M112" s="103">
        <f t="shared" si="59"/>
        <v>1830.3333333333348</v>
      </c>
      <c r="N112" s="97">
        <f t="shared" si="60"/>
        <v>38.935294117647047</v>
      </c>
      <c r="O112" s="106">
        <f t="shared" si="67"/>
        <v>8.9999999999999893</v>
      </c>
      <c r="P112" s="105">
        <f t="shared" si="64"/>
        <v>-869.56521739130437</v>
      </c>
      <c r="Q112" s="97">
        <f t="shared" si="17"/>
        <v>-45</v>
      </c>
      <c r="R112" s="97">
        <f t="shared" si="65"/>
        <v>0</v>
      </c>
      <c r="S112" s="97">
        <f t="shared" si="68"/>
        <v>-2.8421052631578956</v>
      </c>
      <c r="T112" s="105">
        <f t="shared" si="69"/>
        <v>0</v>
      </c>
      <c r="U112" s="97">
        <f t="shared" si="20"/>
        <v>45</v>
      </c>
      <c r="V112" s="106">
        <f t="shared" si="70"/>
        <v>0</v>
      </c>
      <c r="X112" s="105">
        <f t="shared" si="48"/>
        <v>960.76811594203048</v>
      </c>
      <c r="Y112" s="105">
        <f t="shared" si="49"/>
        <v>1103.9500144927542</v>
      </c>
      <c r="AA112" s="49">
        <f t="shared" si="61"/>
        <v>960.76811594203048</v>
      </c>
      <c r="AB112" s="52" t="str">
        <f t="shared" si="62"/>
        <v xml:space="preserve"> </v>
      </c>
    </row>
    <row r="113" spans="1:28" x14ac:dyDescent="0.25">
      <c r="A113" s="98">
        <v>-3.5</v>
      </c>
      <c r="B113" s="98">
        <v>9.0999999999999908</v>
      </c>
      <c r="C113" s="99" t="s">
        <v>24</v>
      </c>
      <c r="D113" s="100" t="s">
        <v>1</v>
      </c>
      <c r="E113" s="101">
        <f t="shared" si="54"/>
        <v>95</v>
      </c>
      <c r="F113" s="102" t="s">
        <v>21</v>
      </c>
      <c r="G113" s="120">
        <f t="shared" si="71"/>
        <v>0.27777777777777796</v>
      </c>
      <c r="H113" s="116">
        <f t="shared" si="55"/>
        <v>0.11904761904761914</v>
      </c>
      <c r="I113" s="120">
        <f t="shared" si="63"/>
        <v>-13.229999999999981</v>
      </c>
      <c r="J113" s="116">
        <f t="shared" si="56"/>
        <v>4.7249999999999961</v>
      </c>
      <c r="K113" s="120">
        <f t="shared" si="57"/>
        <v>0.4375</v>
      </c>
      <c r="L113" s="116">
        <f t="shared" si="58"/>
        <v>0.22486772486772497</v>
      </c>
      <c r="M113" s="103">
        <f t="shared" si="59"/>
        <v>1815.8068783068791</v>
      </c>
      <c r="N113" s="97">
        <f t="shared" si="60"/>
        <v>39.023109243697476</v>
      </c>
      <c r="O113" s="106">
        <f t="shared" si="67"/>
        <v>9.0999999999999908</v>
      </c>
      <c r="P113" s="105">
        <f t="shared" si="64"/>
        <v>-869.56521739130437</v>
      </c>
      <c r="Q113" s="97">
        <f t="shared" si="17"/>
        <v>-45</v>
      </c>
      <c r="R113" s="97">
        <f t="shared" si="65"/>
        <v>0</v>
      </c>
      <c r="S113" s="97">
        <f t="shared" si="68"/>
        <v>-2.8368421052631585</v>
      </c>
      <c r="T113" s="105">
        <f t="shared" si="69"/>
        <v>0</v>
      </c>
      <c r="U113" s="97">
        <f t="shared" si="20"/>
        <v>45</v>
      </c>
      <c r="V113" s="106">
        <f t="shared" si="70"/>
        <v>0</v>
      </c>
      <c r="X113" s="105">
        <f t="shared" si="48"/>
        <v>946.2416609155747</v>
      </c>
      <c r="Y113" s="105">
        <f t="shared" si="49"/>
        <v>1099.8886496023533</v>
      </c>
      <c r="AA113" s="49">
        <f t="shared" si="61"/>
        <v>946.2416609155747</v>
      </c>
      <c r="AB113" s="52" t="str">
        <f t="shared" si="62"/>
        <v xml:space="preserve"> </v>
      </c>
    </row>
    <row r="114" spans="1:28" x14ac:dyDescent="0.25">
      <c r="A114" s="98">
        <v>-3.5</v>
      </c>
      <c r="B114" s="97">
        <v>9.1999999999999904</v>
      </c>
      <c r="C114" s="99" t="s">
        <v>24</v>
      </c>
      <c r="D114" s="100" t="s">
        <v>1</v>
      </c>
      <c r="E114" s="101">
        <f t="shared" si="54"/>
        <v>95</v>
      </c>
      <c r="F114" s="102" t="s">
        <v>21</v>
      </c>
      <c r="G114" s="120">
        <f t="shared" si="71"/>
        <v>0.27559055118110259</v>
      </c>
      <c r="H114" s="116">
        <f t="shared" si="55"/>
        <v>0.11811023622047254</v>
      </c>
      <c r="I114" s="120">
        <f t="shared" si="63"/>
        <v>-13.440833333333314</v>
      </c>
      <c r="J114" s="116">
        <f t="shared" si="56"/>
        <v>4.7624999999999966</v>
      </c>
      <c r="K114" s="120">
        <f t="shared" si="57"/>
        <v>0.4375</v>
      </c>
      <c r="L114" s="116">
        <f t="shared" si="58"/>
        <v>0.22309711286089251</v>
      </c>
      <c r="M114" s="103">
        <f t="shared" si="59"/>
        <v>1801.5091863517071</v>
      </c>
      <c r="N114" s="97">
        <f t="shared" si="60"/>
        <v>39.109541454377016</v>
      </c>
      <c r="O114" s="106">
        <f t="shared" si="67"/>
        <v>9.1999999999999904</v>
      </c>
      <c r="P114" s="105">
        <f t="shared" si="64"/>
        <v>-869.56521739130437</v>
      </c>
      <c r="Q114" s="97">
        <f t="shared" si="17"/>
        <v>-45</v>
      </c>
      <c r="R114" s="97">
        <f t="shared" si="65"/>
        <v>0</v>
      </c>
      <c r="S114" s="97">
        <f t="shared" si="68"/>
        <v>-2.8315789473684214</v>
      </c>
      <c r="T114" s="105">
        <f t="shared" si="69"/>
        <v>0</v>
      </c>
      <c r="U114" s="97">
        <f t="shared" si="20"/>
        <v>45</v>
      </c>
      <c r="V114" s="106">
        <f t="shared" si="70"/>
        <v>0</v>
      </c>
      <c r="X114" s="105">
        <f t="shared" si="48"/>
        <v>931.94396896040269</v>
      </c>
      <c r="Y114" s="105">
        <f t="shared" si="49"/>
        <v>1095.8663298667179</v>
      </c>
      <c r="AA114" s="49">
        <f t="shared" si="61"/>
        <v>931.94396896040269</v>
      </c>
      <c r="AB114" s="52" t="str">
        <f t="shared" si="62"/>
        <v xml:space="preserve"> </v>
      </c>
    </row>
    <row r="115" spans="1:28" x14ac:dyDescent="0.25">
      <c r="A115" s="98">
        <v>-3.5</v>
      </c>
      <c r="B115" s="97">
        <v>9.2999999999999901</v>
      </c>
      <c r="C115" s="99" t="s">
        <v>24</v>
      </c>
      <c r="D115" s="100" t="s">
        <v>1</v>
      </c>
      <c r="E115" s="101">
        <f t="shared" si="54"/>
        <v>95</v>
      </c>
      <c r="F115" s="102" t="s">
        <v>21</v>
      </c>
      <c r="G115" s="120">
        <f t="shared" si="71"/>
        <v>0.27343750000000022</v>
      </c>
      <c r="H115" s="116">
        <f t="shared" si="55"/>
        <v>0.1171875000000001</v>
      </c>
      <c r="I115" s="120">
        <f t="shared" si="63"/>
        <v>-13.653333333333313</v>
      </c>
      <c r="J115" s="116">
        <f t="shared" si="56"/>
        <v>4.7999999999999972</v>
      </c>
      <c r="K115" s="120">
        <f t="shared" si="57"/>
        <v>0.4375</v>
      </c>
      <c r="L115" s="116">
        <f t="shared" si="58"/>
        <v>0.22135416666666691</v>
      </c>
      <c r="M115" s="103">
        <f t="shared" si="59"/>
        <v>1787.4348958333353</v>
      </c>
      <c r="N115" s="97">
        <f t="shared" si="60"/>
        <v>39.194623161764696</v>
      </c>
      <c r="O115" s="106">
        <f t="shared" si="67"/>
        <v>9.2999999999999901</v>
      </c>
      <c r="P115" s="105">
        <f t="shared" si="64"/>
        <v>-869.56521739130437</v>
      </c>
      <c r="Q115" s="97">
        <f t="shared" si="17"/>
        <v>-45</v>
      </c>
      <c r="R115" s="97">
        <f t="shared" si="65"/>
        <v>0</v>
      </c>
      <c r="S115" s="97">
        <f t="shared" si="68"/>
        <v>-2.8263157894736848</v>
      </c>
      <c r="T115" s="105">
        <f t="shared" si="69"/>
        <v>0</v>
      </c>
      <c r="U115" s="97">
        <f t="shared" si="20"/>
        <v>45</v>
      </c>
      <c r="V115" s="106">
        <f t="shared" si="70"/>
        <v>0</v>
      </c>
      <c r="X115" s="105">
        <f t="shared" si="48"/>
        <v>917.86967844203093</v>
      </c>
      <c r="Y115" s="105">
        <f t="shared" si="49"/>
        <v>1091.882719509844</v>
      </c>
      <c r="AA115" s="49">
        <f t="shared" si="61"/>
        <v>917.86967844203093</v>
      </c>
      <c r="AB115" s="52" t="str">
        <f t="shared" si="62"/>
        <v xml:space="preserve"> </v>
      </c>
    </row>
    <row r="116" spans="1:28" x14ac:dyDescent="0.25">
      <c r="A116" s="98">
        <v>-3.5</v>
      </c>
      <c r="B116" s="97">
        <v>9.3999999999999897</v>
      </c>
      <c r="C116" s="99" t="s">
        <v>24</v>
      </c>
      <c r="D116" s="100" t="s">
        <v>1</v>
      </c>
      <c r="E116" s="101">
        <f t="shared" si="54"/>
        <v>95</v>
      </c>
      <c r="F116" s="102" t="s">
        <v>21</v>
      </c>
      <c r="G116" s="120">
        <f>A116/(A116-B116)</f>
        <v>0.27131782945736455</v>
      </c>
      <c r="H116" s="116">
        <f t="shared" si="55"/>
        <v>0.11627906976744196</v>
      </c>
      <c r="I116" s="120">
        <f t="shared" si="63"/>
        <v>-13.867499999999978</v>
      </c>
      <c r="J116" s="116">
        <f t="shared" si="56"/>
        <v>4.8374999999999959</v>
      </c>
      <c r="K116" s="120">
        <f t="shared" si="57"/>
        <v>0.4375</v>
      </c>
      <c r="L116" s="116">
        <f t="shared" si="58"/>
        <v>0.21963824289405703</v>
      </c>
      <c r="M116" s="103">
        <f t="shared" si="59"/>
        <v>1773.5788113695105</v>
      </c>
      <c r="N116" s="97">
        <f t="shared" si="60"/>
        <v>39.278385772913815</v>
      </c>
      <c r="O116" s="106">
        <f t="shared" si="67"/>
        <v>9.3999999999999879</v>
      </c>
      <c r="P116" s="105">
        <f t="shared" si="64"/>
        <v>-869.56521739130437</v>
      </c>
      <c r="Q116" s="97">
        <f t="shared" si="17"/>
        <v>-45</v>
      </c>
      <c r="R116" s="97">
        <f t="shared" si="65"/>
        <v>0</v>
      </c>
      <c r="S116" s="97">
        <f t="shared" si="68"/>
        <v>-2.8210526315789481</v>
      </c>
      <c r="T116" s="105">
        <f t="shared" si="69"/>
        <v>0</v>
      </c>
      <c r="U116" s="97">
        <f t="shared" si="20"/>
        <v>45</v>
      </c>
      <c r="V116" s="106">
        <f t="shared" si="70"/>
        <v>0</v>
      </c>
      <c r="X116" s="105">
        <f t="shared" si="48"/>
        <v>904.01359397820613</v>
      </c>
      <c r="Y116" s="105">
        <f t="shared" si="49"/>
        <v>1087.9374753424627</v>
      </c>
      <c r="AA116" s="49">
        <f t="shared" si="61"/>
        <v>904.01359397820613</v>
      </c>
      <c r="AB116" s="52" t="str">
        <f t="shared" si="62"/>
        <v xml:space="preserve"> </v>
      </c>
    </row>
    <row r="117" spans="1:28" x14ac:dyDescent="0.25">
      <c r="A117" s="98">
        <v>-3.5</v>
      </c>
      <c r="B117" s="98">
        <v>9.4999999999999893</v>
      </c>
      <c r="C117" s="99" t="s">
        <v>24</v>
      </c>
      <c r="D117" s="100" t="s">
        <v>1</v>
      </c>
      <c r="E117" s="101">
        <f t="shared" si="54"/>
        <v>95</v>
      </c>
      <c r="F117" s="102" t="s">
        <v>21</v>
      </c>
      <c r="G117" s="120">
        <f t="shared" ref="G117:G126" si="72">A117/(A117-B117)</f>
        <v>0.26923076923076944</v>
      </c>
      <c r="H117" s="116">
        <f t="shared" si="55"/>
        <v>0.11538461538461547</v>
      </c>
      <c r="I117" s="120">
        <f t="shared" si="63"/>
        <v>-14.083333333333309</v>
      </c>
      <c r="J117" s="116">
        <f t="shared" si="56"/>
        <v>4.8749999999999964</v>
      </c>
      <c r="K117" s="120">
        <f t="shared" si="57"/>
        <v>0.4375</v>
      </c>
      <c r="L117" s="116">
        <f t="shared" si="58"/>
        <v>0.21794871794871812</v>
      </c>
      <c r="M117" s="103">
        <f t="shared" si="59"/>
        <v>1759.9358974358988</v>
      </c>
      <c r="N117" s="97">
        <f t="shared" si="60"/>
        <v>39.360859728506782</v>
      </c>
      <c r="O117" s="106">
        <f t="shared" si="67"/>
        <v>9.4999999999999911</v>
      </c>
      <c r="P117" s="105">
        <f t="shared" si="64"/>
        <v>-869.56521739130437</v>
      </c>
      <c r="Q117" s="97">
        <f t="shared" si="17"/>
        <v>-45</v>
      </c>
      <c r="R117" s="97">
        <f t="shared" si="65"/>
        <v>0</v>
      </c>
      <c r="S117" s="97">
        <f t="shared" si="68"/>
        <v>-2.8157894736842111</v>
      </c>
      <c r="T117" s="105">
        <f t="shared" si="69"/>
        <v>0</v>
      </c>
      <c r="U117" s="97">
        <f t="shared" si="20"/>
        <v>45</v>
      </c>
      <c r="V117" s="106">
        <f t="shared" si="70"/>
        <v>0</v>
      </c>
      <c r="X117" s="105">
        <f t="shared" si="48"/>
        <v>890.37068004459445</v>
      </c>
      <c r="Y117" s="105">
        <f t="shared" si="49"/>
        <v>1084.0302477274681</v>
      </c>
      <c r="AA117" s="49">
        <f t="shared" si="61"/>
        <v>890.37068004459445</v>
      </c>
      <c r="AB117" s="52" t="str">
        <f t="shared" si="62"/>
        <v xml:space="preserve"> </v>
      </c>
    </row>
    <row r="118" spans="1:28" x14ac:dyDescent="0.25">
      <c r="A118" s="98">
        <v>-3.5</v>
      </c>
      <c r="B118" s="97">
        <v>9.5999999999999908</v>
      </c>
      <c r="C118" s="99" t="s">
        <v>24</v>
      </c>
      <c r="D118" s="100" t="s">
        <v>1</v>
      </c>
      <c r="E118" s="101">
        <f t="shared" si="54"/>
        <v>95</v>
      </c>
      <c r="F118" s="102" t="s">
        <v>21</v>
      </c>
      <c r="G118" s="120">
        <f t="shared" si="72"/>
        <v>0.26717557251908414</v>
      </c>
      <c r="H118" s="116">
        <f t="shared" si="55"/>
        <v>0.11450381679389321</v>
      </c>
      <c r="I118" s="120">
        <f t="shared" si="63"/>
        <v>-14.300833333333314</v>
      </c>
      <c r="J118" s="116">
        <f t="shared" si="56"/>
        <v>4.9124999999999961</v>
      </c>
      <c r="K118" s="120">
        <f t="shared" si="57"/>
        <v>0.4375</v>
      </c>
      <c r="L118" s="116">
        <f t="shared" si="58"/>
        <v>0.21628498727735374</v>
      </c>
      <c r="M118" s="103">
        <f t="shared" si="59"/>
        <v>1746.5012722646313</v>
      </c>
      <c r="N118" s="97">
        <f t="shared" si="60"/>
        <v>39.442074539739551</v>
      </c>
      <c r="O118" s="106">
        <f t="shared" ref="O118:O181" si="73">A118-((A118-B118)/E118)*($AB$5-$AB$7)</f>
        <v>9.599999999999989</v>
      </c>
      <c r="P118" s="105">
        <f t="shared" si="64"/>
        <v>-869.56521739130437</v>
      </c>
      <c r="Q118" s="97">
        <f t="shared" si="17"/>
        <v>-45</v>
      </c>
      <c r="R118" s="97">
        <f t="shared" si="65"/>
        <v>0</v>
      </c>
      <c r="S118" s="97">
        <f t="shared" ref="S118:S181" si="74">A118-((A118-B118)/E118)*$AB$10</f>
        <v>-2.810526315789474</v>
      </c>
      <c r="T118" s="105">
        <f t="shared" ref="T118:T181" si="75">IF(S118&lt;0,IF(S118&lt;-2.174,$AB$2,S118*(10^-3)*$AB$3*(-1)),IF(S118&gt;2.174,$AB$2*(-1),S118*(10^-3)*$AB$3*(-1)))*$AB$11</f>
        <v>0</v>
      </c>
      <c r="U118" s="97">
        <f t="shared" si="20"/>
        <v>45</v>
      </c>
      <c r="V118" s="106">
        <f t="shared" ref="V118:V181" si="76">IF(S118&lt;0,IF(S118&lt;$B$10,$AB$1,$AB$1*(1-(1-(S118/$B$10))^2)),0)*$AB$11</f>
        <v>0</v>
      </c>
      <c r="X118" s="105">
        <f t="shared" si="48"/>
        <v>876.93605487332695</v>
      </c>
      <c r="Y118" s="105">
        <f t="shared" si="49"/>
        <v>1080.1606814702025</v>
      </c>
      <c r="AA118" s="49">
        <f t="shared" si="61"/>
        <v>876.93605487332695</v>
      </c>
      <c r="AB118" s="52" t="str">
        <f t="shared" si="62"/>
        <v xml:space="preserve"> </v>
      </c>
    </row>
    <row r="119" spans="1:28" x14ac:dyDescent="0.25">
      <c r="A119" s="98">
        <v>-3.5</v>
      </c>
      <c r="B119" s="97">
        <v>9.6999999999999904</v>
      </c>
      <c r="C119" s="99" t="s">
        <v>24</v>
      </c>
      <c r="D119" s="100" t="s">
        <v>1</v>
      </c>
      <c r="E119" s="101">
        <f t="shared" si="54"/>
        <v>95</v>
      </c>
      <c r="F119" s="102" t="s">
        <v>21</v>
      </c>
      <c r="G119" s="120">
        <f t="shared" si="72"/>
        <v>0.26515151515151536</v>
      </c>
      <c r="H119" s="116">
        <f t="shared" si="55"/>
        <v>0.11363636363636372</v>
      </c>
      <c r="I119" s="120">
        <f t="shared" si="63"/>
        <v>-14.51999999999998</v>
      </c>
      <c r="J119" s="116">
        <f t="shared" si="56"/>
        <v>4.9499999999999966</v>
      </c>
      <c r="K119" s="120">
        <f t="shared" si="57"/>
        <v>0.4375</v>
      </c>
      <c r="L119" s="116">
        <f t="shared" si="58"/>
        <v>0.21464646464646478</v>
      </c>
      <c r="M119" s="103">
        <f t="shared" si="59"/>
        <v>1733.270202020203</v>
      </c>
      <c r="N119" s="97">
        <f t="shared" si="60"/>
        <v>39.522058823529406</v>
      </c>
      <c r="O119" s="106">
        <f t="shared" si="73"/>
        <v>9.6999999999999922</v>
      </c>
      <c r="P119" s="105">
        <f t="shared" si="64"/>
        <v>-869.56521739130437</v>
      </c>
      <c r="Q119" s="97">
        <f t="shared" si="17"/>
        <v>-45</v>
      </c>
      <c r="R119" s="97">
        <f t="shared" si="65"/>
        <v>0</v>
      </c>
      <c r="S119" s="97">
        <f t="shared" si="74"/>
        <v>-2.8052631578947373</v>
      </c>
      <c r="T119" s="105">
        <f t="shared" si="75"/>
        <v>0</v>
      </c>
      <c r="U119" s="97">
        <f t="shared" si="20"/>
        <v>45</v>
      </c>
      <c r="V119" s="106">
        <f t="shared" si="76"/>
        <v>0</v>
      </c>
      <c r="X119" s="105">
        <f t="shared" si="48"/>
        <v>863.70498462889861</v>
      </c>
      <c r="Y119" s="105">
        <f t="shared" si="49"/>
        <v>1076.3284166392186</v>
      </c>
      <c r="AA119" s="49">
        <f t="shared" si="61"/>
        <v>863.70498462889861</v>
      </c>
      <c r="AB119" s="52" t="str">
        <f t="shared" si="62"/>
        <v xml:space="preserve"> </v>
      </c>
    </row>
    <row r="120" spans="1:28" x14ac:dyDescent="0.25">
      <c r="A120" s="98">
        <v>-3.5</v>
      </c>
      <c r="B120" s="98">
        <v>9.7999999999999901</v>
      </c>
      <c r="C120" s="99" t="s">
        <v>24</v>
      </c>
      <c r="D120" s="100" t="s">
        <v>1</v>
      </c>
      <c r="E120" s="101">
        <f t="shared" si="54"/>
        <v>95</v>
      </c>
      <c r="F120" s="102" t="s">
        <v>21</v>
      </c>
      <c r="G120" s="120">
        <f t="shared" si="72"/>
        <v>0.26315789473684231</v>
      </c>
      <c r="H120" s="116">
        <f t="shared" si="55"/>
        <v>0.11278195488721814</v>
      </c>
      <c r="I120" s="120">
        <f t="shared" si="63"/>
        <v>-14.740833333333311</v>
      </c>
      <c r="J120" s="116">
        <f t="shared" si="56"/>
        <v>4.9874999999999972</v>
      </c>
      <c r="K120" s="120">
        <f t="shared" si="57"/>
        <v>0.4375</v>
      </c>
      <c r="L120" s="116">
        <f t="shared" si="58"/>
        <v>0.21303258145363435</v>
      </c>
      <c r="M120" s="103">
        <f t="shared" si="59"/>
        <v>1720.2380952380975</v>
      </c>
      <c r="N120" s="97">
        <f t="shared" si="60"/>
        <v>39.600840336134453</v>
      </c>
      <c r="O120" s="106">
        <f t="shared" si="73"/>
        <v>9.7999999999999901</v>
      </c>
      <c r="P120" s="105">
        <f t="shared" si="64"/>
        <v>-869.56521739130437</v>
      </c>
      <c r="Q120" s="97">
        <f t="shared" si="17"/>
        <v>-45</v>
      </c>
      <c r="R120" s="97">
        <f t="shared" si="65"/>
        <v>0</v>
      </c>
      <c r="S120" s="97">
        <f t="shared" si="74"/>
        <v>-2.8000000000000007</v>
      </c>
      <c r="T120" s="105">
        <f t="shared" si="75"/>
        <v>0</v>
      </c>
      <c r="U120" s="97">
        <f t="shared" si="20"/>
        <v>45</v>
      </c>
      <c r="V120" s="106">
        <f t="shared" si="76"/>
        <v>0</v>
      </c>
      <c r="X120" s="105">
        <f t="shared" si="48"/>
        <v>850.67287784679309</v>
      </c>
      <c r="Y120" s="105">
        <f t="shared" si="49"/>
        <v>1072.5330893226865</v>
      </c>
      <c r="AA120" s="49">
        <f t="shared" si="61"/>
        <v>850.67287784679309</v>
      </c>
      <c r="AB120" s="52" t="str">
        <f t="shared" si="62"/>
        <v xml:space="preserve"> </v>
      </c>
    </row>
    <row r="121" spans="1:28" x14ac:dyDescent="0.25">
      <c r="A121" s="98">
        <v>-3.5</v>
      </c>
      <c r="B121" s="97">
        <v>9.8999999999999897</v>
      </c>
      <c r="C121" s="99" t="s">
        <v>24</v>
      </c>
      <c r="D121" s="100" t="s">
        <v>1</v>
      </c>
      <c r="E121" s="101">
        <f t="shared" si="54"/>
        <v>95</v>
      </c>
      <c r="F121" s="102" t="s">
        <v>21</v>
      </c>
      <c r="G121" s="120">
        <f t="shared" si="72"/>
        <v>0.26119402985074647</v>
      </c>
      <c r="H121" s="116">
        <f t="shared" si="55"/>
        <v>0.11194029850746277</v>
      </c>
      <c r="I121" s="120">
        <f t="shared" si="63"/>
        <v>-14.96333333333331</v>
      </c>
      <c r="J121" s="116">
        <f t="shared" si="56"/>
        <v>5.0249999999999959</v>
      </c>
      <c r="K121" s="120">
        <f t="shared" si="57"/>
        <v>0.4375</v>
      </c>
      <c r="L121" s="116">
        <f t="shared" si="58"/>
        <v>0.21144278606965189</v>
      </c>
      <c r="M121" s="103">
        <f t="shared" si="59"/>
        <v>1707.400497512439</v>
      </c>
      <c r="N121" s="97">
        <f t="shared" si="60"/>
        <v>39.678446005267773</v>
      </c>
      <c r="O121" s="106">
        <f t="shared" si="73"/>
        <v>9.8999999999999897</v>
      </c>
      <c r="P121" s="105">
        <f t="shared" si="64"/>
        <v>-869.56521739130437</v>
      </c>
      <c r="Q121" s="97">
        <f t="shared" si="17"/>
        <v>-45</v>
      </c>
      <c r="R121" s="97">
        <f t="shared" si="65"/>
        <v>0</v>
      </c>
      <c r="S121" s="97">
        <f t="shared" si="74"/>
        <v>-2.7947368421052636</v>
      </c>
      <c r="T121" s="105">
        <f t="shared" si="75"/>
        <v>0</v>
      </c>
      <c r="U121" s="97">
        <f t="shared" si="20"/>
        <v>45</v>
      </c>
      <c r="V121" s="106">
        <f t="shared" si="76"/>
        <v>0</v>
      </c>
      <c r="X121" s="105">
        <f t="shared" si="48"/>
        <v>837.83528012113459</v>
      </c>
      <c r="Y121" s="105">
        <f t="shared" si="49"/>
        <v>1068.7743323252332</v>
      </c>
      <c r="AA121" s="49">
        <f t="shared" si="61"/>
        <v>837.83528012113459</v>
      </c>
      <c r="AB121" s="52" t="str">
        <f t="shared" si="62"/>
        <v xml:space="preserve"> </v>
      </c>
    </row>
    <row r="122" spans="1:28" x14ac:dyDescent="0.25">
      <c r="A122" s="98">
        <v>-3.5</v>
      </c>
      <c r="B122" s="97">
        <v>9.9999999999999893</v>
      </c>
      <c r="C122" s="99" t="s">
        <v>24</v>
      </c>
      <c r="D122" s="100" t="s">
        <v>1</v>
      </c>
      <c r="E122" s="101">
        <f t="shared" si="54"/>
        <v>95</v>
      </c>
      <c r="F122" s="102" t="s">
        <v>21</v>
      </c>
      <c r="G122" s="120">
        <f t="shared" si="72"/>
        <v>0.25925925925925947</v>
      </c>
      <c r="H122" s="116">
        <f t="shared" si="55"/>
        <v>0.1111111111111112</v>
      </c>
      <c r="I122" s="120">
        <f t="shared" si="63"/>
        <v>-15.187499999999977</v>
      </c>
      <c r="J122" s="116">
        <f t="shared" si="56"/>
        <v>5.0624999999999964</v>
      </c>
      <c r="K122" s="120">
        <f t="shared" si="57"/>
        <v>0.4375</v>
      </c>
      <c r="L122" s="116">
        <f t="shared" si="58"/>
        <v>0.2098765432098767</v>
      </c>
      <c r="M122" s="103">
        <f t="shared" si="59"/>
        <v>1694.7530864197543</v>
      </c>
      <c r="N122" s="97">
        <f t="shared" si="60"/>
        <v>39.754901960784295</v>
      </c>
      <c r="O122" s="106">
        <f t="shared" si="73"/>
        <v>9.9999999999999893</v>
      </c>
      <c r="P122" s="105">
        <f t="shared" si="64"/>
        <v>-869.56521739130437</v>
      </c>
      <c r="Q122" s="97">
        <f t="shared" si="17"/>
        <v>-45</v>
      </c>
      <c r="R122" s="97">
        <f t="shared" si="65"/>
        <v>0</v>
      </c>
      <c r="S122" s="97">
        <f t="shared" si="74"/>
        <v>-2.789473684210527</v>
      </c>
      <c r="T122" s="105">
        <f t="shared" si="75"/>
        <v>0</v>
      </c>
      <c r="U122" s="97">
        <f t="shared" si="20"/>
        <v>45</v>
      </c>
      <c r="V122" s="106">
        <f t="shared" si="76"/>
        <v>0</v>
      </c>
      <c r="X122" s="105">
        <f t="shared" si="48"/>
        <v>825.18786902844988</v>
      </c>
      <c r="Y122" s="105">
        <f t="shared" si="49"/>
        <v>1065.0517758096262</v>
      </c>
      <c r="AA122" s="49">
        <f t="shared" si="61"/>
        <v>825.18786902844988</v>
      </c>
      <c r="AB122" s="52" t="str">
        <f t="shared" si="62"/>
        <v xml:space="preserve"> </v>
      </c>
    </row>
    <row r="123" spans="1:28" x14ac:dyDescent="0.25">
      <c r="A123" s="98">
        <v>-3.5</v>
      </c>
      <c r="B123" s="97">
        <v>10.1</v>
      </c>
      <c r="C123" s="99" t="s">
        <v>24</v>
      </c>
      <c r="D123" s="100" t="s">
        <v>1</v>
      </c>
      <c r="E123" s="101">
        <f t="shared" si="54"/>
        <v>95</v>
      </c>
      <c r="F123" s="102" t="s">
        <v>21</v>
      </c>
      <c r="G123" s="120">
        <f t="shared" si="72"/>
        <v>0.25735294117647062</v>
      </c>
      <c r="H123" s="116">
        <f t="shared" si="55"/>
        <v>0.11029411764705882</v>
      </c>
      <c r="I123" s="120">
        <f t="shared" si="63"/>
        <v>-15.413333333333332</v>
      </c>
      <c r="J123" s="116">
        <f t="shared" si="56"/>
        <v>5.1000000000000005</v>
      </c>
      <c r="K123" s="120">
        <f t="shared" si="57"/>
        <v>0.4375</v>
      </c>
      <c r="L123" s="116">
        <f t="shared" si="58"/>
        <v>0.20833333333333337</v>
      </c>
      <c r="M123" s="103">
        <f t="shared" si="59"/>
        <v>1682.291666666667</v>
      </c>
      <c r="N123" s="97">
        <f t="shared" si="60"/>
        <v>39.830233564013838</v>
      </c>
      <c r="O123" s="106">
        <f t="shared" si="73"/>
        <v>10.1</v>
      </c>
      <c r="P123" s="105">
        <f t="shared" si="64"/>
        <v>-869.56521739130437</v>
      </c>
      <c r="Q123" s="97">
        <f t="shared" si="17"/>
        <v>-45</v>
      </c>
      <c r="R123" s="97">
        <f t="shared" si="65"/>
        <v>0</v>
      </c>
      <c r="S123" s="97">
        <f t="shared" si="74"/>
        <v>-2.7842105263157895</v>
      </c>
      <c r="T123" s="105">
        <f t="shared" si="75"/>
        <v>0</v>
      </c>
      <c r="U123" s="97">
        <f t="shared" si="20"/>
        <v>45</v>
      </c>
      <c r="V123" s="106">
        <f t="shared" si="76"/>
        <v>0</v>
      </c>
      <c r="X123" s="105">
        <f t="shared" si="48"/>
        <v>812.7264492753626</v>
      </c>
      <c r="Y123" s="105">
        <f t="shared" si="49"/>
        <v>1061.3650478873615</v>
      </c>
      <c r="AA123" s="49">
        <f t="shared" si="61"/>
        <v>812.7264492753626</v>
      </c>
      <c r="AB123" s="52" t="str">
        <f t="shared" si="62"/>
        <v xml:space="preserve"> </v>
      </c>
    </row>
    <row r="124" spans="1:28" x14ac:dyDescent="0.25">
      <c r="A124" s="98">
        <v>-3.5</v>
      </c>
      <c r="B124" s="98">
        <v>10.199999999999999</v>
      </c>
      <c r="C124" s="99" t="s">
        <v>24</v>
      </c>
      <c r="D124" s="100" t="s">
        <v>1</v>
      </c>
      <c r="E124" s="101">
        <f t="shared" si="54"/>
        <v>95</v>
      </c>
      <c r="F124" s="102" t="s">
        <v>21</v>
      </c>
      <c r="G124" s="120">
        <f t="shared" si="72"/>
        <v>0.25547445255474455</v>
      </c>
      <c r="H124" s="116">
        <f t="shared" si="55"/>
        <v>0.10948905109489052</v>
      </c>
      <c r="I124" s="120">
        <f t="shared" si="63"/>
        <v>-15.640833333333331</v>
      </c>
      <c r="J124" s="116">
        <f t="shared" si="56"/>
        <v>5.1374999999999993</v>
      </c>
      <c r="K124" s="120">
        <f t="shared" si="57"/>
        <v>0.4375</v>
      </c>
      <c r="L124" s="116">
        <f t="shared" si="58"/>
        <v>0.20681265206812655</v>
      </c>
      <c r="M124" s="103">
        <f t="shared" si="59"/>
        <v>1670.0121654501218</v>
      </c>
      <c r="N124" s="97">
        <f t="shared" si="60"/>
        <v>39.904465435809364</v>
      </c>
      <c r="O124" s="106">
        <f t="shared" si="73"/>
        <v>10.199999999999998</v>
      </c>
      <c r="P124" s="105">
        <f t="shared" si="64"/>
        <v>-869.56521739130437</v>
      </c>
      <c r="Q124" s="97">
        <f t="shared" si="17"/>
        <v>-45</v>
      </c>
      <c r="R124" s="97">
        <f t="shared" si="65"/>
        <v>0</v>
      </c>
      <c r="S124" s="97">
        <f t="shared" si="74"/>
        <v>-2.7789473684210528</v>
      </c>
      <c r="T124" s="105">
        <f t="shared" si="75"/>
        <v>0</v>
      </c>
      <c r="U124" s="97">
        <f t="shared" si="20"/>
        <v>45</v>
      </c>
      <c r="V124" s="106">
        <f t="shared" si="76"/>
        <v>0</v>
      </c>
      <c r="X124" s="105">
        <f t="shared" si="48"/>
        <v>800.44694805881738</v>
      </c>
      <c r="Y124" s="105">
        <f t="shared" si="49"/>
        <v>1057.7137751619421</v>
      </c>
      <c r="AA124" s="49">
        <f t="shared" si="61"/>
        <v>800.44694805881738</v>
      </c>
      <c r="AB124" s="52" t="str">
        <f t="shared" si="62"/>
        <v xml:space="preserve"> </v>
      </c>
    </row>
    <row r="125" spans="1:28" x14ac:dyDescent="0.25">
      <c r="A125" s="98">
        <v>-3.5</v>
      </c>
      <c r="B125" s="97">
        <v>10.3</v>
      </c>
      <c r="C125" s="99" t="s">
        <v>24</v>
      </c>
      <c r="D125" s="100" t="s">
        <v>1</v>
      </c>
      <c r="E125" s="101">
        <f t="shared" si="54"/>
        <v>95</v>
      </c>
      <c r="F125" s="102" t="s">
        <v>21</v>
      </c>
      <c r="G125" s="120">
        <f t="shared" si="72"/>
        <v>0.25362318840579706</v>
      </c>
      <c r="H125" s="116">
        <f t="shared" si="55"/>
        <v>0.10869565217391304</v>
      </c>
      <c r="I125" s="120">
        <f t="shared" si="63"/>
        <v>-15.870000000000003</v>
      </c>
      <c r="J125" s="116">
        <f t="shared" si="56"/>
        <v>5.1750000000000007</v>
      </c>
      <c r="K125" s="120">
        <f t="shared" si="57"/>
        <v>0.4375</v>
      </c>
      <c r="L125" s="116">
        <f t="shared" si="58"/>
        <v>0.20531400966183577</v>
      </c>
      <c r="M125" s="103">
        <f t="shared" si="59"/>
        <v>1657.9106280193239</v>
      </c>
      <c r="N125" s="97">
        <f t="shared" si="60"/>
        <v>39.97762148337597</v>
      </c>
      <c r="O125" s="106">
        <f t="shared" si="73"/>
        <v>10.3</v>
      </c>
      <c r="P125" s="105">
        <f t="shared" si="64"/>
        <v>-869.56521739130437</v>
      </c>
      <c r="Q125" s="97">
        <f t="shared" si="17"/>
        <v>-45</v>
      </c>
      <c r="R125" s="97">
        <f t="shared" si="65"/>
        <v>0</v>
      </c>
      <c r="S125" s="97">
        <f t="shared" si="74"/>
        <v>-2.7736842105263158</v>
      </c>
      <c r="T125" s="105">
        <f t="shared" si="75"/>
        <v>0</v>
      </c>
      <c r="U125" s="97">
        <f t="shared" si="20"/>
        <v>45</v>
      </c>
      <c r="V125" s="106">
        <f t="shared" si="76"/>
        <v>0</v>
      </c>
      <c r="X125" s="105">
        <f t="shared" ref="X125:X188" si="77">M125+P125-R125+T125-V125</f>
        <v>788.34541062801952</v>
      </c>
      <c r="Y125" s="105">
        <f t="shared" ref="Y125:Y188" si="78">(M125*N125+(P125-R125)*Q125+(T125-V125)*U125)/100</f>
        <v>1054.0975832283136</v>
      </c>
      <c r="AA125" s="49">
        <f t="shared" si="61"/>
        <v>788.34541062801952</v>
      </c>
      <c r="AB125" s="52" t="str">
        <f t="shared" si="62"/>
        <v xml:space="preserve"> </v>
      </c>
    </row>
    <row r="126" spans="1:28" x14ac:dyDescent="0.25">
      <c r="A126" s="98">
        <v>-3.5</v>
      </c>
      <c r="B126" s="97">
        <v>10.4</v>
      </c>
      <c r="C126" s="99" t="s">
        <v>24</v>
      </c>
      <c r="D126" s="100" t="s">
        <v>1</v>
      </c>
      <c r="E126" s="101">
        <f t="shared" si="54"/>
        <v>95</v>
      </c>
      <c r="F126" s="102" t="s">
        <v>21</v>
      </c>
      <c r="G126" s="120">
        <f t="shared" si="72"/>
        <v>0.25179856115107913</v>
      </c>
      <c r="H126" s="116">
        <f t="shared" si="55"/>
        <v>0.1079136690647482</v>
      </c>
      <c r="I126" s="120">
        <f t="shared" si="63"/>
        <v>-16.100833333333334</v>
      </c>
      <c r="J126" s="116">
        <f t="shared" si="56"/>
        <v>5.2124999999999995</v>
      </c>
      <c r="K126" s="120">
        <f t="shared" si="57"/>
        <v>0.4375</v>
      </c>
      <c r="L126" s="116">
        <f t="shared" si="58"/>
        <v>0.20383693045563547</v>
      </c>
      <c r="M126" s="103">
        <f t="shared" si="59"/>
        <v>1645.9832134292565</v>
      </c>
      <c r="N126" s="97">
        <f t="shared" si="60"/>
        <v>40.049724925941604</v>
      </c>
      <c r="O126" s="106">
        <f t="shared" si="73"/>
        <v>10.399999999999999</v>
      </c>
      <c r="P126" s="105">
        <f t="shared" si="64"/>
        <v>-869.56521739130437</v>
      </c>
      <c r="Q126" s="97">
        <f t="shared" si="17"/>
        <v>-45</v>
      </c>
      <c r="R126" s="97">
        <f t="shared" si="65"/>
        <v>0</v>
      </c>
      <c r="S126" s="97">
        <f t="shared" si="74"/>
        <v>-2.7684210526315791</v>
      </c>
      <c r="T126" s="105">
        <f t="shared" si="75"/>
        <v>0</v>
      </c>
      <c r="U126" s="97">
        <f t="shared" si="20"/>
        <v>45</v>
      </c>
      <c r="V126" s="106">
        <f t="shared" si="76"/>
        <v>0</v>
      </c>
      <c r="X126" s="105">
        <f t="shared" si="77"/>
        <v>776.41799603795209</v>
      </c>
      <c r="Y126" s="105">
        <f t="shared" si="78"/>
        <v>1050.5160971316786</v>
      </c>
      <c r="AA126" s="49">
        <f t="shared" si="61"/>
        <v>776.41799603795209</v>
      </c>
      <c r="AB126" s="52" t="str">
        <f t="shared" si="62"/>
        <v xml:space="preserve"> </v>
      </c>
    </row>
    <row r="127" spans="1:28" x14ac:dyDescent="0.25">
      <c r="A127" s="98">
        <v>-3.5</v>
      </c>
      <c r="B127" s="97">
        <v>10.5</v>
      </c>
      <c r="C127" s="99" t="s">
        <v>24</v>
      </c>
      <c r="D127" s="100" t="s">
        <v>1</v>
      </c>
      <c r="E127" s="101">
        <f t="shared" si="54"/>
        <v>95</v>
      </c>
      <c r="F127" s="102" t="s">
        <v>21</v>
      </c>
      <c r="G127" s="120">
        <f>A127/(A127-B127)</f>
        <v>0.25</v>
      </c>
      <c r="H127" s="116">
        <f t="shared" si="55"/>
        <v>0.10714285714285714</v>
      </c>
      <c r="I127" s="120">
        <f t="shared" si="63"/>
        <v>-16.333333333333332</v>
      </c>
      <c r="J127" s="116">
        <f t="shared" si="56"/>
        <v>5.25</v>
      </c>
      <c r="K127" s="120">
        <f t="shared" si="57"/>
        <v>0.4375</v>
      </c>
      <c r="L127" s="116">
        <f t="shared" si="58"/>
        <v>0.20238095238095238</v>
      </c>
      <c r="M127" s="103">
        <f t="shared" si="59"/>
        <v>1634.2261904761906</v>
      </c>
      <c r="N127" s="97">
        <f t="shared" si="60"/>
        <v>40.120798319327733</v>
      </c>
      <c r="O127" s="106">
        <f t="shared" si="73"/>
        <v>10.499999999999998</v>
      </c>
      <c r="P127" s="105">
        <f t="shared" si="64"/>
        <v>-869.56521739130437</v>
      </c>
      <c r="Q127" s="97">
        <f t="shared" si="17"/>
        <v>-45</v>
      </c>
      <c r="R127" s="97">
        <f t="shared" si="65"/>
        <v>0</v>
      </c>
      <c r="S127" s="97">
        <f t="shared" si="74"/>
        <v>-2.763157894736842</v>
      </c>
      <c r="T127" s="105">
        <f t="shared" si="75"/>
        <v>0</v>
      </c>
      <c r="U127" s="97">
        <f t="shared" si="20"/>
        <v>45</v>
      </c>
      <c r="V127" s="106">
        <f t="shared" si="76"/>
        <v>0</v>
      </c>
      <c r="X127" s="105">
        <f t="shared" si="77"/>
        <v>764.66097308488622</v>
      </c>
      <c r="Y127" s="105">
        <f t="shared" si="78"/>
        <v>1046.9689417886721</v>
      </c>
      <c r="AA127" s="49">
        <f t="shared" si="61"/>
        <v>764.66097308488622</v>
      </c>
      <c r="AB127" s="52" t="str">
        <f t="shared" si="62"/>
        <v xml:space="preserve"> </v>
      </c>
    </row>
    <row r="128" spans="1:28" x14ac:dyDescent="0.25">
      <c r="A128" s="98">
        <v>-3.5</v>
      </c>
      <c r="B128" s="98">
        <v>10.6</v>
      </c>
      <c r="C128" s="99" t="s">
        <v>24</v>
      </c>
      <c r="D128" s="100" t="s">
        <v>1</v>
      </c>
      <c r="E128" s="101">
        <f t="shared" si="54"/>
        <v>95</v>
      </c>
      <c r="F128" s="102" t="s">
        <v>21</v>
      </c>
      <c r="G128" s="120">
        <f t="shared" ref="G128:G154" si="79">A128/(A128-B128)</f>
        <v>0.24822695035460993</v>
      </c>
      <c r="H128" s="116">
        <f t="shared" si="55"/>
        <v>0.10638297872340426</v>
      </c>
      <c r="I128" s="120">
        <f t="shared" si="63"/>
        <v>-16.567499999999999</v>
      </c>
      <c r="J128" s="116">
        <f t="shared" si="56"/>
        <v>5.2875000000000005</v>
      </c>
      <c r="K128" s="120">
        <f t="shared" si="57"/>
        <v>0.4375</v>
      </c>
      <c r="L128" s="116">
        <f t="shared" si="58"/>
        <v>0.20094562647754144</v>
      </c>
      <c r="M128" s="103">
        <f t="shared" si="59"/>
        <v>1622.635933806147</v>
      </c>
      <c r="N128" s="97">
        <f t="shared" si="60"/>
        <v>40.190863579474346</v>
      </c>
      <c r="O128" s="106">
        <f t="shared" si="73"/>
        <v>10.600000000000001</v>
      </c>
      <c r="P128" s="105">
        <f t="shared" si="64"/>
        <v>-869.56521739130437</v>
      </c>
      <c r="Q128" s="97">
        <f t="shared" si="17"/>
        <v>-45</v>
      </c>
      <c r="R128" s="97">
        <f t="shared" si="65"/>
        <v>0</v>
      </c>
      <c r="S128" s="97">
        <f t="shared" si="74"/>
        <v>-2.757894736842105</v>
      </c>
      <c r="T128" s="105">
        <f t="shared" si="75"/>
        <v>0</v>
      </c>
      <c r="U128" s="97">
        <f t="shared" si="20"/>
        <v>45</v>
      </c>
      <c r="V128" s="106">
        <f t="shared" si="76"/>
        <v>0</v>
      </c>
      <c r="X128" s="105">
        <f t="shared" si="77"/>
        <v>753.07071641484265</v>
      </c>
      <c r="Y128" s="105">
        <f t="shared" si="78"/>
        <v>1043.4557423736451</v>
      </c>
      <c r="AA128" s="49">
        <f t="shared" si="61"/>
        <v>753.07071641484265</v>
      </c>
      <c r="AB128" s="52" t="str">
        <f t="shared" si="62"/>
        <v xml:space="preserve"> </v>
      </c>
    </row>
    <row r="129" spans="1:28" x14ac:dyDescent="0.25">
      <c r="A129" s="98">
        <v>-3.5</v>
      </c>
      <c r="B129" s="97">
        <v>10.7</v>
      </c>
      <c r="C129" s="99" t="s">
        <v>24</v>
      </c>
      <c r="D129" s="100" t="s">
        <v>1</v>
      </c>
      <c r="E129" s="101">
        <f t="shared" si="54"/>
        <v>95</v>
      </c>
      <c r="F129" s="102" t="s">
        <v>21</v>
      </c>
      <c r="G129" s="120">
        <f t="shared" si="79"/>
        <v>0.24647887323943662</v>
      </c>
      <c r="H129" s="116">
        <f t="shared" si="55"/>
        <v>0.10563380281690142</v>
      </c>
      <c r="I129" s="120">
        <f t="shared" si="63"/>
        <v>-16.803333333333331</v>
      </c>
      <c r="J129" s="116">
        <f t="shared" si="56"/>
        <v>5.3249999999999993</v>
      </c>
      <c r="K129" s="120">
        <f t="shared" si="57"/>
        <v>0.4375</v>
      </c>
      <c r="L129" s="116">
        <f t="shared" si="58"/>
        <v>0.19953051643192488</v>
      </c>
      <c r="M129" s="103">
        <f t="shared" si="59"/>
        <v>1611.2089201877934</v>
      </c>
      <c r="N129" s="97">
        <f t="shared" si="60"/>
        <v>40.259942004971009</v>
      </c>
      <c r="O129" s="106">
        <f t="shared" si="73"/>
        <v>10.7</v>
      </c>
      <c r="P129" s="105">
        <f t="shared" si="64"/>
        <v>-869.56521739130437</v>
      </c>
      <c r="Q129" s="97">
        <f t="shared" si="17"/>
        <v>-45</v>
      </c>
      <c r="R129" s="97">
        <f t="shared" si="65"/>
        <v>0</v>
      </c>
      <c r="S129" s="97">
        <f t="shared" si="74"/>
        <v>-2.7526315789473683</v>
      </c>
      <c r="T129" s="105">
        <f t="shared" si="75"/>
        <v>0</v>
      </c>
      <c r="U129" s="97">
        <f t="shared" si="20"/>
        <v>45</v>
      </c>
      <c r="V129" s="106">
        <f t="shared" si="76"/>
        <v>0</v>
      </c>
      <c r="X129" s="105">
        <f t="shared" si="77"/>
        <v>741.64370279648904</v>
      </c>
      <c r="Y129" s="105">
        <f t="shared" si="78"/>
        <v>1039.9761246726123</v>
      </c>
      <c r="AA129" s="49">
        <f t="shared" si="61"/>
        <v>741.64370279648904</v>
      </c>
      <c r="AB129" s="52" t="str">
        <f t="shared" si="62"/>
        <v xml:space="preserve"> </v>
      </c>
    </row>
    <row r="130" spans="1:28" x14ac:dyDescent="0.25">
      <c r="A130" s="98">
        <v>-3.5</v>
      </c>
      <c r="B130" s="97">
        <v>10.8</v>
      </c>
      <c r="C130" s="99" t="s">
        <v>24</v>
      </c>
      <c r="D130" s="100" t="s">
        <v>1</v>
      </c>
      <c r="E130" s="101">
        <f t="shared" si="54"/>
        <v>95</v>
      </c>
      <c r="F130" s="102" t="s">
        <v>21</v>
      </c>
      <c r="G130" s="120">
        <f t="shared" si="79"/>
        <v>0.24475524475524474</v>
      </c>
      <c r="H130" s="116">
        <f t="shared" si="55"/>
        <v>0.1048951048951049</v>
      </c>
      <c r="I130" s="120">
        <f t="shared" si="63"/>
        <v>-17.040833333333335</v>
      </c>
      <c r="J130" s="116">
        <f t="shared" si="56"/>
        <v>5.3625000000000007</v>
      </c>
      <c r="K130" s="120">
        <f t="shared" si="57"/>
        <v>0.4375</v>
      </c>
      <c r="L130" s="116">
        <f t="shared" si="58"/>
        <v>0.19813519813519814</v>
      </c>
      <c r="M130" s="103">
        <f t="shared" si="59"/>
        <v>1599.9417249417249</v>
      </c>
      <c r="N130" s="97">
        <f t="shared" si="60"/>
        <v>40.328054298642542</v>
      </c>
      <c r="O130" s="106">
        <f t="shared" si="73"/>
        <v>10.800000000000002</v>
      </c>
      <c r="P130" s="105">
        <f t="shared" si="64"/>
        <v>-869.56521739130437</v>
      </c>
      <c r="Q130" s="97">
        <f t="shared" si="17"/>
        <v>-45</v>
      </c>
      <c r="R130" s="97">
        <f t="shared" si="65"/>
        <v>0</v>
      </c>
      <c r="S130" s="97">
        <f t="shared" si="74"/>
        <v>-2.7473684210526317</v>
      </c>
      <c r="T130" s="105">
        <f t="shared" si="75"/>
        <v>0</v>
      </c>
      <c r="U130" s="97">
        <f t="shared" si="20"/>
        <v>45</v>
      </c>
      <c r="V130" s="106">
        <f t="shared" si="76"/>
        <v>0</v>
      </c>
      <c r="X130" s="105">
        <f t="shared" si="77"/>
        <v>730.37650755042057</v>
      </c>
      <c r="Y130" s="105">
        <f t="shared" si="78"/>
        <v>1036.5297154072239</v>
      </c>
      <c r="AA130" s="49">
        <f t="shared" si="61"/>
        <v>730.37650755042057</v>
      </c>
      <c r="AB130" s="52" t="str">
        <f t="shared" si="62"/>
        <v xml:space="preserve"> </v>
      </c>
    </row>
    <row r="131" spans="1:28" x14ac:dyDescent="0.25">
      <c r="A131" s="98">
        <v>-3.5</v>
      </c>
      <c r="B131" s="97">
        <v>10.9</v>
      </c>
      <c r="C131" s="99" t="s">
        <v>24</v>
      </c>
      <c r="D131" s="100" t="s">
        <v>1</v>
      </c>
      <c r="E131" s="101">
        <f t="shared" si="54"/>
        <v>95</v>
      </c>
      <c r="F131" s="102" t="s">
        <v>21</v>
      </c>
      <c r="G131" s="120">
        <f t="shared" si="79"/>
        <v>0.24305555555555555</v>
      </c>
      <c r="H131" s="116">
        <f t="shared" si="55"/>
        <v>0.10416666666666666</v>
      </c>
      <c r="I131" s="120">
        <f t="shared" si="63"/>
        <v>-17.28</v>
      </c>
      <c r="J131" s="116">
        <f t="shared" si="56"/>
        <v>5.3999999999999995</v>
      </c>
      <c r="K131" s="120">
        <f t="shared" si="57"/>
        <v>0.4375</v>
      </c>
      <c r="L131" s="116">
        <f t="shared" si="58"/>
        <v>0.19675925925925922</v>
      </c>
      <c r="M131" s="103">
        <f t="shared" si="59"/>
        <v>1588.8310185185182</v>
      </c>
      <c r="N131" s="97">
        <f t="shared" si="60"/>
        <v>40.395220588235297</v>
      </c>
      <c r="O131" s="106">
        <f t="shared" si="73"/>
        <v>10.9</v>
      </c>
      <c r="P131" s="105">
        <f t="shared" si="64"/>
        <v>-869.56521739130437</v>
      </c>
      <c r="Q131" s="97">
        <f t="shared" si="17"/>
        <v>-45</v>
      </c>
      <c r="R131" s="97">
        <f t="shared" si="65"/>
        <v>0</v>
      </c>
      <c r="S131" s="97">
        <f t="shared" si="74"/>
        <v>-2.7421052631578946</v>
      </c>
      <c r="T131" s="105">
        <f t="shared" si="75"/>
        <v>0</v>
      </c>
      <c r="U131" s="97">
        <f t="shared" si="20"/>
        <v>45</v>
      </c>
      <c r="V131" s="106">
        <f t="shared" si="76"/>
        <v>0</v>
      </c>
      <c r="X131" s="105">
        <f t="shared" si="77"/>
        <v>719.26580112721388</v>
      </c>
      <c r="Y131" s="105">
        <f t="shared" si="78"/>
        <v>1033.1161425309481</v>
      </c>
      <c r="AA131" s="49">
        <f t="shared" si="61"/>
        <v>719.26580112721388</v>
      </c>
      <c r="AB131" s="52" t="str">
        <f t="shared" si="62"/>
        <v xml:space="preserve"> </v>
      </c>
    </row>
    <row r="132" spans="1:28" x14ac:dyDescent="0.25">
      <c r="A132" s="98">
        <v>-3.5</v>
      </c>
      <c r="B132" s="97">
        <v>11</v>
      </c>
      <c r="C132" s="99" t="s">
        <v>24</v>
      </c>
      <c r="D132" s="100" t="s">
        <v>1</v>
      </c>
      <c r="E132" s="101">
        <f t="shared" si="54"/>
        <v>95</v>
      </c>
      <c r="F132" s="102" t="s">
        <v>21</v>
      </c>
      <c r="G132" s="120">
        <f t="shared" si="79"/>
        <v>0.2413793103448276</v>
      </c>
      <c r="H132" s="116">
        <f t="shared" si="55"/>
        <v>0.10344827586206896</v>
      </c>
      <c r="I132" s="120">
        <f t="shared" si="63"/>
        <v>-17.520833333333332</v>
      </c>
      <c r="J132" s="116">
        <f t="shared" si="56"/>
        <v>5.4375</v>
      </c>
      <c r="K132" s="120">
        <f t="shared" si="57"/>
        <v>0.4375</v>
      </c>
      <c r="L132" s="116">
        <f t="shared" si="58"/>
        <v>0.19540229885057475</v>
      </c>
      <c r="M132" s="103">
        <f t="shared" si="59"/>
        <v>1577.8735632183912</v>
      </c>
      <c r="N132" s="97">
        <f t="shared" si="60"/>
        <v>40.461460446247465</v>
      </c>
      <c r="O132" s="106">
        <f t="shared" si="73"/>
        <v>11</v>
      </c>
      <c r="P132" s="105">
        <f t="shared" si="64"/>
        <v>-869.56521739130437</v>
      </c>
      <c r="Q132" s="97">
        <f t="shared" si="17"/>
        <v>-45</v>
      </c>
      <c r="R132" s="97">
        <f t="shared" si="65"/>
        <v>0</v>
      </c>
      <c r="S132" s="97">
        <f t="shared" si="74"/>
        <v>-2.736842105263158</v>
      </c>
      <c r="T132" s="105">
        <f t="shared" si="75"/>
        <v>0</v>
      </c>
      <c r="U132" s="97">
        <f t="shared" si="20"/>
        <v>45</v>
      </c>
      <c r="V132" s="106">
        <f t="shared" si="76"/>
        <v>0</v>
      </c>
      <c r="X132" s="105">
        <f t="shared" si="77"/>
        <v>708.30834582708678</v>
      </c>
      <c r="Y132" s="105">
        <f t="shared" si="78"/>
        <v>1029.7350354994917</v>
      </c>
      <c r="AA132" s="49">
        <f t="shared" si="61"/>
        <v>708.30834582708678</v>
      </c>
      <c r="AB132" s="52" t="str">
        <f t="shared" si="62"/>
        <v xml:space="preserve"> </v>
      </c>
    </row>
    <row r="133" spans="1:28" x14ac:dyDescent="0.25">
      <c r="A133" s="98">
        <v>-3.5</v>
      </c>
      <c r="B133" s="97">
        <v>11.1</v>
      </c>
      <c r="C133" s="99" t="s">
        <v>24</v>
      </c>
      <c r="D133" s="100" t="s">
        <v>1</v>
      </c>
      <c r="E133" s="101">
        <f t="shared" si="54"/>
        <v>95</v>
      </c>
      <c r="F133" s="102" t="s">
        <v>21</v>
      </c>
      <c r="G133" s="120">
        <f t="shared" si="79"/>
        <v>0.23972602739726029</v>
      </c>
      <c r="H133" s="116">
        <f t="shared" si="55"/>
        <v>0.10273972602739727</v>
      </c>
      <c r="I133" s="120">
        <f t="shared" si="63"/>
        <v>-17.763333333333332</v>
      </c>
      <c r="J133" s="116">
        <f t="shared" si="56"/>
        <v>5.4750000000000005</v>
      </c>
      <c r="K133" s="120">
        <f t="shared" si="57"/>
        <v>0.4375</v>
      </c>
      <c r="L133" s="116">
        <f t="shared" si="58"/>
        <v>0.19406392694063934</v>
      </c>
      <c r="M133" s="103">
        <f t="shared" si="59"/>
        <v>1567.0662100456627</v>
      </c>
      <c r="N133" s="97">
        <f t="shared" si="60"/>
        <v>40.526792908944401</v>
      </c>
      <c r="O133" s="106">
        <f t="shared" si="73"/>
        <v>11.1</v>
      </c>
      <c r="P133" s="105">
        <f t="shared" si="64"/>
        <v>-869.56521739130437</v>
      </c>
      <c r="Q133" s="97">
        <f t="shared" si="17"/>
        <v>-45</v>
      </c>
      <c r="R133" s="97">
        <f t="shared" si="65"/>
        <v>0</v>
      </c>
      <c r="S133" s="97">
        <f t="shared" si="74"/>
        <v>-2.7315789473684209</v>
      </c>
      <c r="T133" s="105">
        <f t="shared" si="75"/>
        <v>0</v>
      </c>
      <c r="U133" s="97">
        <f t="shared" si="20"/>
        <v>45</v>
      </c>
      <c r="V133" s="106">
        <f t="shared" si="76"/>
        <v>0</v>
      </c>
      <c r="X133" s="105">
        <f t="shared" si="77"/>
        <v>697.50099265435836</v>
      </c>
      <c r="Y133" s="105">
        <f t="shared" si="78"/>
        <v>1026.3860255173363</v>
      </c>
      <c r="AA133" s="49">
        <f t="shared" si="61"/>
        <v>697.50099265435836</v>
      </c>
      <c r="AB133" s="52" t="str">
        <f t="shared" si="62"/>
        <v xml:space="preserve"> </v>
      </c>
    </row>
    <row r="134" spans="1:28" x14ac:dyDescent="0.25">
      <c r="A134" s="98">
        <v>-3.5</v>
      </c>
      <c r="B134" s="97">
        <v>11.2</v>
      </c>
      <c r="C134" s="99" t="s">
        <v>24</v>
      </c>
      <c r="D134" s="100" t="s">
        <v>1</v>
      </c>
      <c r="E134" s="101">
        <f t="shared" si="54"/>
        <v>95</v>
      </c>
      <c r="F134" s="102" t="s">
        <v>21</v>
      </c>
      <c r="G134" s="120">
        <f t="shared" si="79"/>
        <v>0.23809523809523811</v>
      </c>
      <c r="H134" s="116">
        <f t="shared" si="55"/>
        <v>0.10204081632653061</v>
      </c>
      <c r="I134" s="120">
        <f t="shared" si="63"/>
        <v>-18.007499999999997</v>
      </c>
      <c r="J134" s="116">
        <f t="shared" si="56"/>
        <v>5.5124999999999993</v>
      </c>
      <c r="K134" s="120">
        <f t="shared" si="57"/>
        <v>0.4375</v>
      </c>
      <c r="L134" s="116">
        <f t="shared" si="58"/>
        <v>0.19274376417233566</v>
      </c>
      <c r="M134" s="103">
        <f t="shared" si="59"/>
        <v>1556.4058956916103</v>
      </c>
      <c r="N134" s="97">
        <f t="shared" si="60"/>
        <v>40.591236494597844</v>
      </c>
      <c r="O134" s="106">
        <f t="shared" si="73"/>
        <v>11.2</v>
      </c>
      <c r="P134" s="105">
        <f t="shared" si="64"/>
        <v>-869.56521739130437</v>
      </c>
      <c r="Q134" s="97">
        <f t="shared" si="17"/>
        <v>-45</v>
      </c>
      <c r="R134" s="97">
        <f t="shared" si="65"/>
        <v>0</v>
      </c>
      <c r="S134" s="97">
        <f t="shared" si="74"/>
        <v>-2.7263157894736842</v>
      </c>
      <c r="T134" s="105">
        <f t="shared" si="75"/>
        <v>0</v>
      </c>
      <c r="U134" s="97">
        <f t="shared" si="20"/>
        <v>45</v>
      </c>
      <c r="V134" s="106">
        <f t="shared" si="76"/>
        <v>0</v>
      </c>
      <c r="X134" s="105">
        <f t="shared" si="77"/>
        <v>686.84067830030597</v>
      </c>
      <c r="Y134" s="105">
        <f t="shared" si="78"/>
        <v>1023.0687457621323</v>
      </c>
      <c r="AA134" s="49">
        <f t="shared" si="61"/>
        <v>686.84067830030597</v>
      </c>
      <c r="AB134" s="52" t="str">
        <f t="shared" si="62"/>
        <v xml:space="preserve"> </v>
      </c>
    </row>
    <row r="135" spans="1:28" x14ac:dyDescent="0.25">
      <c r="A135" s="98">
        <v>-3.5</v>
      </c>
      <c r="B135" s="97">
        <v>11.3</v>
      </c>
      <c r="C135" s="99" t="s">
        <v>24</v>
      </c>
      <c r="D135" s="100" t="s">
        <v>1</v>
      </c>
      <c r="E135" s="101">
        <f t="shared" si="54"/>
        <v>95</v>
      </c>
      <c r="F135" s="102" t="s">
        <v>21</v>
      </c>
      <c r="G135" s="120">
        <f t="shared" si="79"/>
        <v>0.23648648648648649</v>
      </c>
      <c r="H135" s="116">
        <f t="shared" si="55"/>
        <v>0.10135135135135134</v>
      </c>
      <c r="I135" s="120">
        <f t="shared" si="63"/>
        <v>-18.253333333333334</v>
      </c>
      <c r="J135" s="116">
        <f t="shared" si="56"/>
        <v>5.5500000000000007</v>
      </c>
      <c r="K135" s="120">
        <f t="shared" si="57"/>
        <v>0.4375</v>
      </c>
      <c r="L135" s="116">
        <f t="shared" si="58"/>
        <v>0.19144144144144151</v>
      </c>
      <c r="M135" s="103">
        <f t="shared" si="59"/>
        <v>1545.8896396396401</v>
      </c>
      <c r="N135" s="97">
        <f t="shared" si="60"/>
        <v>40.654809220985697</v>
      </c>
      <c r="O135" s="106">
        <f t="shared" si="73"/>
        <v>11.3</v>
      </c>
      <c r="P135" s="105">
        <f t="shared" si="64"/>
        <v>-869.56521739130437</v>
      </c>
      <c r="Q135" s="97">
        <f t="shared" si="17"/>
        <v>-45</v>
      </c>
      <c r="R135" s="97">
        <f t="shared" si="65"/>
        <v>0</v>
      </c>
      <c r="S135" s="97">
        <f t="shared" si="74"/>
        <v>-2.7210526315789476</v>
      </c>
      <c r="T135" s="105">
        <f t="shared" si="75"/>
        <v>0</v>
      </c>
      <c r="U135" s="97">
        <f t="shared" si="20"/>
        <v>45</v>
      </c>
      <c r="V135" s="106">
        <f t="shared" si="76"/>
        <v>0</v>
      </c>
      <c r="X135" s="105">
        <f t="shared" si="77"/>
        <v>676.32442224833574</v>
      </c>
      <c r="Y135" s="105">
        <f t="shared" si="78"/>
        <v>1019.7828315885658</v>
      </c>
      <c r="AA135" s="49">
        <f t="shared" si="61"/>
        <v>676.32442224833574</v>
      </c>
      <c r="AB135" s="52" t="str">
        <f t="shared" si="62"/>
        <v xml:space="preserve"> </v>
      </c>
    </row>
    <row r="136" spans="1:28" x14ac:dyDescent="0.25">
      <c r="A136" s="98">
        <v>-3.5</v>
      </c>
      <c r="B136" s="98">
        <v>11.4</v>
      </c>
      <c r="C136" s="99" t="s">
        <v>24</v>
      </c>
      <c r="D136" s="100" t="s">
        <v>1</v>
      </c>
      <c r="E136" s="101">
        <f t="shared" si="54"/>
        <v>95</v>
      </c>
      <c r="F136" s="102" t="s">
        <v>21</v>
      </c>
      <c r="G136" s="120">
        <f t="shared" si="79"/>
        <v>0.2348993288590604</v>
      </c>
      <c r="H136" s="116">
        <f t="shared" si="55"/>
        <v>0.10067114093959731</v>
      </c>
      <c r="I136" s="120">
        <f t="shared" si="63"/>
        <v>-18.500833333333336</v>
      </c>
      <c r="J136" s="116">
        <f t="shared" si="56"/>
        <v>5.5874999999999995</v>
      </c>
      <c r="K136" s="120">
        <f t="shared" si="57"/>
        <v>0.4375</v>
      </c>
      <c r="L136" s="116">
        <f t="shared" si="58"/>
        <v>0.19015659955257266</v>
      </c>
      <c r="M136" s="103">
        <f t="shared" si="59"/>
        <v>1535.5145413870243</v>
      </c>
      <c r="N136" s="97">
        <f t="shared" si="60"/>
        <v>40.717528622187132</v>
      </c>
      <c r="O136" s="106">
        <f t="shared" si="73"/>
        <v>11.4</v>
      </c>
      <c r="P136" s="105">
        <f t="shared" si="64"/>
        <v>-869.56521739130437</v>
      </c>
      <c r="Q136" s="97">
        <f t="shared" si="17"/>
        <v>-45</v>
      </c>
      <c r="R136" s="97">
        <f t="shared" si="65"/>
        <v>0</v>
      </c>
      <c r="S136" s="97">
        <f t="shared" si="74"/>
        <v>-2.7157894736842105</v>
      </c>
      <c r="T136" s="105">
        <f t="shared" si="75"/>
        <v>0</v>
      </c>
      <c r="U136" s="97">
        <f t="shared" si="20"/>
        <v>45</v>
      </c>
      <c r="V136" s="106">
        <f t="shared" si="76"/>
        <v>0</v>
      </c>
      <c r="X136" s="105">
        <f t="shared" si="77"/>
        <v>665.94932399571996</v>
      </c>
      <c r="Y136" s="105">
        <f t="shared" si="78"/>
        <v>1016.527920713194</v>
      </c>
      <c r="AA136" s="49">
        <f t="shared" si="61"/>
        <v>665.94932399571996</v>
      </c>
      <c r="AB136" s="52" t="str">
        <f t="shared" si="62"/>
        <v xml:space="preserve"> </v>
      </c>
    </row>
    <row r="137" spans="1:28" x14ac:dyDescent="0.25">
      <c r="A137" s="98">
        <v>-3.5</v>
      </c>
      <c r="B137" s="97">
        <v>11.5</v>
      </c>
      <c r="C137" s="99" t="s">
        <v>24</v>
      </c>
      <c r="D137" s="100" t="s">
        <v>1</v>
      </c>
      <c r="E137" s="101">
        <f t="shared" si="54"/>
        <v>95</v>
      </c>
      <c r="F137" s="102" t="s">
        <v>21</v>
      </c>
      <c r="G137" s="120">
        <f t="shared" si="79"/>
        <v>0.23333333333333334</v>
      </c>
      <c r="H137" s="116">
        <f t="shared" si="55"/>
        <v>0.1</v>
      </c>
      <c r="I137" s="120">
        <f t="shared" si="63"/>
        <v>-18.75</v>
      </c>
      <c r="J137" s="116">
        <f t="shared" si="56"/>
        <v>5.625</v>
      </c>
      <c r="K137" s="120">
        <f t="shared" si="57"/>
        <v>0.4375</v>
      </c>
      <c r="L137" s="116">
        <f t="shared" si="58"/>
        <v>0.18888888888888888</v>
      </c>
      <c r="M137" s="103">
        <f t="shared" si="59"/>
        <v>1525.2777777777778</v>
      </c>
      <c r="N137" s="97">
        <f t="shared" si="60"/>
        <v>40.779411764705884</v>
      </c>
      <c r="O137" s="106">
        <f t="shared" si="73"/>
        <v>11.5</v>
      </c>
      <c r="P137" s="105">
        <f t="shared" si="64"/>
        <v>-869.56521739130437</v>
      </c>
      <c r="Q137" s="97">
        <f t="shared" si="17"/>
        <v>-45</v>
      </c>
      <c r="R137" s="97">
        <f t="shared" si="65"/>
        <v>0</v>
      </c>
      <c r="S137" s="97">
        <f t="shared" si="74"/>
        <v>-2.7105263157894735</v>
      </c>
      <c r="T137" s="105">
        <f t="shared" si="75"/>
        <v>0</v>
      </c>
      <c r="U137" s="97">
        <f t="shared" si="20"/>
        <v>45</v>
      </c>
      <c r="V137" s="106">
        <f t="shared" si="76"/>
        <v>0</v>
      </c>
      <c r="X137" s="105">
        <f t="shared" si="77"/>
        <v>655.71256038647346</v>
      </c>
      <c r="Y137" s="105">
        <f t="shared" si="78"/>
        <v>1013.3036533816427</v>
      </c>
      <c r="AA137" s="49">
        <f t="shared" si="61"/>
        <v>655.71256038647346</v>
      </c>
      <c r="AB137" s="52" t="str">
        <f t="shared" si="62"/>
        <v xml:space="preserve"> </v>
      </c>
    </row>
    <row r="138" spans="1:28" x14ac:dyDescent="0.25">
      <c r="A138" s="98">
        <v>-3.5</v>
      </c>
      <c r="B138" s="97">
        <v>11.6</v>
      </c>
      <c r="C138" s="99" t="s">
        <v>24</v>
      </c>
      <c r="D138" s="100" t="s">
        <v>1</v>
      </c>
      <c r="E138" s="101">
        <f t="shared" si="54"/>
        <v>95</v>
      </c>
      <c r="F138" s="102" t="s">
        <v>21</v>
      </c>
      <c r="G138" s="120">
        <f t="shared" si="79"/>
        <v>0.23178807947019869</v>
      </c>
      <c r="H138" s="116">
        <f t="shared" si="55"/>
        <v>9.9337748344370869E-2</v>
      </c>
      <c r="I138" s="120">
        <f t="shared" si="63"/>
        <v>-19.000833333333333</v>
      </c>
      <c r="J138" s="116">
        <f t="shared" si="56"/>
        <v>5.6625000000000005</v>
      </c>
      <c r="K138" s="120">
        <f t="shared" si="57"/>
        <v>0.4375</v>
      </c>
      <c r="L138" s="116">
        <f t="shared" si="58"/>
        <v>0.18763796909492275</v>
      </c>
      <c r="M138" s="103">
        <f t="shared" si="59"/>
        <v>1515.1766004415013</v>
      </c>
      <c r="N138" s="97">
        <f t="shared" si="60"/>
        <v>40.840475262952864</v>
      </c>
      <c r="O138" s="106">
        <f t="shared" si="73"/>
        <v>11.599999999999998</v>
      </c>
      <c r="P138" s="105">
        <f t="shared" si="64"/>
        <v>-869.56521739130437</v>
      </c>
      <c r="Q138" s="97">
        <f t="shared" si="17"/>
        <v>-45</v>
      </c>
      <c r="R138" s="97">
        <f t="shared" si="65"/>
        <v>0</v>
      </c>
      <c r="S138" s="97">
        <f t="shared" si="74"/>
        <v>-2.7052631578947368</v>
      </c>
      <c r="T138" s="105">
        <f t="shared" si="75"/>
        <v>0</v>
      </c>
      <c r="U138" s="97">
        <f t="shared" si="20"/>
        <v>45</v>
      </c>
      <c r="V138" s="106">
        <f t="shared" si="76"/>
        <v>0</v>
      </c>
      <c r="X138" s="105">
        <f t="shared" si="77"/>
        <v>645.61138305019688</v>
      </c>
      <c r="Y138" s="105">
        <f t="shared" si="78"/>
        <v>1010.1096725194485</v>
      </c>
      <c r="AA138" s="49">
        <f t="shared" si="61"/>
        <v>645.61138305019688</v>
      </c>
      <c r="AB138" s="52" t="str">
        <f t="shared" si="62"/>
        <v xml:space="preserve"> </v>
      </c>
    </row>
    <row r="139" spans="1:28" x14ac:dyDescent="0.25">
      <c r="A139" s="98">
        <v>-3.5</v>
      </c>
      <c r="B139" s="97">
        <v>11.7</v>
      </c>
      <c r="C139" s="99" t="s">
        <v>24</v>
      </c>
      <c r="D139" s="100" t="s">
        <v>1</v>
      </c>
      <c r="E139" s="101">
        <f t="shared" si="54"/>
        <v>95</v>
      </c>
      <c r="F139" s="102" t="s">
        <v>21</v>
      </c>
      <c r="G139" s="120">
        <f t="shared" si="79"/>
        <v>0.23026315789473686</v>
      </c>
      <c r="H139" s="116">
        <f t="shared" si="55"/>
        <v>9.8684210526315791E-2</v>
      </c>
      <c r="I139" s="120">
        <f t="shared" si="63"/>
        <v>-19.253333333333334</v>
      </c>
      <c r="J139" s="116">
        <f t="shared" si="56"/>
        <v>5.6999999999999993</v>
      </c>
      <c r="K139" s="120">
        <f t="shared" si="57"/>
        <v>0.4375</v>
      </c>
      <c r="L139" s="116">
        <f t="shared" si="58"/>
        <v>0.18640350877192979</v>
      </c>
      <c r="M139" s="103">
        <f t="shared" si="59"/>
        <v>1505.208333333333</v>
      </c>
      <c r="N139" s="97">
        <f t="shared" si="60"/>
        <v>40.900735294117652</v>
      </c>
      <c r="O139" s="106">
        <f t="shared" si="73"/>
        <v>11.700000000000001</v>
      </c>
      <c r="P139" s="105">
        <f t="shared" si="64"/>
        <v>-869.56521739130437</v>
      </c>
      <c r="Q139" s="97">
        <f t="shared" si="17"/>
        <v>-45</v>
      </c>
      <c r="R139" s="97">
        <f t="shared" si="65"/>
        <v>0</v>
      </c>
      <c r="S139" s="97">
        <f t="shared" si="74"/>
        <v>-2.7</v>
      </c>
      <c r="T139" s="105">
        <f t="shared" si="75"/>
        <v>0</v>
      </c>
      <c r="U139" s="97">
        <f t="shared" si="20"/>
        <v>45</v>
      </c>
      <c r="V139" s="106">
        <f t="shared" si="76"/>
        <v>0</v>
      </c>
      <c r="X139" s="105">
        <f t="shared" si="77"/>
        <v>635.64311594202866</v>
      </c>
      <c r="Y139" s="105">
        <f t="shared" si="78"/>
        <v>1006.9456238677536</v>
      </c>
      <c r="AA139" s="49">
        <f t="shared" si="61"/>
        <v>635.64311594202866</v>
      </c>
      <c r="AB139" s="52" t="str">
        <f t="shared" si="62"/>
        <v xml:space="preserve"> </v>
      </c>
    </row>
    <row r="140" spans="1:28" x14ac:dyDescent="0.25">
      <c r="A140" s="98">
        <v>-3.5</v>
      </c>
      <c r="B140" s="98">
        <v>11.8</v>
      </c>
      <c r="C140" s="99" t="s">
        <v>24</v>
      </c>
      <c r="D140" s="100" t="s">
        <v>1</v>
      </c>
      <c r="E140" s="101">
        <f t="shared" si="54"/>
        <v>95</v>
      </c>
      <c r="F140" s="102" t="s">
        <v>21</v>
      </c>
      <c r="G140" s="120">
        <f t="shared" si="79"/>
        <v>0.22875816993464052</v>
      </c>
      <c r="H140" s="116">
        <f t="shared" si="55"/>
        <v>9.8039215686274508E-2</v>
      </c>
      <c r="I140" s="120">
        <f t="shared" si="63"/>
        <v>-19.507500000000004</v>
      </c>
      <c r="J140" s="116">
        <f t="shared" si="56"/>
        <v>5.7375000000000007</v>
      </c>
      <c r="K140" s="120">
        <f t="shared" si="57"/>
        <v>0.4375</v>
      </c>
      <c r="L140" s="116">
        <f t="shared" si="58"/>
        <v>0.18518518518518517</v>
      </c>
      <c r="M140" s="103">
        <f t="shared" si="59"/>
        <v>1495.3703703703702</v>
      </c>
      <c r="N140" s="97">
        <f t="shared" si="60"/>
        <v>40.960207612456749</v>
      </c>
      <c r="O140" s="106">
        <f t="shared" si="73"/>
        <v>11.799999999999999</v>
      </c>
      <c r="P140" s="105">
        <f t="shared" si="64"/>
        <v>-869.56521739130437</v>
      </c>
      <c r="Q140" s="97">
        <f t="shared" si="17"/>
        <v>-45</v>
      </c>
      <c r="R140" s="97">
        <f t="shared" si="65"/>
        <v>0</v>
      </c>
      <c r="S140" s="97">
        <f t="shared" si="74"/>
        <v>-2.6947368421052631</v>
      </c>
      <c r="T140" s="105">
        <f t="shared" si="75"/>
        <v>0</v>
      </c>
      <c r="U140" s="97">
        <f t="shared" si="20"/>
        <v>45</v>
      </c>
      <c r="V140" s="106">
        <f t="shared" si="76"/>
        <v>0</v>
      </c>
      <c r="X140" s="105">
        <f t="shared" si="77"/>
        <v>625.80515297906584</v>
      </c>
      <c r="Y140" s="105">
        <f t="shared" si="78"/>
        <v>1003.811156104954</v>
      </c>
      <c r="AA140" s="49">
        <f t="shared" si="61"/>
        <v>625.80515297906584</v>
      </c>
      <c r="AB140" s="52" t="str">
        <f t="shared" si="62"/>
        <v xml:space="preserve"> </v>
      </c>
    </row>
    <row r="141" spans="1:28" x14ac:dyDescent="0.25">
      <c r="A141" s="98">
        <v>-3.5</v>
      </c>
      <c r="B141" s="97">
        <v>11.9</v>
      </c>
      <c r="C141" s="99" t="s">
        <v>24</v>
      </c>
      <c r="D141" s="100" t="s">
        <v>1</v>
      </c>
      <c r="E141" s="101">
        <f t="shared" si="54"/>
        <v>95</v>
      </c>
      <c r="F141" s="102" t="s">
        <v>21</v>
      </c>
      <c r="G141" s="120">
        <f t="shared" si="79"/>
        <v>0.22727272727272727</v>
      </c>
      <c r="H141" s="116">
        <f t="shared" si="55"/>
        <v>9.7402597402597407E-2</v>
      </c>
      <c r="I141" s="120">
        <f t="shared" si="63"/>
        <v>-19.763333333333335</v>
      </c>
      <c r="J141" s="116">
        <f t="shared" si="56"/>
        <v>5.7749999999999995</v>
      </c>
      <c r="K141" s="120">
        <f t="shared" si="57"/>
        <v>0.4375</v>
      </c>
      <c r="L141" s="116">
        <f t="shared" si="58"/>
        <v>0.18398268398268397</v>
      </c>
      <c r="M141" s="103">
        <f t="shared" si="59"/>
        <v>1485.6601731601731</v>
      </c>
      <c r="N141" s="97">
        <f t="shared" si="60"/>
        <v>41.018907563025209</v>
      </c>
      <c r="O141" s="106">
        <f t="shared" si="73"/>
        <v>11.900000000000002</v>
      </c>
      <c r="P141" s="105">
        <f t="shared" si="64"/>
        <v>-869.56521739130437</v>
      </c>
      <c r="Q141" s="97">
        <f t="shared" si="17"/>
        <v>-45</v>
      </c>
      <c r="R141" s="97">
        <f t="shared" si="65"/>
        <v>0</v>
      </c>
      <c r="S141" s="97">
        <f t="shared" si="74"/>
        <v>-2.689473684210526</v>
      </c>
      <c r="T141" s="105">
        <f t="shared" si="75"/>
        <v>0</v>
      </c>
      <c r="U141" s="97">
        <f t="shared" si="20"/>
        <v>45</v>
      </c>
      <c r="V141" s="106">
        <f t="shared" si="76"/>
        <v>0</v>
      </c>
      <c r="X141" s="105">
        <f t="shared" si="77"/>
        <v>616.09495576886877</v>
      </c>
      <c r="Y141" s="105">
        <f t="shared" si="78"/>
        <v>1000.7059209553387</v>
      </c>
      <c r="AA141" s="49">
        <f t="shared" si="61"/>
        <v>616.09495576886877</v>
      </c>
      <c r="AB141" s="52" t="str">
        <f t="shared" si="62"/>
        <v xml:space="preserve"> </v>
      </c>
    </row>
    <row r="142" spans="1:28" x14ac:dyDescent="0.25">
      <c r="A142" s="98">
        <v>-3.5</v>
      </c>
      <c r="B142" s="97">
        <v>12</v>
      </c>
      <c r="C142" s="99" t="s">
        <v>24</v>
      </c>
      <c r="D142" s="100" t="s">
        <v>1</v>
      </c>
      <c r="E142" s="101">
        <f t="shared" si="54"/>
        <v>95</v>
      </c>
      <c r="F142" s="102" t="s">
        <v>21</v>
      </c>
      <c r="G142" s="120">
        <f t="shared" si="79"/>
        <v>0.22580645161290322</v>
      </c>
      <c r="H142" s="116">
        <f t="shared" si="55"/>
        <v>9.6774193548387094E-2</v>
      </c>
      <c r="I142" s="120">
        <f t="shared" si="63"/>
        <v>-20.020833333333332</v>
      </c>
      <c r="J142" s="116">
        <f t="shared" si="56"/>
        <v>5.8125</v>
      </c>
      <c r="K142" s="120">
        <f t="shared" si="57"/>
        <v>0.4375</v>
      </c>
      <c r="L142" s="116">
        <f t="shared" si="58"/>
        <v>0.18279569892473116</v>
      </c>
      <c r="M142" s="103">
        <f t="shared" si="59"/>
        <v>1476.075268817204</v>
      </c>
      <c r="N142" s="97">
        <f t="shared" si="60"/>
        <v>41.076850094876654</v>
      </c>
      <c r="O142" s="106">
        <f t="shared" si="73"/>
        <v>12</v>
      </c>
      <c r="P142" s="105">
        <f t="shared" si="64"/>
        <v>-869.56521739130437</v>
      </c>
      <c r="Q142" s="97">
        <f t="shared" si="17"/>
        <v>-45</v>
      </c>
      <c r="R142" s="97">
        <f t="shared" si="65"/>
        <v>0</v>
      </c>
      <c r="S142" s="97">
        <f t="shared" si="74"/>
        <v>-2.6842105263157894</v>
      </c>
      <c r="T142" s="105">
        <f t="shared" si="75"/>
        <v>0</v>
      </c>
      <c r="U142" s="97">
        <f t="shared" si="20"/>
        <v>45</v>
      </c>
      <c r="V142" s="106">
        <f t="shared" si="76"/>
        <v>0</v>
      </c>
      <c r="X142" s="105">
        <f t="shared" si="77"/>
        <v>606.51005142589963</v>
      </c>
      <c r="Y142" s="105">
        <f t="shared" si="78"/>
        <v>997.62957328567745</v>
      </c>
      <c r="AA142" s="49">
        <f t="shared" si="61"/>
        <v>606.51005142589963</v>
      </c>
      <c r="AB142" s="52" t="str">
        <f t="shared" si="62"/>
        <v xml:space="preserve"> </v>
      </c>
    </row>
    <row r="143" spans="1:28" x14ac:dyDescent="0.25">
      <c r="A143" s="98">
        <v>-3.5</v>
      </c>
      <c r="B143" s="97">
        <v>12.1</v>
      </c>
      <c r="C143" s="99" t="s">
        <v>24</v>
      </c>
      <c r="D143" s="100" t="s">
        <v>1</v>
      </c>
      <c r="E143" s="101">
        <f t="shared" ref="E143:E206" si="80">IF(C143="h",$AB$5,IF(C143="d",$AB$5-$AB$7,E142-($AB$7/4)))</f>
        <v>95</v>
      </c>
      <c r="F143" s="102" t="s">
        <v>21</v>
      </c>
      <c r="G143" s="120">
        <f t="shared" si="79"/>
        <v>0.22435897435897437</v>
      </c>
      <c r="H143" s="116">
        <f t="shared" ref="H143:H206" si="81">(A143-$B$10)/(A143-B143)</f>
        <v>9.6153846153846159E-2</v>
      </c>
      <c r="I143" s="120">
        <f t="shared" si="63"/>
        <v>-20.279999999999998</v>
      </c>
      <c r="J143" s="116">
        <f t="shared" ref="J143:J206" si="82">((A143^2-A143*B143)/$B$10^2)-((A143-B143)/$B$10)</f>
        <v>5.8500000000000005</v>
      </c>
      <c r="K143" s="120">
        <f t="shared" ref="K143:K206" si="83">(2*A143/$B$10)-(A143^2/$B$10^2)</f>
        <v>0.4375</v>
      </c>
      <c r="L143" s="116">
        <f t="shared" ref="L143:L206" si="84">(I143*(G143^3-H143^3)+J143*(G143^2-H143^2)+K143*(G143-H143)+H143)</f>
        <v>0.18162393162393164</v>
      </c>
      <c r="M143" s="103">
        <f t="shared" ref="M143:M206" si="85">$AB$4*$AB$1*E143*L143</f>
        <v>1466.613247863248</v>
      </c>
      <c r="N143" s="97">
        <f t="shared" ref="N143:N206" si="86">($AB$5/2)-($AB$4*$AB$1*E143^2*((3/4)*I143*(G143^4-H143^4)+(2/3)*J143*(G143^3-H143^3)+(1/2)*K143*(G143^2-H143^2)+(H143^2/2))/M143)</f>
        <v>41.134049773755649</v>
      </c>
      <c r="O143" s="106">
        <f t="shared" si="73"/>
        <v>12.1</v>
      </c>
      <c r="P143" s="105">
        <f t="shared" si="64"/>
        <v>-869.56521739130437</v>
      </c>
      <c r="Q143" s="97">
        <f t="shared" si="17"/>
        <v>-45</v>
      </c>
      <c r="R143" s="97">
        <f t="shared" si="65"/>
        <v>0</v>
      </c>
      <c r="S143" s="97">
        <f t="shared" si="74"/>
        <v>-2.6789473684210527</v>
      </c>
      <c r="T143" s="105">
        <f t="shared" si="75"/>
        <v>0</v>
      </c>
      <c r="U143" s="97">
        <f t="shared" si="20"/>
        <v>45</v>
      </c>
      <c r="V143" s="106">
        <f t="shared" si="76"/>
        <v>0</v>
      </c>
      <c r="X143" s="105">
        <f t="shared" si="77"/>
        <v>597.04803047194366</v>
      </c>
      <c r="Y143" s="105">
        <f t="shared" si="78"/>
        <v>994.58177119064976</v>
      </c>
      <c r="AA143" s="49">
        <f t="shared" ref="AA143:AA206" si="87">IF(X143&gt;$X$5,X143," ")</f>
        <v>597.04803047194366</v>
      </c>
      <c r="AB143" s="52" t="str">
        <f t="shared" ref="AB143:AB206" si="88">IF(X143&lt;$X$5,X143," ")</f>
        <v xml:space="preserve"> </v>
      </c>
    </row>
    <row r="144" spans="1:28" x14ac:dyDescent="0.25">
      <c r="A144" s="98">
        <v>-3.5</v>
      </c>
      <c r="B144" s="98">
        <v>12.2</v>
      </c>
      <c r="C144" s="99" t="s">
        <v>24</v>
      </c>
      <c r="D144" s="100" t="s">
        <v>1</v>
      </c>
      <c r="E144" s="101">
        <f t="shared" si="80"/>
        <v>95</v>
      </c>
      <c r="F144" s="102" t="s">
        <v>21</v>
      </c>
      <c r="G144" s="120">
        <f t="shared" si="79"/>
        <v>0.22292993630573249</v>
      </c>
      <c r="H144" s="116">
        <f t="shared" si="81"/>
        <v>9.5541401273885357E-2</v>
      </c>
      <c r="I144" s="120">
        <f t="shared" ref="I144:I207" si="89">-((A144-B144)^2/(3*$B$10^2))</f>
        <v>-20.540833333333332</v>
      </c>
      <c r="J144" s="116">
        <f t="shared" si="82"/>
        <v>5.8874999999999993</v>
      </c>
      <c r="K144" s="120">
        <f t="shared" si="83"/>
        <v>0.4375</v>
      </c>
      <c r="L144" s="116">
        <f t="shared" si="84"/>
        <v>0.18046709129511673</v>
      </c>
      <c r="M144" s="103">
        <f t="shared" si="85"/>
        <v>1457.2717622080677</v>
      </c>
      <c r="N144" s="97">
        <f t="shared" si="86"/>
        <v>41.190520794304987</v>
      </c>
      <c r="O144" s="106">
        <f t="shared" si="73"/>
        <v>12.2</v>
      </c>
      <c r="P144" s="105">
        <f t="shared" ref="P144:P207" si="90">IF(O144&lt;0,IF(O144&lt;-2.174,$AB$2,O144*(10^-3)*$AB$3*(-1)),IF(O144&gt;2.174,$AB$2*(-1),O144*(10^-3)*$AB$3*(-1)))*$AB$8</f>
        <v>-869.56521739130437</v>
      </c>
      <c r="Q144" s="97">
        <f t="shared" si="17"/>
        <v>-45</v>
      </c>
      <c r="R144" s="97">
        <f t="shared" ref="R144:R207" si="91">IF(O144&lt;0,IF(O144&lt;$B$10,$AB$1,$AB$1*(1-(1-(O144/$B$10))^2)),0)*$AB$8</f>
        <v>0</v>
      </c>
      <c r="S144" s="97">
        <f t="shared" si="74"/>
        <v>-2.6736842105263161</v>
      </c>
      <c r="T144" s="105">
        <f t="shared" si="75"/>
        <v>0</v>
      </c>
      <c r="U144" s="97">
        <f t="shared" si="20"/>
        <v>45</v>
      </c>
      <c r="V144" s="106">
        <f t="shared" si="76"/>
        <v>0</v>
      </c>
      <c r="X144" s="105">
        <f t="shared" si="77"/>
        <v>587.70654481676331</v>
      </c>
      <c r="Y144" s="105">
        <f t="shared" si="78"/>
        <v>991.56217606793575</v>
      </c>
      <c r="AA144" s="49">
        <f t="shared" si="87"/>
        <v>587.70654481676331</v>
      </c>
      <c r="AB144" s="52" t="str">
        <f t="shared" si="88"/>
        <v xml:space="preserve"> </v>
      </c>
    </row>
    <row r="145" spans="1:28" x14ac:dyDescent="0.25">
      <c r="A145" s="98">
        <v>-3.5</v>
      </c>
      <c r="B145" s="97">
        <v>12.3</v>
      </c>
      <c r="C145" s="99" t="s">
        <v>24</v>
      </c>
      <c r="D145" s="100" t="s">
        <v>1</v>
      </c>
      <c r="E145" s="101">
        <f t="shared" si="80"/>
        <v>95</v>
      </c>
      <c r="F145" s="102" t="s">
        <v>21</v>
      </c>
      <c r="G145" s="120">
        <f t="shared" si="79"/>
        <v>0.22151898734177214</v>
      </c>
      <c r="H145" s="116">
        <f t="shared" si="81"/>
        <v>9.4936708860759486E-2</v>
      </c>
      <c r="I145" s="120">
        <f t="shared" si="89"/>
        <v>-20.803333333333335</v>
      </c>
      <c r="J145" s="116">
        <f t="shared" si="82"/>
        <v>5.9250000000000007</v>
      </c>
      <c r="K145" s="120">
        <f t="shared" si="83"/>
        <v>0.4375</v>
      </c>
      <c r="L145" s="116">
        <f t="shared" si="84"/>
        <v>0.17932489451476799</v>
      </c>
      <c r="M145" s="103">
        <f t="shared" si="85"/>
        <v>1448.0485232067515</v>
      </c>
      <c r="N145" s="97">
        <f t="shared" si="86"/>
        <v>41.246276991809381</v>
      </c>
      <c r="O145" s="106">
        <f t="shared" si="73"/>
        <v>12.3</v>
      </c>
      <c r="P145" s="105">
        <f t="shared" si="90"/>
        <v>-869.56521739130437</v>
      </c>
      <c r="Q145" s="97">
        <f t="shared" si="17"/>
        <v>-45</v>
      </c>
      <c r="R145" s="97">
        <f t="shared" si="91"/>
        <v>0</v>
      </c>
      <c r="S145" s="97">
        <f t="shared" si="74"/>
        <v>-2.668421052631579</v>
      </c>
      <c r="T145" s="105">
        <f t="shared" si="75"/>
        <v>0</v>
      </c>
      <c r="U145" s="97">
        <f t="shared" si="20"/>
        <v>45</v>
      </c>
      <c r="V145" s="106">
        <f t="shared" si="76"/>
        <v>0</v>
      </c>
      <c r="X145" s="105">
        <f t="shared" si="77"/>
        <v>578.48330581544712</v>
      </c>
      <c r="Y145" s="105">
        <f t="shared" si="78"/>
        <v>988.57045268374873</v>
      </c>
      <c r="AA145" s="49">
        <f t="shared" si="87"/>
        <v>578.48330581544712</v>
      </c>
      <c r="AB145" s="52" t="str">
        <f t="shared" si="88"/>
        <v xml:space="preserve"> </v>
      </c>
    </row>
    <row r="146" spans="1:28" x14ac:dyDescent="0.25">
      <c r="A146" s="98">
        <v>-3.5</v>
      </c>
      <c r="B146" s="98">
        <v>12.4</v>
      </c>
      <c r="C146" s="99" t="s">
        <v>24</v>
      </c>
      <c r="D146" s="100" t="s">
        <v>1</v>
      </c>
      <c r="E146" s="101">
        <f t="shared" si="80"/>
        <v>95</v>
      </c>
      <c r="F146" s="102" t="s">
        <v>21</v>
      </c>
      <c r="G146" s="120">
        <f t="shared" si="79"/>
        <v>0.22012578616352202</v>
      </c>
      <c r="H146" s="116">
        <f t="shared" si="81"/>
        <v>9.4339622641509427E-2</v>
      </c>
      <c r="I146" s="120">
        <f t="shared" si="89"/>
        <v>-21.067499999999999</v>
      </c>
      <c r="J146" s="116">
        <f t="shared" si="82"/>
        <v>5.9624999999999995</v>
      </c>
      <c r="K146" s="120">
        <f t="shared" si="83"/>
        <v>0.4375</v>
      </c>
      <c r="L146" s="116">
        <f t="shared" si="84"/>
        <v>0.17819706498951782</v>
      </c>
      <c r="M146" s="103">
        <f t="shared" si="85"/>
        <v>1438.9412997903564</v>
      </c>
      <c r="N146" s="97">
        <f t="shared" si="86"/>
        <v>41.301331853496116</v>
      </c>
      <c r="O146" s="106">
        <f t="shared" si="73"/>
        <v>12.4</v>
      </c>
      <c r="P146" s="105">
        <f t="shared" si="90"/>
        <v>-869.56521739130437</v>
      </c>
      <c r="Q146" s="97">
        <f t="shared" si="17"/>
        <v>-45</v>
      </c>
      <c r="R146" s="97">
        <f t="shared" si="91"/>
        <v>0</v>
      </c>
      <c r="S146" s="97">
        <f t="shared" si="74"/>
        <v>-2.6631578947368419</v>
      </c>
      <c r="T146" s="105">
        <f t="shared" si="75"/>
        <v>0</v>
      </c>
      <c r="U146" s="97">
        <f t="shared" si="20"/>
        <v>45</v>
      </c>
      <c r="V146" s="106">
        <f t="shared" si="76"/>
        <v>0</v>
      </c>
      <c r="X146" s="105">
        <f t="shared" si="77"/>
        <v>569.37608239905205</v>
      </c>
      <c r="Y146" s="105">
        <f t="shared" si="78"/>
        <v>985.60626922951258</v>
      </c>
      <c r="AA146" s="49">
        <f t="shared" si="87"/>
        <v>569.37608239905205</v>
      </c>
      <c r="AB146" s="52" t="str">
        <f t="shared" si="88"/>
        <v xml:space="preserve"> </v>
      </c>
    </row>
    <row r="147" spans="1:28" x14ac:dyDescent="0.25">
      <c r="A147" s="98">
        <v>-3.5</v>
      </c>
      <c r="B147" s="97">
        <v>12.5</v>
      </c>
      <c r="C147" s="99" t="s">
        <v>24</v>
      </c>
      <c r="D147" s="100" t="s">
        <v>1</v>
      </c>
      <c r="E147" s="101">
        <f t="shared" si="80"/>
        <v>95</v>
      </c>
      <c r="F147" s="102" t="s">
        <v>21</v>
      </c>
      <c r="G147" s="120">
        <f t="shared" si="79"/>
        <v>0.21875</v>
      </c>
      <c r="H147" s="116">
        <f t="shared" si="81"/>
        <v>9.375E-2</v>
      </c>
      <c r="I147" s="120">
        <f t="shared" si="89"/>
        <v>-21.333333333333332</v>
      </c>
      <c r="J147" s="116">
        <f t="shared" si="82"/>
        <v>6</v>
      </c>
      <c r="K147" s="120">
        <f t="shared" si="83"/>
        <v>0.4375</v>
      </c>
      <c r="L147" s="116">
        <f t="shared" si="84"/>
        <v>0.17708333333333334</v>
      </c>
      <c r="M147" s="103">
        <f t="shared" si="85"/>
        <v>1429.9479166666667</v>
      </c>
      <c r="N147" s="97">
        <f t="shared" si="86"/>
        <v>41.355698529411768</v>
      </c>
      <c r="O147" s="106">
        <f t="shared" si="73"/>
        <v>12.5</v>
      </c>
      <c r="P147" s="105">
        <f t="shared" si="90"/>
        <v>-869.56521739130437</v>
      </c>
      <c r="Q147" s="97">
        <f t="shared" si="17"/>
        <v>-45</v>
      </c>
      <c r="R147" s="97">
        <f t="shared" si="91"/>
        <v>0</v>
      </c>
      <c r="S147" s="97">
        <f t="shared" si="74"/>
        <v>-2.6578947368421053</v>
      </c>
      <c r="T147" s="105">
        <f t="shared" si="75"/>
        <v>0</v>
      </c>
      <c r="U147" s="97">
        <f t="shared" si="20"/>
        <v>45</v>
      </c>
      <c r="V147" s="106">
        <f t="shared" si="76"/>
        <v>0</v>
      </c>
      <c r="X147" s="105">
        <f t="shared" si="77"/>
        <v>560.38269927536237</v>
      </c>
      <c r="Y147" s="105">
        <f t="shared" si="78"/>
        <v>982.66929737035798</v>
      </c>
      <c r="AA147" s="49">
        <f t="shared" si="87"/>
        <v>560.38269927536237</v>
      </c>
      <c r="AB147" s="52" t="str">
        <f t="shared" si="88"/>
        <v xml:space="preserve"> </v>
      </c>
    </row>
    <row r="148" spans="1:28" x14ac:dyDescent="0.25">
      <c r="A148" s="98">
        <v>-3.5</v>
      </c>
      <c r="B148" s="97">
        <v>12.6</v>
      </c>
      <c r="C148" s="99" t="s">
        <v>24</v>
      </c>
      <c r="D148" s="100" t="s">
        <v>1</v>
      </c>
      <c r="E148" s="101">
        <f t="shared" si="80"/>
        <v>95</v>
      </c>
      <c r="F148" s="102" t="s">
        <v>21</v>
      </c>
      <c r="G148" s="120">
        <f t="shared" si="79"/>
        <v>0.21739130434782608</v>
      </c>
      <c r="H148" s="116">
        <f t="shared" si="81"/>
        <v>9.3167701863354033E-2</v>
      </c>
      <c r="I148" s="120">
        <f t="shared" si="89"/>
        <v>-21.600833333333338</v>
      </c>
      <c r="J148" s="116">
        <f t="shared" si="82"/>
        <v>6.0374999999999996</v>
      </c>
      <c r="K148" s="120">
        <f t="shared" si="83"/>
        <v>0.4375</v>
      </c>
      <c r="L148" s="116">
        <f t="shared" si="84"/>
        <v>0.175983436853002</v>
      </c>
      <c r="M148" s="103">
        <f t="shared" si="85"/>
        <v>1421.0662525879911</v>
      </c>
      <c r="N148" s="97">
        <f t="shared" si="86"/>
        <v>41.409389842893681</v>
      </c>
      <c r="O148" s="106">
        <f t="shared" si="73"/>
        <v>12.600000000000001</v>
      </c>
      <c r="P148" s="105">
        <f t="shared" si="90"/>
        <v>-869.56521739130437</v>
      </c>
      <c r="Q148" s="97">
        <f t="shared" si="17"/>
        <v>-45</v>
      </c>
      <c r="R148" s="97">
        <f t="shared" si="91"/>
        <v>0</v>
      </c>
      <c r="S148" s="97">
        <f t="shared" si="74"/>
        <v>-2.6526315789473682</v>
      </c>
      <c r="T148" s="105">
        <f t="shared" si="75"/>
        <v>0</v>
      </c>
      <c r="U148" s="97">
        <f t="shared" si="20"/>
        <v>45</v>
      </c>
      <c r="V148" s="106">
        <f t="shared" si="76"/>
        <v>0</v>
      </c>
      <c r="X148" s="105">
        <f t="shared" si="77"/>
        <v>551.50103519668676</v>
      </c>
      <c r="Y148" s="105">
        <f t="shared" si="78"/>
        <v>979.75921228604841</v>
      </c>
      <c r="AA148" s="49">
        <f t="shared" si="87"/>
        <v>551.50103519668676</v>
      </c>
      <c r="AB148" s="52" t="str">
        <f t="shared" si="88"/>
        <v xml:space="preserve"> </v>
      </c>
    </row>
    <row r="149" spans="1:28" x14ac:dyDescent="0.25">
      <c r="A149" s="98">
        <v>-3.5</v>
      </c>
      <c r="B149" s="97">
        <v>12.7</v>
      </c>
      <c r="C149" s="99" t="s">
        <v>24</v>
      </c>
      <c r="D149" s="100" t="s">
        <v>1</v>
      </c>
      <c r="E149" s="101">
        <f t="shared" si="80"/>
        <v>95</v>
      </c>
      <c r="F149" s="102" t="s">
        <v>21</v>
      </c>
      <c r="G149" s="120">
        <f t="shared" si="79"/>
        <v>0.2160493827160494</v>
      </c>
      <c r="H149" s="116">
        <f t="shared" si="81"/>
        <v>9.2592592592592601E-2</v>
      </c>
      <c r="I149" s="120">
        <f t="shared" si="89"/>
        <v>-21.87</v>
      </c>
      <c r="J149" s="116">
        <f t="shared" si="82"/>
        <v>6.0749999999999993</v>
      </c>
      <c r="K149" s="120">
        <f t="shared" si="83"/>
        <v>0.4375</v>
      </c>
      <c r="L149" s="116">
        <f t="shared" si="84"/>
        <v>0.17489711934156377</v>
      </c>
      <c r="M149" s="103">
        <f t="shared" si="85"/>
        <v>1412.2942386831273</v>
      </c>
      <c r="N149" s="97">
        <f t="shared" si="86"/>
        <v>41.462418300653603</v>
      </c>
      <c r="O149" s="106">
        <f t="shared" si="73"/>
        <v>12.7</v>
      </c>
      <c r="P149" s="105">
        <f t="shared" si="90"/>
        <v>-869.56521739130437</v>
      </c>
      <c r="Q149" s="97">
        <f t="shared" si="17"/>
        <v>-45</v>
      </c>
      <c r="R149" s="97">
        <f t="shared" si="91"/>
        <v>0</v>
      </c>
      <c r="S149" s="97">
        <f t="shared" si="74"/>
        <v>-2.6473684210526316</v>
      </c>
      <c r="T149" s="105">
        <f t="shared" si="75"/>
        <v>0</v>
      </c>
      <c r="U149" s="97">
        <f t="shared" si="20"/>
        <v>45</v>
      </c>
      <c r="V149" s="106">
        <f t="shared" si="76"/>
        <v>0</v>
      </c>
      <c r="X149" s="105">
        <f t="shared" si="77"/>
        <v>542.72902129182296</v>
      </c>
      <c r="Y149" s="105">
        <f t="shared" si="78"/>
        <v>976.87569270491645</v>
      </c>
      <c r="AA149" s="49">
        <f t="shared" si="87"/>
        <v>542.72902129182296</v>
      </c>
      <c r="AB149" s="52" t="str">
        <f t="shared" si="88"/>
        <v xml:space="preserve"> </v>
      </c>
    </row>
    <row r="150" spans="1:28" x14ac:dyDescent="0.25">
      <c r="A150" s="98">
        <v>-3.5</v>
      </c>
      <c r="B150" s="98">
        <v>12.8</v>
      </c>
      <c r="C150" s="99" t="s">
        <v>24</v>
      </c>
      <c r="D150" s="100" t="s">
        <v>1</v>
      </c>
      <c r="E150" s="101">
        <f t="shared" si="80"/>
        <v>95</v>
      </c>
      <c r="F150" s="102" t="s">
        <v>21</v>
      </c>
      <c r="G150" s="120">
        <f>A150/(A150-B150)</f>
        <v>0.21472392638036808</v>
      </c>
      <c r="H150" s="116">
        <f t="shared" si="81"/>
        <v>9.202453987730061E-2</v>
      </c>
      <c r="I150" s="120">
        <f t="shared" si="89"/>
        <v>-22.140833333333333</v>
      </c>
      <c r="J150" s="116">
        <f t="shared" si="82"/>
        <v>6.1125000000000007</v>
      </c>
      <c r="K150" s="120">
        <f t="shared" si="83"/>
        <v>0.4375</v>
      </c>
      <c r="L150" s="116">
        <f t="shared" si="84"/>
        <v>0.17382413087934565</v>
      </c>
      <c r="M150" s="103">
        <f t="shared" si="85"/>
        <v>1403.6298568507161</v>
      </c>
      <c r="N150" s="97">
        <f t="shared" si="86"/>
        <v>41.514796102490081</v>
      </c>
      <c r="O150" s="106">
        <f t="shared" si="73"/>
        <v>12.8</v>
      </c>
      <c r="P150" s="105">
        <f t="shared" si="90"/>
        <v>-869.56521739130437</v>
      </c>
      <c r="Q150" s="97">
        <f t="shared" si="17"/>
        <v>-45</v>
      </c>
      <c r="R150" s="97">
        <f t="shared" si="91"/>
        <v>0</v>
      </c>
      <c r="S150" s="97">
        <f t="shared" si="74"/>
        <v>-2.6421052631578945</v>
      </c>
      <c r="T150" s="105">
        <f t="shared" si="75"/>
        <v>0</v>
      </c>
      <c r="U150" s="97">
        <f t="shared" si="20"/>
        <v>45</v>
      </c>
      <c r="V150" s="106">
        <f t="shared" si="76"/>
        <v>0</v>
      </c>
      <c r="X150" s="105">
        <f t="shared" si="77"/>
        <v>534.06463945941175</v>
      </c>
      <c r="Y150" s="105">
        <f t="shared" si="78"/>
        <v>974.01842093133519</v>
      </c>
      <c r="AA150" s="49">
        <f t="shared" si="87"/>
        <v>534.06463945941175</v>
      </c>
      <c r="AB150" s="52" t="str">
        <f t="shared" si="88"/>
        <v xml:space="preserve"> </v>
      </c>
    </row>
    <row r="151" spans="1:28" x14ac:dyDescent="0.25">
      <c r="A151" s="98">
        <v>-3.5</v>
      </c>
      <c r="B151" s="97">
        <v>12.9</v>
      </c>
      <c r="C151" s="99" t="s">
        <v>24</v>
      </c>
      <c r="D151" s="100" t="s">
        <v>1</v>
      </c>
      <c r="E151" s="101">
        <f t="shared" si="80"/>
        <v>95</v>
      </c>
      <c r="F151" s="102" t="s">
        <v>21</v>
      </c>
      <c r="G151" s="120">
        <f t="shared" si="79"/>
        <v>0.21341463414634149</v>
      </c>
      <c r="H151" s="116">
        <f t="shared" si="81"/>
        <v>9.1463414634146353E-2</v>
      </c>
      <c r="I151" s="120">
        <f t="shared" si="89"/>
        <v>-22.41333333333333</v>
      </c>
      <c r="J151" s="116">
        <f t="shared" si="82"/>
        <v>6.15</v>
      </c>
      <c r="K151" s="120">
        <f t="shared" si="83"/>
        <v>0.4375</v>
      </c>
      <c r="L151" s="116">
        <f t="shared" si="84"/>
        <v>0.17276422764227647</v>
      </c>
      <c r="M151" s="103">
        <f t="shared" si="85"/>
        <v>1395.0711382113825</v>
      </c>
      <c r="N151" s="97">
        <f t="shared" si="86"/>
        <v>41.566535150645628</v>
      </c>
      <c r="O151" s="106">
        <f t="shared" si="73"/>
        <v>12.899999999999999</v>
      </c>
      <c r="P151" s="105">
        <f t="shared" si="90"/>
        <v>-869.56521739130437</v>
      </c>
      <c r="Q151" s="97">
        <f t="shared" si="17"/>
        <v>-45</v>
      </c>
      <c r="R151" s="97">
        <f t="shared" si="91"/>
        <v>0</v>
      </c>
      <c r="S151" s="97">
        <f t="shared" si="74"/>
        <v>-2.6368421052631579</v>
      </c>
      <c r="T151" s="105">
        <f t="shared" si="75"/>
        <v>0</v>
      </c>
      <c r="U151" s="97">
        <f t="shared" si="20"/>
        <v>45</v>
      </c>
      <c r="V151" s="106">
        <f t="shared" si="76"/>
        <v>0</v>
      </c>
      <c r="X151" s="105">
        <f t="shared" si="77"/>
        <v>525.50592082007813</v>
      </c>
      <c r="Y151" s="105">
        <f t="shared" si="78"/>
        <v>971.18708286723324</v>
      </c>
      <c r="AA151" s="49">
        <f t="shared" si="87"/>
        <v>525.50592082007813</v>
      </c>
      <c r="AB151" s="52" t="str">
        <f t="shared" si="88"/>
        <v xml:space="preserve"> </v>
      </c>
    </row>
    <row r="152" spans="1:28" x14ac:dyDescent="0.25">
      <c r="A152" s="98">
        <v>-3.5</v>
      </c>
      <c r="B152" s="97">
        <v>13</v>
      </c>
      <c r="C152" s="99" t="s">
        <v>24</v>
      </c>
      <c r="D152" s="100" t="s">
        <v>1</v>
      </c>
      <c r="E152" s="101">
        <f t="shared" si="80"/>
        <v>95</v>
      </c>
      <c r="F152" s="102" t="s">
        <v>21</v>
      </c>
      <c r="G152" s="120">
        <f t="shared" si="79"/>
        <v>0.21212121212121213</v>
      </c>
      <c r="H152" s="116">
        <f t="shared" si="81"/>
        <v>9.0909090909090912E-2</v>
      </c>
      <c r="I152" s="120">
        <f t="shared" si="89"/>
        <v>-22.6875</v>
      </c>
      <c r="J152" s="116">
        <f t="shared" si="82"/>
        <v>6.1875</v>
      </c>
      <c r="K152" s="120">
        <f t="shared" si="83"/>
        <v>0.4375</v>
      </c>
      <c r="L152" s="116">
        <f t="shared" si="84"/>
        <v>0.17171717171717174</v>
      </c>
      <c r="M152" s="103">
        <f t="shared" si="85"/>
        <v>1386.6161616161619</v>
      </c>
      <c r="N152" s="97">
        <f t="shared" si="86"/>
        <v>41.617647058823529</v>
      </c>
      <c r="O152" s="106">
        <f t="shared" si="73"/>
        <v>13</v>
      </c>
      <c r="P152" s="105">
        <f t="shared" si="90"/>
        <v>-869.56521739130437</v>
      </c>
      <c r="Q152" s="97">
        <f t="shared" si="17"/>
        <v>-45</v>
      </c>
      <c r="R152" s="97">
        <f t="shared" si="91"/>
        <v>0</v>
      </c>
      <c r="S152" s="97">
        <f t="shared" si="74"/>
        <v>-2.6315789473684212</v>
      </c>
      <c r="T152" s="105">
        <f t="shared" si="75"/>
        <v>0</v>
      </c>
      <c r="U152" s="97">
        <f t="shared" si="20"/>
        <v>45</v>
      </c>
      <c r="V152" s="106">
        <f t="shared" si="76"/>
        <v>0</v>
      </c>
      <c r="X152" s="105">
        <f t="shared" si="77"/>
        <v>517.05094422485752</v>
      </c>
      <c r="Y152" s="105">
        <f t="shared" si="78"/>
        <v>968.3813680281072</v>
      </c>
      <c r="AA152" s="49">
        <f t="shared" si="87"/>
        <v>517.05094422485752</v>
      </c>
      <c r="AB152" s="52" t="str">
        <f t="shared" si="88"/>
        <v xml:space="preserve"> </v>
      </c>
    </row>
    <row r="153" spans="1:28" x14ac:dyDescent="0.25">
      <c r="A153" s="98">
        <v>-3.5</v>
      </c>
      <c r="B153" s="97">
        <v>13.1</v>
      </c>
      <c r="C153" s="99" t="s">
        <v>24</v>
      </c>
      <c r="D153" s="100" t="s">
        <v>1</v>
      </c>
      <c r="E153" s="101">
        <f t="shared" si="80"/>
        <v>95</v>
      </c>
      <c r="F153" s="102" t="s">
        <v>21</v>
      </c>
      <c r="G153" s="120">
        <f t="shared" si="79"/>
        <v>0.21084337349397589</v>
      </c>
      <c r="H153" s="116">
        <f t="shared" si="81"/>
        <v>9.0361445783132516E-2</v>
      </c>
      <c r="I153" s="120">
        <f t="shared" si="89"/>
        <v>-22.963333333333338</v>
      </c>
      <c r="J153" s="116">
        <f t="shared" si="82"/>
        <v>6.2249999999999996</v>
      </c>
      <c r="K153" s="120">
        <f t="shared" si="83"/>
        <v>0.4375</v>
      </c>
      <c r="L153" s="116">
        <f t="shared" si="84"/>
        <v>0.17068273092369474</v>
      </c>
      <c r="M153" s="103">
        <f t="shared" si="85"/>
        <v>1378.263052208835</v>
      </c>
      <c r="N153" s="97">
        <f t="shared" si="86"/>
        <v>41.668143160878813</v>
      </c>
      <c r="O153" s="106">
        <f t="shared" si="73"/>
        <v>13.100000000000001</v>
      </c>
      <c r="P153" s="105">
        <f t="shared" si="90"/>
        <v>-869.56521739130437</v>
      </c>
      <c r="Q153" s="97">
        <f t="shared" si="17"/>
        <v>-45</v>
      </c>
      <c r="R153" s="97">
        <f t="shared" si="91"/>
        <v>0</v>
      </c>
      <c r="S153" s="97">
        <f t="shared" si="74"/>
        <v>-2.6263157894736842</v>
      </c>
      <c r="T153" s="105">
        <f t="shared" si="75"/>
        <v>0</v>
      </c>
      <c r="U153" s="97">
        <f t="shared" si="20"/>
        <v>45</v>
      </c>
      <c r="V153" s="106">
        <f t="shared" si="76"/>
        <v>0</v>
      </c>
      <c r="X153" s="105">
        <f t="shared" si="77"/>
        <v>508.69783481753063</v>
      </c>
      <c r="Y153" s="105">
        <f t="shared" si="78"/>
        <v>965.60096955396216</v>
      </c>
      <c r="AA153" s="49">
        <f t="shared" si="87"/>
        <v>508.69783481753063</v>
      </c>
      <c r="AB153" s="52" t="str">
        <f t="shared" si="88"/>
        <v xml:space="preserve"> </v>
      </c>
    </row>
    <row r="154" spans="1:28" x14ac:dyDescent="0.25">
      <c r="A154" s="98">
        <v>-3.5</v>
      </c>
      <c r="B154" s="98">
        <v>13.2</v>
      </c>
      <c r="C154" s="99" t="s">
        <v>24</v>
      </c>
      <c r="D154" s="100" t="s">
        <v>1</v>
      </c>
      <c r="E154" s="101">
        <f t="shared" si="80"/>
        <v>95</v>
      </c>
      <c r="F154" s="102" t="s">
        <v>21</v>
      </c>
      <c r="G154" s="120">
        <f t="shared" si="79"/>
        <v>0.20958083832335331</v>
      </c>
      <c r="H154" s="116">
        <f t="shared" si="81"/>
        <v>8.9820359281437126E-2</v>
      </c>
      <c r="I154" s="120">
        <f t="shared" si="89"/>
        <v>-23.240833333333331</v>
      </c>
      <c r="J154" s="116">
        <f t="shared" si="82"/>
        <v>6.2624999999999993</v>
      </c>
      <c r="K154" s="120">
        <f t="shared" si="83"/>
        <v>0.4375</v>
      </c>
      <c r="L154" s="116">
        <f t="shared" si="84"/>
        <v>0.16966067864271461</v>
      </c>
      <c r="M154" s="103">
        <f t="shared" si="85"/>
        <v>1370.0099800399205</v>
      </c>
      <c r="N154" s="97">
        <f t="shared" si="86"/>
        <v>41.718034519196905</v>
      </c>
      <c r="O154" s="106">
        <f t="shared" si="73"/>
        <v>13.2</v>
      </c>
      <c r="P154" s="105">
        <f t="shared" si="90"/>
        <v>-869.56521739130437</v>
      </c>
      <c r="Q154" s="97">
        <f t="shared" si="17"/>
        <v>-45</v>
      </c>
      <c r="R154" s="97">
        <f t="shared" si="91"/>
        <v>0</v>
      </c>
      <c r="S154" s="97">
        <f t="shared" si="74"/>
        <v>-2.6210526315789475</v>
      </c>
      <c r="T154" s="105">
        <f t="shared" si="75"/>
        <v>0</v>
      </c>
      <c r="U154" s="97">
        <f t="shared" si="20"/>
        <v>45</v>
      </c>
      <c r="V154" s="106">
        <f t="shared" si="76"/>
        <v>0</v>
      </c>
      <c r="X154" s="105">
        <f t="shared" si="77"/>
        <v>500.44476264861612</v>
      </c>
      <c r="Y154" s="105">
        <f t="shared" si="78"/>
        <v>962.8455842155837</v>
      </c>
      <c r="AA154" s="49">
        <f t="shared" si="87"/>
        <v>500.44476264861612</v>
      </c>
      <c r="AB154" s="52" t="str">
        <f t="shared" si="88"/>
        <v xml:space="preserve"> </v>
      </c>
    </row>
    <row r="155" spans="1:28" x14ac:dyDescent="0.25">
      <c r="A155" s="98">
        <v>-3.5</v>
      </c>
      <c r="B155" s="97">
        <v>13.3</v>
      </c>
      <c r="C155" s="99" t="s">
        <v>24</v>
      </c>
      <c r="D155" s="100" t="s">
        <v>1</v>
      </c>
      <c r="E155" s="101">
        <f t="shared" si="80"/>
        <v>95</v>
      </c>
      <c r="F155" s="102" t="s">
        <v>21</v>
      </c>
      <c r="G155" s="120">
        <f>A155/(A155-B155)</f>
        <v>0.20833333333333331</v>
      </c>
      <c r="H155" s="116">
        <f t="shared" si="81"/>
        <v>8.9285714285714288E-2</v>
      </c>
      <c r="I155" s="120">
        <f t="shared" si="89"/>
        <v>-23.52</v>
      </c>
      <c r="J155" s="116">
        <f t="shared" si="82"/>
        <v>6.3000000000000007</v>
      </c>
      <c r="K155" s="120">
        <f t="shared" si="83"/>
        <v>0.4375</v>
      </c>
      <c r="L155" s="116">
        <f t="shared" si="84"/>
        <v>0.16865079365079372</v>
      </c>
      <c r="M155" s="103">
        <f t="shared" si="85"/>
        <v>1361.8551587301592</v>
      </c>
      <c r="N155" s="97">
        <f t="shared" si="86"/>
        <v>41.767331932773111</v>
      </c>
      <c r="O155" s="106">
        <f t="shared" si="73"/>
        <v>13.3</v>
      </c>
      <c r="P155" s="105">
        <f t="shared" si="90"/>
        <v>-869.56521739130437</v>
      </c>
      <c r="Q155" s="97">
        <f t="shared" si="17"/>
        <v>-45</v>
      </c>
      <c r="R155" s="97">
        <f t="shared" si="91"/>
        <v>0</v>
      </c>
      <c r="S155" s="97">
        <f t="shared" si="74"/>
        <v>-2.6157894736842104</v>
      </c>
      <c r="T155" s="105">
        <f t="shared" si="75"/>
        <v>0</v>
      </c>
      <c r="U155" s="97">
        <f t="shared" si="20"/>
        <v>45</v>
      </c>
      <c r="V155" s="106">
        <f t="shared" si="76"/>
        <v>0</v>
      </c>
      <c r="X155" s="105">
        <f t="shared" si="77"/>
        <v>492.28994133885487</v>
      </c>
      <c r="Y155" s="105">
        <f t="shared" si="78"/>
        <v>960.11491241650674</v>
      </c>
      <c r="AA155" s="49">
        <f t="shared" si="87"/>
        <v>492.28994133885487</v>
      </c>
      <c r="AB155" s="52" t="str">
        <f t="shared" si="88"/>
        <v xml:space="preserve"> </v>
      </c>
    </row>
    <row r="156" spans="1:28" x14ac:dyDescent="0.25">
      <c r="A156" s="98">
        <v>-3.5</v>
      </c>
      <c r="B156" s="97">
        <v>13.4</v>
      </c>
      <c r="C156" s="99" t="s">
        <v>24</v>
      </c>
      <c r="D156" s="100" t="s">
        <v>1</v>
      </c>
      <c r="E156" s="101">
        <f t="shared" si="80"/>
        <v>95</v>
      </c>
      <c r="F156" s="102" t="s">
        <v>21</v>
      </c>
      <c r="G156" s="120">
        <f t="shared" ref="G156:G181" si="92">A156/(A156-B156)</f>
        <v>0.20710059171597636</v>
      </c>
      <c r="H156" s="116">
        <f t="shared" si="81"/>
        <v>8.8757396449704151E-2</v>
      </c>
      <c r="I156" s="120">
        <f t="shared" si="89"/>
        <v>-23.80083333333333</v>
      </c>
      <c r="J156" s="116">
        <f t="shared" si="82"/>
        <v>6.3375000000000004</v>
      </c>
      <c r="K156" s="120">
        <f t="shared" si="83"/>
        <v>0.4375</v>
      </c>
      <c r="L156" s="116">
        <f t="shared" si="84"/>
        <v>0.16765285996055232</v>
      </c>
      <c r="M156" s="103">
        <f t="shared" si="85"/>
        <v>1353.7968441814601</v>
      </c>
      <c r="N156" s="97">
        <f t="shared" si="86"/>
        <v>41.816045945005222</v>
      </c>
      <c r="O156" s="106">
        <f t="shared" si="73"/>
        <v>13.399999999999999</v>
      </c>
      <c r="P156" s="105">
        <f t="shared" si="90"/>
        <v>-869.56521739130437</v>
      </c>
      <c r="Q156" s="97">
        <f t="shared" si="17"/>
        <v>-45</v>
      </c>
      <c r="R156" s="97">
        <f t="shared" si="91"/>
        <v>0</v>
      </c>
      <c r="S156" s="97">
        <f t="shared" si="74"/>
        <v>-2.6105263157894738</v>
      </c>
      <c r="T156" s="105">
        <f t="shared" si="75"/>
        <v>0</v>
      </c>
      <c r="U156" s="97">
        <f t="shared" si="20"/>
        <v>45</v>
      </c>
      <c r="V156" s="106">
        <f t="shared" si="76"/>
        <v>0</v>
      </c>
      <c r="X156" s="105">
        <f t="shared" si="77"/>
        <v>484.2316267901557</v>
      </c>
      <c r="Y156" s="105">
        <f t="shared" si="78"/>
        <v>957.40865819103692</v>
      </c>
      <c r="AA156" s="49">
        <f t="shared" si="87"/>
        <v>484.2316267901557</v>
      </c>
      <c r="AB156" s="52" t="str">
        <f t="shared" si="88"/>
        <v xml:space="preserve"> </v>
      </c>
    </row>
    <row r="157" spans="1:28" x14ac:dyDescent="0.25">
      <c r="A157" s="98">
        <v>-3.5</v>
      </c>
      <c r="B157" s="97">
        <v>13.5</v>
      </c>
      <c r="C157" s="99" t="s">
        <v>24</v>
      </c>
      <c r="D157" s="100" t="s">
        <v>1</v>
      </c>
      <c r="E157" s="101">
        <f t="shared" si="80"/>
        <v>95</v>
      </c>
      <c r="F157" s="102" t="s">
        <v>21</v>
      </c>
      <c r="G157" s="120">
        <f t="shared" si="92"/>
        <v>0.20588235294117646</v>
      </c>
      <c r="H157" s="116">
        <f t="shared" si="81"/>
        <v>8.8235294117647065E-2</v>
      </c>
      <c r="I157" s="120">
        <f t="shared" si="89"/>
        <v>-24.083333333333332</v>
      </c>
      <c r="J157" s="116">
        <f t="shared" si="82"/>
        <v>6.375</v>
      </c>
      <c r="K157" s="120">
        <f t="shared" si="83"/>
        <v>0.4375</v>
      </c>
      <c r="L157" s="116">
        <f t="shared" si="84"/>
        <v>0.16666666666666663</v>
      </c>
      <c r="M157" s="103">
        <f t="shared" si="85"/>
        <v>1345.833333333333</v>
      </c>
      <c r="N157" s="97">
        <f t="shared" si="86"/>
        <v>41.864186851211073</v>
      </c>
      <c r="O157" s="106">
        <f t="shared" si="73"/>
        <v>13.5</v>
      </c>
      <c r="P157" s="105">
        <f t="shared" si="90"/>
        <v>-869.56521739130437</v>
      </c>
      <c r="Q157" s="97">
        <f t="shared" si="17"/>
        <v>-45</v>
      </c>
      <c r="R157" s="97">
        <f t="shared" si="91"/>
        <v>0</v>
      </c>
      <c r="S157" s="97">
        <f t="shared" si="74"/>
        <v>-2.6052631578947367</v>
      </c>
      <c r="T157" s="105">
        <f t="shared" si="75"/>
        <v>0</v>
      </c>
      <c r="U157" s="97">
        <f t="shared" si="20"/>
        <v>45</v>
      </c>
      <c r="V157" s="106">
        <f t="shared" si="76"/>
        <v>0</v>
      </c>
      <c r="X157" s="105">
        <f t="shared" si="77"/>
        <v>476.26811594202866</v>
      </c>
      <c r="Y157" s="105">
        <f t="shared" si="78"/>
        <v>954.72652919863583</v>
      </c>
      <c r="AA157" s="49">
        <f t="shared" si="87"/>
        <v>476.26811594202866</v>
      </c>
      <c r="AB157" s="52" t="str">
        <f t="shared" si="88"/>
        <v xml:space="preserve"> </v>
      </c>
    </row>
    <row r="158" spans="1:28" x14ac:dyDescent="0.25">
      <c r="A158" s="98">
        <v>-3.5</v>
      </c>
      <c r="B158" s="98">
        <v>13.6</v>
      </c>
      <c r="C158" s="99" t="s">
        <v>24</v>
      </c>
      <c r="D158" s="100" t="s">
        <v>1</v>
      </c>
      <c r="E158" s="101">
        <f t="shared" si="80"/>
        <v>95</v>
      </c>
      <c r="F158" s="102" t="s">
        <v>21</v>
      </c>
      <c r="G158" s="120">
        <f t="shared" si="92"/>
        <v>0.2046783625730994</v>
      </c>
      <c r="H158" s="116">
        <f t="shared" si="81"/>
        <v>8.771929824561403E-2</v>
      </c>
      <c r="I158" s="120">
        <f t="shared" si="89"/>
        <v>-24.367500000000003</v>
      </c>
      <c r="J158" s="116">
        <f t="shared" si="82"/>
        <v>6.4124999999999996</v>
      </c>
      <c r="K158" s="120">
        <f t="shared" si="83"/>
        <v>0.4375</v>
      </c>
      <c r="L158" s="116">
        <f t="shared" si="84"/>
        <v>0.16569200779727095</v>
      </c>
      <c r="M158" s="103">
        <f t="shared" si="85"/>
        <v>1337.9629629629628</v>
      </c>
      <c r="N158" s="97">
        <f t="shared" si="86"/>
        <v>41.911764705882355</v>
      </c>
      <c r="O158" s="106">
        <f t="shared" si="73"/>
        <v>13.600000000000001</v>
      </c>
      <c r="P158" s="105">
        <f t="shared" si="90"/>
        <v>-869.56521739130437</v>
      </c>
      <c r="Q158" s="97">
        <f t="shared" si="17"/>
        <v>-45</v>
      </c>
      <c r="R158" s="97">
        <f t="shared" si="91"/>
        <v>0</v>
      </c>
      <c r="S158" s="97">
        <f t="shared" si="74"/>
        <v>-2.5999999999999996</v>
      </c>
      <c r="T158" s="105">
        <f t="shared" si="75"/>
        <v>0</v>
      </c>
      <c r="U158" s="97">
        <f t="shared" si="20"/>
        <v>45</v>
      </c>
      <c r="V158" s="106">
        <f t="shared" si="76"/>
        <v>0</v>
      </c>
      <c r="X158" s="105">
        <f t="shared" si="77"/>
        <v>468.39774557165845</v>
      </c>
      <c r="Y158" s="105">
        <f t="shared" si="78"/>
        <v>952.0682367149758</v>
      </c>
      <c r="AA158" s="49">
        <f t="shared" si="87"/>
        <v>468.39774557165845</v>
      </c>
      <c r="AB158" s="52" t="str">
        <f t="shared" si="88"/>
        <v xml:space="preserve"> </v>
      </c>
    </row>
    <row r="159" spans="1:28" x14ac:dyDescent="0.25">
      <c r="A159" s="98">
        <v>-3.5</v>
      </c>
      <c r="B159" s="97">
        <v>13.7</v>
      </c>
      <c r="C159" s="99" t="s">
        <v>24</v>
      </c>
      <c r="D159" s="100" t="s">
        <v>1</v>
      </c>
      <c r="E159" s="101">
        <f t="shared" si="80"/>
        <v>95</v>
      </c>
      <c r="F159" s="102" t="s">
        <v>21</v>
      </c>
      <c r="G159" s="120">
        <f t="shared" si="92"/>
        <v>0.20348837209302326</v>
      </c>
      <c r="H159" s="116">
        <f t="shared" si="81"/>
        <v>8.7209302325581398E-2</v>
      </c>
      <c r="I159" s="120">
        <f t="shared" si="89"/>
        <v>-24.653333333333332</v>
      </c>
      <c r="J159" s="116">
        <f t="shared" si="82"/>
        <v>6.4499999999999993</v>
      </c>
      <c r="K159" s="120">
        <f t="shared" si="83"/>
        <v>0.4375</v>
      </c>
      <c r="L159" s="116">
        <f t="shared" si="84"/>
        <v>0.16472868217054265</v>
      </c>
      <c r="M159" s="103">
        <f t="shared" si="85"/>
        <v>1330.1841085271319</v>
      </c>
      <c r="N159" s="97">
        <f t="shared" si="86"/>
        <v>41.958789329685366</v>
      </c>
      <c r="O159" s="106">
        <f t="shared" si="73"/>
        <v>13.7</v>
      </c>
      <c r="P159" s="105">
        <f t="shared" si="90"/>
        <v>-869.56521739130437</v>
      </c>
      <c r="Q159" s="97">
        <f t="shared" si="17"/>
        <v>-45</v>
      </c>
      <c r="R159" s="97">
        <f t="shared" si="91"/>
        <v>0</v>
      </c>
      <c r="S159" s="97">
        <f t="shared" si="74"/>
        <v>-2.594736842105263</v>
      </c>
      <c r="T159" s="105">
        <f t="shared" si="75"/>
        <v>0</v>
      </c>
      <c r="U159" s="97">
        <f t="shared" si="20"/>
        <v>45</v>
      </c>
      <c r="V159" s="106">
        <f t="shared" si="76"/>
        <v>0</v>
      </c>
      <c r="X159" s="105">
        <f t="shared" si="77"/>
        <v>460.61889113582754</v>
      </c>
      <c r="Y159" s="105">
        <f t="shared" si="78"/>
        <v>949.43349561993966</v>
      </c>
      <c r="AA159" s="49">
        <f t="shared" si="87"/>
        <v>460.61889113582754</v>
      </c>
      <c r="AB159" s="52" t="str">
        <f t="shared" si="88"/>
        <v xml:space="preserve"> </v>
      </c>
    </row>
    <row r="160" spans="1:28" x14ac:dyDescent="0.25">
      <c r="A160" s="98">
        <v>-3.5</v>
      </c>
      <c r="B160" s="97">
        <v>13.8</v>
      </c>
      <c r="C160" s="99" t="s">
        <v>24</v>
      </c>
      <c r="D160" s="100" t="s">
        <v>1</v>
      </c>
      <c r="E160" s="101">
        <f t="shared" si="80"/>
        <v>95</v>
      </c>
      <c r="F160" s="102" t="s">
        <v>21</v>
      </c>
      <c r="G160" s="120">
        <f t="shared" si="92"/>
        <v>0.20231213872832368</v>
      </c>
      <c r="H160" s="116">
        <f t="shared" si="81"/>
        <v>8.6705202312138727E-2</v>
      </c>
      <c r="I160" s="120">
        <f t="shared" si="89"/>
        <v>-24.940833333333334</v>
      </c>
      <c r="J160" s="116">
        <f t="shared" si="82"/>
        <v>6.4875000000000007</v>
      </c>
      <c r="K160" s="120">
        <f t="shared" si="83"/>
        <v>0.4375</v>
      </c>
      <c r="L160" s="116">
        <f t="shared" si="84"/>
        <v>0.16377649325626203</v>
      </c>
      <c r="M160" s="103">
        <f t="shared" si="85"/>
        <v>1322.495183044316</v>
      </c>
      <c r="N160" s="97">
        <f t="shared" si="86"/>
        <v>42.005270316218969</v>
      </c>
      <c r="O160" s="106">
        <f t="shared" si="73"/>
        <v>13.8</v>
      </c>
      <c r="P160" s="105">
        <f t="shared" si="90"/>
        <v>-869.56521739130437</v>
      </c>
      <c r="Q160" s="97">
        <f t="shared" si="17"/>
        <v>-45</v>
      </c>
      <c r="R160" s="97">
        <f t="shared" si="91"/>
        <v>0</v>
      </c>
      <c r="S160" s="97">
        <f t="shared" si="74"/>
        <v>-2.5894736842105264</v>
      </c>
      <c r="T160" s="105">
        <f t="shared" si="75"/>
        <v>0</v>
      </c>
      <c r="U160" s="97">
        <f t="shared" si="20"/>
        <v>45</v>
      </c>
      <c r="V160" s="106">
        <f t="shared" si="76"/>
        <v>0</v>
      </c>
      <c r="X160" s="105">
        <f t="shared" si="77"/>
        <v>452.92996565301166</v>
      </c>
      <c r="Y160" s="105">
        <f t="shared" si="78"/>
        <v>946.82202438282684</v>
      </c>
      <c r="AA160" s="49">
        <f t="shared" si="87"/>
        <v>452.92996565301166</v>
      </c>
      <c r="AB160" s="52" t="str">
        <f t="shared" si="88"/>
        <v xml:space="preserve"> </v>
      </c>
    </row>
    <row r="161" spans="1:28" x14ac:dyDescent="0.25">
      <c r="A161" s="98">
        <v>-3.5</v>
      </c>
      <c r="B161" s="97">
        <v>13.9</v>
      </c>
      <c r="C161" s="99" t="s">
        <v>24</v>
      </c>
      <c r="D161" s="100" t="s">
        <v>1</v>
      </c>
      <c r="E161" s="101">
        <f t="shared" si="80"/>
        <v>95</v>
      </c>
      <c r="F161" s="102" t="s">
        <v>21</v>
      </c>
      <c r="G161" s="120">
        <f t="shared" si="92"/>
        <v>0.20114942528735633</v>
      </c>
      <c r="H161" s="116">
        <f t="shared" si="81"/>
        <v>8.6206896551724144E-2</v>
      </c>
      <c r="I161" s="120">
        <f t="shared" si="89"/>
        <v>-25.229999999999993</v>
      </c>
      <c r="J161" s="116">
        <f t="shared" si="82"/>
        <v>6.5250000000000004</v>
      </c>
      <c r="K161" s="120">
        <f t="shared" si="83"/>
        <v>0.4375</v>
      </c>
      <c r="L161" s="116">
        <f t="shared" si="84"/>
        <v>0.16283524904214569</v>
      </c>
      <c r="M161" s="103">
        <f t="shared" si="85"/>
        <v>1314.8946360153266</v>
      </c>
      <c r="N161" s="97">
        <f t="shared" si="86"/>
        <v>42.051217038539555</v>
      </c>
      <c r="O161" s="106">
        <f t="shared" si="73"/>
        <v>13.899999999999999</v>
      </c>
      <c r="P161" s="105">
        <f t="shared" si="90"/>
        <v>-869.56521739130437</v>
      </c>
      <c r="Q161" s="97">
        <f t="shared" si="17"/>
        <v>-45</v>
      </c>
      <c r="R161" s="97">
        <f t="shared" si="91"/>
        <v>0</v>
      </c>
      <c r="S161" s="97">
        <f t="shared" si="74"/>
        <v>-2.5842105263157897</v>
      </c>
      <c r="T161" s="105">
        <f t="shared" si="75"/>
        <v>0</v>
      </c>
      <c r="U161" s="97">
        <f t="shared" si="20"/>
        <v>45</v>
      </c>
      <c r="V161" s="106">
        <f t="shared" si="76"/>
        <v>0</v>
      </c>
      <c r="X161" s="105">
        <f t="shared" si="77"/>
        <v>445.3294186240222</v>
      </c>
      <c r="Y161" s="105">
        <f t="shared" si="78"/>
        <v>944.23354504500662</v>
      </c>
      <c r="AA161" s="49">
        <f t="shared" si="87"/>
        <v>445.3294186240222</v>
      </c>
      <c r="AB161" s="52" t="str">
        <f t="shared" si="88"/>
        <v xml:space="preserve"> </v>
      </c>
    </row>
    <row r="162" spans="1:28" x14ac:dyDescent="0.25">
      <c r="A162" s="98">
        <v>-3.5</v>
      </c>
      <c r="B162" s="97">
        <v>14</v>
      </c>
      <c r="C162" s="99" t="s">
        <v>24</v>
      </c>
      <c r="D162" s="100" t="s">
        <v>1</v>
      </c>
      <c r="E162" s="101">
        <f t="shared" si="80"/>
        <v>95</v>
      </c>
      <c r="F162" s="102" t="s">
        <v>21</v>
      </c>
      <c r="G162" s="120">
        <f t="shared" si="92"/>
        <v>0.2</v>
      </c>
      <c r="H162" s="116">
        <f t="shared" si="81"/>
        <v>8.5714285714285715E-2</v>
      </c>
      <c r="I162" s="120">
        <f t="shared" si="89"/>
        <v>-25.520833333333332</v>
      </c>
      <c r="J162" s="116">
        <f t="shared" si="82"/>
        <v>6.5625</v>
      </c>
      <c r="K162" s="120">
        <f t="shared" si="83"/>
        <v>0.4375</v>
      </c>
      <c r="L162" s="116">
        <f t="shared" si="84"/>
        <v>0.16190476190476194</v>
      </c>
      <c r="M162" s="103">
        <f t="shared" si="85"/>
        <v>1307.3809523809527</v>
      </c>
      <c r="N162" s="97">
        <f t="shared" si="86"/>
        <v>42.096638655462193</v>
      </c>
      <c r="O162" s="106">
        <f t="shared" si="73"/>
        <v>14</v>
      </c>
      <c r="P162" s="105">
        <f t="shared" si="90"/>
        <v>-869.56521739130437</v>
      </c>
      <c r="Q162" s="97">
        <f t="shared" si="17"/>
        <v>-45</v>
      </c>
      <c r="R162" s="97">
        <f t="shared" si="91"/>
        <v>0</v>
      </c>
      <c r="S162" s="97">
        <f t="shared" si="74"/>
        <v>-2.5789473684210527</v>
      </c>
      <c r="T162" s="105">
        <f t="shared" si="75"/>
        <v>0</v>
      </c>
      <c r="U162" s="97">
        <f t="shared" si="20"/>
        <v>45</v>
      </c>
      <c r="V162" s="106">
        <f t="shared" si="76"/>
        <v>0</v>
      </c>
      <c r="X162" s="105">
        <f t="shared" si="77"/>
        <v>437.81573498964838</v>
      </c>
      <c r="Y162" s="105">
        <f t="shared" si="78"/>
        <v>941.66778320023684</v>
      </c>
      <c r="AA162" s="49">
        <f t="shared" si="87"/>
        <v>437.81573498964838</v>
      </c>
      <c r="AB162" s="52" t="str">
        <f t="shared" si="88"/>
        <v xml:space="preserve"> </v>
      </c>
    </row>
    <row r="163" spans="1:28" x14ac:dyDescent="0.25">
      <c r="A163" s="98">
        <v>-3.5</v>
      </c>
      <c r="B163" s="97">
        <v>14.1</v>
      </c>
      <c r="C163" s="99" t="s">
        <v>24</v>
      </c>
      <c r="D163" s="100" t="s">
        <v>1</v>
      </c>
      <c r="E163" s="101">
        <f t="shared" si="80"/>
        <v>95</v>
      </c>
      <c r="F163" s="102" t="s">
        <v>21</v>
      </c>
      <c r="G163" s="120">
        <f t="shared" si="92"/>
        <v>0.19886363636363635</v>
      </c>
      <c r="H163" s="116">
        <f t="shared" si="81"/>
        <v>8.5227272727272721E-2</v>
      </c>
      <c r="I163" s="120">
        <f t="shared" si="89"/>
        <v>-25.813333333333336</v>
      </c>
      <c r="J163" s="116">
        <f t="shared" si="82"/>
        <v>6.6</v>
      </c>
      <c r="K163" s="120">
        <f t="shared" si="83"/>
        <v>0.4375</v>
      </c>
      <c r="L163" s="116">
        <f t="shared" si="84"/>
        <v>0.16098484848484845</v>
      </c>
      <c r="M163" s="103">
        <f t="shared" si="85"/>
        <v>1299.9526515151513</v>
      </c>
      <c r="N163" s="97">
        <f t="shared" si="86"/>
        <v>42.141544117647065</v>
      </c>
      <c r="O163" s="106">
        <f t="shared" si="73"/>
        <v>14.100000000000001</v>
      </c>
      <c r="P163" s="105">
        <f t="shared" si="90"/>
        <v>-869.56521739130437</v>
      </c>
      <c r="Q163" s="97">
        <f t="shared" si="17"/>
        <v>-45</v>
      </c>
      <c r="R163" s="97">
        <f t="shared" si="91"/>
        <v>0</v>
      </c>
      <c r="S163" s="97">
        <f t="shared" si="74"/>
        <v>-2.5736842105263156</v>
      </c>
      <c r="T163" s="105">
        <f t="shared" si="75"/>
        <v>0</v>
      </c>
      <c r="U163" s="97">
        <f t="shared" si="20"/>
        <v>45</v>
      </c>
      <c r="V163" s="106">
        <f t="shared" si="76"/>
        <v>0</v>
      </c>
      <c r="X163" s="105">
        <f t="shared" si="77"/>
        <v>430.3874341238469</v>
      </c>
      <c r="Y163" s="105">
        <f t="shared" si="78"/>
        <v>939.12446797286725</v>
      </c>
      <c r="AA163" s="49">
        <f t="shared" si="87"/>
        <v>430.3874341238469</v>
      </c>
      <c r="AB163" s="52" t="str">
        <f t="shared" si="88"/>
        <v xml:space="preserve"> </v>
      </c>
    </row>
    <row r="164" spans="1:28" x14ac:dyDescent="0.25">
      <c r="A164" s="98">
        <v>-3.5</v>
      </c>
      <c r="B164" s="97">
        <v>14.2</v>
      </c>
      <c r="C164" s="99" t="s">
        <v>24</v>
      </c>
      <c r="D164" s="100" t="s">
        <v>1</v>
      </c>
      <c r="E164" s="101">
        <f t="shared" si="80"/>
        <v>95</v>
      </c>
      <c r="F164" s="102" t="s">
        <v>21</v>
      </c>
      <c r="G164" s="120">
        <f t="shared" si="92"/>
        <v>0.19774011299435029</v>
      </c>
      <c r="H164" s="116">
        <f t="shared" si="81"/>
        <v>8.4745762711864417E-2</v>
      </c>
      <c r="I164" s="120">
        <f t="shared" si="89"/>
        <v>-26.107499999999998</v>
      </c>
      <c r="J164" s="116">
        <f t="shared" si="82"/>
        <v>6.6374999999999993</v>
      </c>
      <c r="K164" s="120">
        <f t="shared" si="83"/>
        <v>0.4375</v>
      </c>
      <c r="L164" s="116">
        <f t="shared" si="84"/>
        <v>0.16007532956685497</v>
      </c>
      <c r="M164" s="103">
        <f t="shared" si="85"/>
        <v>1292.6082862523538</v>
      </c>
      <c r="N164" s="97">
        <f t="shared" si="86"/>
        <v>42.18594217347956</v>
      </c>
      <c r="O164" s="106">
        <f t="shared" si="73"/>
        <v>14.2</v>
      </c>
      <c r="P164" s="105">
        <f t="shared" si="90"/>
        <v>-869.56521739130437</v>
      </c>
      <c r="Q164" s="97">
        <f t="shared" si="17"/>
        <v>-45</v>
      </c>
      <c r="R164" s="97">
        <f t="shared" si="91"/>
        <v>0</v>
      </c>
      <c r="S164" s="97">
        <f t="shared" si="74"/>
        <v>-2.5684210526315789</v>
      </c>
      <c r="T164" s="105">
        <f t="shared" si="75"/>
        <v>0</v>
      </c>
      <c r="U164" s="97">
        <f t="shared" si="20"/>
        <v>45</v>
      </c>
      <c r="V164" s="106">
        <f t="shared" si="76"/>
        <v>0</v>
      </c>
      <c r="X164" s="105">
        <f t="shared" si="77"/>
        <v>423.04306886104939</v>
      </c>
      <c r="Y164" s="105">
        <f t="shared" si="78"/>
        <v>936.60333199411002</v>
      </c>
      <c r="AA164" s="49">
        <f t="shared" si="87"/>
        <v>423.04306886104939</v>
      </c>
      <c r="AB164" s="52" t="str">
        <f t="shared" si="88"/>
        <v xml:space="preserve"> </v>
      </c>
    </row>
    <row r="165" spans="1:28" x14ac:dyDescent="0.25">
      <c r="A165" s="98">
        <v>-3.5</v>
      </c>
      <c r="B165" s="97">
        <v>14.3</v>
      </c>
      <c r="C165" s="99" t="s">
        <v>24</v>
      </c>
      <c r="D165" s="100" t="s">
        <v>1</v>
      </c>
      <c r="E165" s="101">
        <f t="shared" si="80"/>
        <v>95</v>
      </c>
      <c r="F165" s="102" t="s">
        <v>21</v>
      </c>
      <c r="G165" s="120">
        <f t="shared" si="92"/>
        <v>0.19662921348314605</v>
      </c>
      <c r="H165" s="116">
        <f t="shared" si="81"/>
        <v>8.4269662921348312E-2</v>
      </c>
      <c r="I165" s="120">
        <f t="shared" si="89"/>
        <v>-26.403333333333336</v>
      </c>
      <c r="J165" s="116">
        <f t="shared" si="82"/>
        <v>6.6750000000000007</v>
      </c>
      <c r="K165" s="120">
        <f t="shared" si="83"/>
        <v>0.4375</v>
      </c>
      <c r="L165" s="116">
        <f t="shared" si="84"/>
        <v>0.15917602996254682</v>
      </c>
      <c r="M165" s="103">
        <f t="shared" si="85"/>
        <v>1285.3464419475656</v>
      </c>
      <c r="N165" s="97">
        <f t="shared" si="86"/>
        <v>42.229841374752148</v>
      </c>
      <c r="O165" s="106">
        <f t="shared" si="73"/>
        <v>14.3</v>
      </c>
      <c r="P165" s="105">
        <f t="shared" si="90"/>
        <v>-869.56521739130437</v>
      </c>
      <c r="Q165" s="97">
        <f t="shared" si="17"/>
        <v>-45</v>
      </c>
      <c r="R165" s="97">
        <f t="shared" si="91"/>
        <v>0</v>
      </c>
      <c r="S165" s="97">
        <f t="shared" si="74"/>
        <v>-2.5631578947368423</v>
      </c>
      <c r="T165" s="105">
        <f t="shared" si="75"/>
        <v>0</v>
      </c>
      <c r="U165" s="97">
        <f t="shared" si="20"/>
        <v>45</v>
      </c>
      <c r="V165" s="106">
        <f t="shared" si="76"/>
        <v>0</v>
      </c>
      <c r="X165" s="105">
        <f t="shared" si="77"/>
        <v>415.78122455626124</v>
      </c>
      <c r="Y165" s="105">
        <f t="shared" si="78"/>
        <v>934.10411137656456</v>
      </c>
      <c r="AA165" s="49">
        <f t="shared" si="87"/>
        <v>415.78122455626124</v>
      </c>
      <c r="AB165" s="52" t="str">
        <f t="shared" si="88"/>
        <v xml:space="preserve"> </v>
      </c>
    </row>
    <row r="166" spans="1:28" x14ac:dyDescent="0.25">
      <c r="A166" s="98">
        <v>-3.5</v>
      </c>
      <c r="B166" s="98">
        <v>14.4</v>
      </c>
      <c r="C166" s="99" t="s">
        <v>24</v>
      </c>
      <c r="D166" s="100" t="s">
        <v>1</v>
      </c>
      <c r="E166" s="101">
        <f t="shared" si="80"/>
        <v>95</v>
      </c>
      <c r="F166" s="102" t="s">
        <v>21</v>
      </c>
      <c r="G166" s="120">
        <f t="shared" si="92"/>
        <v>0.19553072625698326</v>
      </c>
      <c r="H166" s="116">
        <f t="shared" si="81"/>
        <v>8.3798882681564255E-2</v>
      </c>
      <c r="I166" s="120">
        <f t="shared" si="89"/>
        <v>-26.700833333333332</v>
      </c>
      <c r="J166" s="116">
        <f t="shared" si="82"/>
        <v>6.7125000000000004</v>
      </c>
      <c r="K166" s="120">
        <f t="shared" si="83"/>
        <v>0.4375</v>
      </c>
      <c r="L166" s="116">
        <f t="shared" si="84"/>
        <v>0.15828677839851027</v>
      </c>
      <c r="M166" s="103">
        <f t="shared" si="85"/>
        <v>1278.1657355679704</v>
      </c>
      <c r="N166" s="97">
        <f t="shared" si="86"/>
        <v>42.273250082155769</v>
      </c>
      <c r="O166" s="106">
        <f t="shared" si="73"/>
        <v>14.399999999999999</v>
      </c>
      <c r="P166" s="105">
        <f t="shared" si="90"/>
        <v>-869.56521739130437</v>
      </c>
      <c r="Q166" s="97">
        <f t="shared" si="17"/>
        <v>-45</v>
      </c>
      <c r="R166" s="97">
        <f t="shared" si="91"/>
        <v>0</v>
      </c>
      <c r="S166" s="97">
        <f t="shared" si="74"/>
        <v>-2.5578947368421052</v>
      </c>
      <c r="T166" s="105">
        <f t="shared" si="75"/>
        <v>0</v>
      </c>
      <c r="U166" s="97">
        <f t="shared" si="20"/>
        <v>45</v>
      </c>
      <c r="V166" s="106">
        <f t="shared" si="76"/>
        <v>0</v>
      </c>
      <c r="X166" s="105">
        <f t="shared" si="77"/>
        <v>408.60051817666601</v>
      </c>
      <c r="Y166" s="105">
        <f t="shared" si="78"/>
        <v>931.62654568716096</v>
      </c>
      <c r="AA166" s="49">
        <f t="shared" si="87"/>
        <v>408.60051817666601</v>
      </c>
      <c r="AB166" s="52" t="str">
        <f t="shared" si="88"/>
        <v xml:space="preserve"> </v>
      </c>
    </row>
    <row r="167" spans="1:28" x14ac:dyDescent="0.25">
      <c r="A167" s="98">
        <v>-3.5</v>
      </c>
      <c r="B167" s="97">
        <v>14.5</v>
      </c>
      <c r="C167" s="99" t="s">
        <v>24</v>
      </c>
      <c r="D167" s="100" t="s">
        <v>1</v>
      </c>
      <c r="E167" s="101">
        <f t="shared" si="80"/>
        <v>95</v>
      </c>
      <c r="F167" s="102" t="s">
        <v>21</v>
      </c>
      <c r="G167" s="120">
        <f t="shared" si="92"/>
        <v>0.19444444444444445</v>
      </c>
      <c r="H167" s="116">
        <f t="shared" si="81"/>
        <v>8.3333333333333329E-2</v>
      </c>
      <c r="I167" s="120">
        <f t="shared" si="89"/>
        <v>-27</v>
      </c>
      <c r="J167" s="116">
        <f t="shared" si="82"/>
        <v>6.75</v>
      </c>
      <c r="K167" s="120">
        <f t="shared" si="83"/>
        <v>0.4375</v>
      </c>
      <c r="L167" s="116">
        <f t="shared" si="84"/>
        <v>0.15740740740740738</v>
      </c>
      <c r="M167" s="103">
        <f t="shared" si="85"/>
        <v>1271.0648148148146</v>
      </c>
      <c r="N167" s="97">
        <f t="shared" si="86"/>
        <v>42.316176470588232</v>
      </c>
      <c r="O167" s="106">
        <f t="shared" si="73"/>
        <v>14.5</v>
      </c>
      <c r="P167" s="105">
        <f t="shared" si="90"/>
        <v>-869.56521739130437</v>
      </c>
      <c r="Q167" s="97">
        <f t="shared" si="17"/>
        <v>-45</v>
      </c>
      <c r="R167" s="97">
        <f t="shared" si="91"/>
        <v>0</v>
      </c>
      <c r="S167" s="97">
        <f t="shared" si="74"/>
        <v>-2.5526315789473681</v>
      </c>
      <c r="T167" s="105">
        <f t="shared" si="75"/>
        <v>0</v>
      </c>
      <c r="U167" s="97">
        <f t="shared" si="20"/>
        <v>45</v>
      </c>
      <c r="V167" s="106">
        <f t="shared" si="76"/>
        <v>0</v>
      </c>
      <c r="X167" s="105">
        <f t="shared" si="77"/>
        <v>401.49959742351018</v>
      </c>
      <c r="Y167" s="105">
        <f t="shared" si="78"/>
        <v>929.17037791867949</v>
      </c>
      <c r="AA167" s="49">
        <f t="shared" si="87"/>
        <v>401.49959742351018</v>
      </c>
      <c r="AB167" s="52" t="str">
        <f t="shared" si="88"/>
        <v xml:space="preserve"> </v>
      </c>
    </row>
    <row r="168" spans="1:28" x14ac:dyDescent="0.25">
      <c r="A168" s="98">
        <v>-3.5</v>
      </c>
      <c r="B168" s="97">
        <v>14.6</v>
      </c>
      <c r="C168" s="99" t="s">
        <v>24</v>
      </c>
      <c r="D168" s="100" t="s">
        <v>1</v>
      </c>
      <c r="E168" s="101">
        <f t="shared" si="80"/>
        <v>95</v>
      </c>
      <c r="F168" s="102" t="s">
        <v>21</v>
      </c>
      <c r="G168" s="120">
        <f t="shared" si="92"/>
        <v>0.19337016574585633</v>
      </c>
      <c r="H168" s="116">
        <f t="shared" si="81"/>
        <v>8.2872928176795577E-2</v>
      </c>
      <c r="I168" s="120">
        <f t="shared" si="89"/>
        <v>-27.30083333333334</v>
      </c>
      <c r="J168" s="116">
        <f t="shared" si="82"/>
        <v>6.7874999999999996</v>
      </c>
      <c r="K168" s="120">
        <f t="shared" si="83"/>
        <v>0.4375</v>
      </c>
      <c r="L168" s="116">
        <f t="shared" si="84"/>
        <v>0.15653775322283603</v>
      </c>
      <c r="M168" s="103">
        <f t="shared" si="85"/>
        <v>1264.042357274401</v>
      </c>
      <c r="N168" s="97">
        <f t="shared" si="86"/>
        <v>42.358628534286645</v>
      </c>
      <c r="O168" s="106">
        <f t="shared" si="73"/>
        <v>14.600000000000001</v>
      </c>
      <c r="P168" s="105">
        <f t="shared" si="90"/>
        <v>-869.56521739130437</v>
      </c>
      <c r="Q168" s="97">
        <f t="shared" si="17"/>
        <v>-45</v>
      </c>
      <c r="R168" s="97">
        <f t="shared" si="91"/>
        <v>0</v>
      </c>
      <c r="S168" s="97">
        <f t="shared" si="74"/>
        <v>-2.5473684210526315</v>
      </c>
      <c r="T168" s="105">
        <f t="shared" si="75"/>
        <v>0</v>
      </c>
      <c r="U168" s="97">
        <f t="shared" si="20"/>
        <v>45</v>
      </c>
      <c r="V168" s="106">
        <f t="shared" si="76"/>
        <v>0</v>
      </c>
      <c r="X168" s="105">
        <f t="shared" si="77"/>
        <v>394.47713988309658</v>
      </c>
      <c r="Y168" s="105">
        <f t="shared" si="78"/>
        <v>926.73535445999096</v>
      </c>
      <c r="AA168" s="49">
        <f t="shared" si="87"/>
        <v>394.47713988309658</v>
      </c>
      <c r="AB168" s="52" t="str">
        <f t="shared" si="88"/>
        <v xml:space="preserve"> </v>
      </c>
    </row>
    <row r="169" spans="1:28" x14ac:dyDescent="0.25">
      <c r="A169" s="98">
        <v>-3.5</v>
      </c>
      <c r="B169" s="97">
        <v>14.7</v>
      </c>
      <c r="C169" s="99" t="s">
        <v>24</v>
      </c>
      <c r="D169" s="100" t="s">
        <v>1</v>
      </c>
      <c r="E169" s="101">
        <f t="shared" si="80"/>
        <v>95</v>
      </c>
      <c r="F169" s="102" t="s">
        <v>21</v>
      </c>
      <c r="G169" s="120">
        <f t="shared" si="92"/>
        <v>0.19230769230769232</v>
      </c>
      <c r="H169" s="116">
        <f t="shared" si="81"/>
        <v>8.2417582417582416E-2</v>
      </c>
      <c r="I169" s="120">
        <f t="shared" si="89"/>
        <v>-27.603333333333328</v>
      </c>
      <c r="J169" s="116">
        <f t="shared" si="82"/>
        <v>6.8249999999999993</v>
      </c>
      <c r="K169" s="120">
        <f t="shared" si="83"/>
        <v>0.4375</v>
      </c>
      <c r="L169" s="116">
        <f t="shared" si="84"/>
        <v>0.15567765567765568</v>
      </c>
      <c r="M169" s="103">
        <f t="shared" si="85"/>
        <v>1257.0970695970695</v>
      </c>
      <c r="N169" s="97">
        <f t="shared" si="86"/>
        <v>42.400614091790565</v>
      </c>
      <c r="O169" s="106">
        <f t="shared" si="73"/>
        <v>14.7</v>
      </c>
      <c r="P169" s="105">
        <f t="shared" si="90"/>
        <v>-869.56521739130437</v>
      </c>
      <c r="Q169" s="97">
        <f t="shared" si="17"/>
        <v>-45</v>
      </c>
      <c r="R169" s="97">
        <f t="shared" si="91"/>
        <v>0</v>
      </c>
      <c r="S169" s="97">
        <f t="shared" si="74"/>
        <v>-2.5421052631578949</v>
      </c>
      <c r="T169" s="105">
        <f t="shared" si="75"/>
        <v>0</v>
      </c>
      <c r="U169" s="97">
        <f t="shared" si="20"/>
        <v>45</v>
      </c>
      <c r="V169" s="106">
        <f t="shared" si="76"/>
        <v>0</v>
      </c>
      <c r="X169" s="105">
        <f t="shared" si="77"/>
        <v>387.53185220576518</v>
      </c>
      <c r="Y169" s="105">
        <f t="shared" si="78"/>
        <v>924.32122506514827</v>
      </c>
      <c r="AA169" s="49">
        <f t="shared" si="87"/>
        <v>387.53185220576518</v>
      </c>
      <c r="AB169" s="52" t="str">
        <f t="shared" si="88"/>
        <v xml:space="preserve"> </v>
      </c>
    </row>
    <row r="170" spans="1:28" x14ac:dyDescent="0.25">
      <c r="A170" s="98">
        <v>-3.5</v>
      </c>
      <c r="B170" s="98">
        <v>14.8</v>
      </c>
      <c r="C170" s="99" t="s">
        <v>24</v>
      </c>
      <c r="D170" s="100" t="s">
        <v>1</v>
      </c>
      <c r="E170" s="101">
        <f t="shared" si="80"/>
        <v>95</v>
      </c>
      <c r="F170" s="102" t="s">
        <v>21</v>
      </c>
      <c r="G170" s="120">
        <f t="shared" si="92"/>
        <v>0.19125683060109289</v>
      </c>
      <c r="H170" s="116">
        <f t="shared" si="81"/>
        <v>8.1967213114754092E-2</v>
      </c>
      <c r="I170" s="120">
        <f t="shared" si="89"/>
        <v>-27.907500000000002</v>
      </c>
      <c r="J170" s="116">
        <f t="shared" si="82"/>
        <v>6.8625000000000025</v>
      </c>
      <c r="K170" s="120">
        <f t="shared" si="83"/>
        <v>0.4375</v>
      </c>
      <c r="L170" s="116">
        <f t="shared" si="84"/>
        <v>0.15482695810564667</v>
      </c>
      <c r="M170" s="103">
        <f t="shared" si="85"/>
        <v>1250.2276867030969</v>
      </c>
      <c r="N170" s="97">
        <f t="shared" si="86"/>
        <v>42.442140790742528</v>
      </c>
      <c r="O170" s="106">
        <f t="shared" si="73"/>
        <v>14.8</v>
      </c>
      <c r="P170" s="105">
        <f t="shared" si="90"/>
        <v>-869.56521739130437</v>
      </c>
      <c r="Q170" s="97">
        <f t="shared" si="17"/>
        <v>-45</v>
      </c>
      <c r="R170" s="97">
        <f t="shared" si="91"/>
        <v>0</v>
      </c>
      <c r="S170" s="97">
        <f t="shared" si="74"/>
        <v>-2.5368421052631578</v>
      </c>
      <c r="T170" s="105">
        <f t="shared" si="75"/>
        <v>0</v>
      </c>
      <c r="U170" s="97">
        <f t="shared" si="20"/>
        <v>45</v>
      </c>
      <c r="V170" s="106">
        <f t="shared" si="76"/>
        <v>0</v>
      </c>
      <c r="X170" s="105">
        <f t="shared" si="77"/>
        <v>380.66246931179251</v>
      </c>
      <c r="Y170" s="105">
        <f t="shared" si="78"/>
        <v>921.92774282145865</v>
      </c>
      <c r="AA170" s="49">
        <f t="shared" si="87"/>
        <v>380.66246931179251</v>
      </c>
      <c r="AB170" s="52" t="str">
        <f t="shared" si="88"/>
        <v xml:space="preserve"> </v>
      </c>
    </row>
    <row r="171" spans="1:28" x14ac:dyDescent="0.25">
      <c r="A171" s="98">
        <v>-3.5</v>
      </c>
      <c r="B171" s="97">
        <v>14.9</v>
      </c>
      <c r="C171" s="99" t="s">
        <v>24</v>
      </c>
      <c r="D171" s="100" t="s">
        <v>1</v>
      </c>
      <c r="E171" s="101">
        <f t="shared" si="80"/>
        <v>95</v>
      </c>
      <c r="F171" s="102" t="s">
        <v>21</v>
      </c>
      <c r="G171" s="120">
        <f t="shared" si="92"/>
        <v>0.19021739130434784</v>
      </c>
      <c r="H171" s="116">
        <f t="shared" si="81"/>
        <v>8.1521739130434784E-2</v>
      </c>
      <c r="I171" s="120">
        <f t="shared" si="89"/>
        <v>-28.213333333333328</v>
      </c>
      <c r="J171" s="116">
        <f t="shared" si="82"/>
        <v>6.9000000000000021</v>
      </c>
      <c r="K171" s="120">
        <f t="shared" si="83"/>
        <v>0.4375</v>
      </c>
      <c r="L171" s="116">
        <f t="shared" si="84"/>
        <v>0.15398550724637694</v>
      </c>
      <c r="M171" s="103">
        <f t="shared" si="85"/>
        <v>1243.4329710144939</v>
      </c>
      <c r="N171" s="97">
        <f t="shared" si="86"/>
        <v>42.48321611253197</v>
      </c>
      <c r="O171" s="106">
        <f t="shared" si="73"/>
        <v>14.899999999999999</v>
      </c>
      <c r="P171" s="105">
        <f t="shared" si="90"/>
        <v>-869.56521739130437</v>
      </c>
      <c r="Q171" s="97">
        <f t="shared" si="17"/>
        <v>-45</v>
      </c>
      <c r="R171" s="97">
        <f t="shared" si="91"/>
        <v>0</v>
      </c>
      <c r="S171" s="97">
        <f t="shared" si="74"/>
        <v>-2.5315789473684212</v>
      </c>
      <c r="T171" s="105">
        <f t="shared" si="75"/>
        <v>0</v>
      </c>
      <c r="U171" s="97">
        <f t="shared" si="20"/>
        <v>45</v>
      </c>
      <c r="V171" s="106">
        <f t="shared" si="76"/>
        <v>0</v>
      </c>
      <c r="X171" s="105">
        <f t="shared" si="77"/>
        <v>373.86775362318951</v>
      </c>
      <c r="Y171" s="105">
        <f t="shared" si="78"/>
        <v>919.55466411665145</v>
      </c>
      <c r="AA171" s="49">
        <f t="shared" si="87"/>
        <v>373.86775362318951</v>
      </c>
      <c r="AB171" s="52" t="str">
        <f t="shared" si="88"/>
        <v xml:space="preserve"> </v>
      </c>
    </row>
    <row r="172" spans="1:28" x14ac:dyDescent="0.25">
      <c r="A172" s="98">
        <v>-3.5</v>
      </c>
      <c r="B172" s="97">
        <v>15</v>
      </c>
      <c r="C172" s="99" t="s">
        <v>24</v>
      </c>
      <c r="D172" s="100" t="s">
        <v>1</v>
      </c>
      <c r="E172" s="101">
        <f t="shared" si="80"/>
        <v>95</v>
      </c>
      <c r="F172" s="102" t="s">
        <v>21</v>
      </c>
      <c r="G172" s="120">
        <f t="shared" si="92"/>
        <v>0.1891891891891892</v>
      </c>
      <c r="H172" s="116">
        <f t="shared" si="81"/>
        <v>8.1081081081081086E-2</v>
      </c>
      <c r="I172" s="120">
        <f t="shared" si="89"/>
        <v>-28.520833333333332</v>
      </c>
      <c r="J172" s="116">
        <f t="shared" si="82"/>
        <v>6.9375</v>
      </c>
      <c r="K172" s="120">
        <f t="shared" si="83"/>
        <v>0.4375</v>
      </c>
      <c r="L172" s="116">
        <f t="shared" si="84"/>
        <v>0.15315315315315314</v>
      </c>
      <c r="M172" s="103">
        <f t="shared" si="85"/>
        <v>1236.7117117117116</v>
      </c>
      <c r="N172" s="97">
        <f t="shared" si="86"/>
        <v>42.523847376788552</v>
      </c>
      <c r="O172" s="106">
        <f t="shared" si="73"/>
        <v>15</v>
      </c>
      <c r="P172" s="105">
        <f t="shared" si="90"/>
        <v>-869.56521739130437</v>
      </c>
      <c r="Q172" s="97">
        <f t="shared" si="17"/>
        <v>-45</v>
      </c>
      <c r="R172" s="97">
        <f t="shared" si="91"/>
        <v>0</v>
      </c>
      <c r="S172" s="97">
        <f t="shared" si="74"/>
        <v>-2.5263157894736841</v>
      </c>
      <c r="T172" s="105">
        <f t="shared" si="75"/>
        <v>0</v>
      </c>
      <c r="U172" s="97">
        <f t="shared" si="20"/>
        <v>45</v>
      </c>
      <c r="V172" s="106">
        <f t="shared" si="76"/>
        <v>0</v>
      </c>
      <c r="X172" s="105">
        <f t="shared" si="77"/>
        <v>367.14649432040721</v>
      </c>
      <c r="Y172" s="105">
        <f t="shared" si="78"/>
        <v>917.20174860524446</v>
      </c>
      <c r="AA172" s="49">
        <f t="shared" si="87"/>
        <v>367.14649432040721</v>
      </c>
      <c r="AB172" s="52" t="str">
        <f t="shared" si="88"/>
        <v xml:space="preserve"> </v>
      </c>
    </row>
    <row r="173" spans="1:28" x14ac:dyDescent="0.25">
      <c r="A173" s="98">
        <v>-3.5</v>
      </c>
      <c r="B173" s="97">
        <v>15.1</v>
      </c>
      <c r="C173" s="99" t="s">
        <v>24</v>
      </c>
      <c r="D173" s="100" t="s">
        <v>1</v>
      </c>
      <c r="E173" s="101">
        <f t="shared" si="80"/>
        <v>95</v>
      </c>
      <c r="F173" s="102" t="s">
        <v>21</v>
      </c>
      <c r="G173" s="120">
        <f t="shared" si="92"/>
        <v>0.18817204301075269</v>
      </c>
      <c r="H173" s="116">
        <f t="shared" si="81"/>
        <v>8.0645161290322578E-2</v>
      </c>
      <c r="I173" s="120">
        <f t="shared" si="89"/>
        <v>-28.830000000000002</v>
      </c>
      <c r="J173" s="116">
        <f t="shared" si="82"/>
        <v>6.9749999999999979</v>
      </c>
      <c r="K173" s="120">
        <f t="shared" si="83"/>
        <v>0.4375</v>
      </c>
      <c r="L173" s="116">
        <f t="shared" si="84"/>
        <v>0.15232974910394256</v>
      </c>
      <c r="M173" s="103">
        <f t="shared" si="85"/>
        <v>1230.0627240143363</v>
      </c>
      <c r="N173" s="97">
        <f t="shared" si="86"/>
        <v>42.564041745730556</v>
      </c>
      <c r="O173" s="106">
        <f t="shared" si="73"/>
        <v>15.100000000000001</v>
      </c>
      <c r="P173" s="105">
        <f t="shared" si="90"/>
        <v>-869.56521739130437</v>
      </c>
      <c r="Q173" s="97">
        <f t="shared" si="17"/>
        <v>-45</v>
      </c>
      <c r="R173" s="97">
        <f t="shared" si="91"/>
        <v>0</v>
      </c>
      <c r="S173" s="97">
        <f t="shared" si="74"/>
        <v>-2.5210526315789474</v>
      </c>
      <c r="T173" s="105">
        <f t="shared" si="75"/>
        <v>0</v>
      </c>
      <c r="U173" s="97">
        <f t="shared" si="20"/>
        <v>45</v>
      </c>
      <c r="V173" s="106">
        <f t="shared" si="76"/>
        <v>0</v>
      </c>
      <c r="X173" s="105">
        <f t="shared" si="77"/>
        <v>360.49750662303188</v>
      </c>
      <c r="Y173" s="105">
        <f t="shared" si="78"/>
        <v>914.86875917421946</v>
      </c>
      <c r="AA173" s="49">
        <f t="shared" si="87"/>
        <v>360.49750662303188</v>
      </c>
      <c r="AB173" s="52" t="str">
        <f t="shared" si="88"/>
        <v xml:space="preserve"> </v>
      </c>
    </row>
    <row r="174" spans="1:28" x14ac:dyDescent="0.25">
      <c r="A174" s="98">
        <v>-3.5</v>
      </c>
      <c r="B174" s="98">
        <v>15.2</v>
      </c>
      <c r="C174" s="99" t="s">
        <v>24</v>
      </c>
      <c r="D174" s="100" t="s">
        <v>1</v>
      </c>
      <c r="E174" s="101">
        <f t="shared" si="80"/>
        <v>95</v>
      </c>
      <c r="F174" s="102" t="s">
        <v>21</v>
      </c>
      <c r="G174" s="120">
        <f t="shared" si="92"/>
        <v>0.18716577540106952</v>
      </c>
      <c r="H174" s="116">
        <f t="shared" si="81"/>
        <v>8.0213903743315509E-2</v>
      </c>
      <c r="I174" s="120">
        <f t="shared" si="89"/>
        <v>-29.140833333333333</v>
      </c>
      <c r="J174" s="116">
        <f t="shared" si="82"/>
        <v>7.0124999999999975</v>
      </c>
      <c r="K174" s="120">
        <f t="shared" si="83"/>
        <v>0.4375</v>
      </c>
      <c r="L174" s="116">
        <f t="shared" si="84"/>
        <v>0.15151515151515144</v>
      </c>
      <c r="M174" s="103">
        <f t="shared" si="85"/>
        <v>1223.4848484848478</v>
      </c>
      <c r="N174" s="97">
        <f t="shared" si="86"/>
        <v>42.603806228373706</v>
      </c>
      <c r="O174" s="106">
        <f t="shared" si="73"/>
        <v>15.2</v>
      </c>
      <c r="P174" s="105">
        <f t="shared" si="90"/>
        <v>-869.56521739130437</v>
      </c>
      <c r="Q174" s="97">
        <f t="shared" si="17"/>
        <v>-45</v>
      </c>
      <c r="R174" s="97">
        <f t="shared" si="91"/>
        <v>0</v>
      </c>
      <c r="S174" s="97">
        <f t="shared" si="74"/>
        <v>-2.5157894736842108</v>
      </c>
      <c r="T174" s="105">
        <f t="shared" si="75"/>
        <v>0</v>
      </c>
      <c r="U174" s="97">
        <f t="shared" si="20"/>
        <v>45</v>
      </c>
      <c r="V174" s="106">
        <f t="shared" si="76"/>
        <v>0</v>
      </c>
      <c r="X174" s="105">
        <f t="shared" si="77"/>
        <v>353.91963109354344</v>
      </c>
      <c r="Y174" s="105">
        <f t="shared" si="78"/>
        <v>912.5554619080832</v>
      </c>
      <c r="AA174" s="49">
        <f t="shared" si="87"/>
        <v>353.91963109354344</v>
      </c>
      <c r="AB174" s="52" t="str">
        <f t="shared" si="88"/>
        <v xml:space="preserve"> </v>
      </c>
    </row>
    <row r="175" spans="1:28" x14ac:dyDescent="0.25">
      <c r="A175" s="98">
        <v>-3.5</v>
      </c>
      <c r="B175" s="97">
        <v>15.3</v>
      </c>
      <c r="C175" s="99" t="s">
        <v>24</v>
      </c>
      <c r="D175" s="100" t="s">
        <v>1</v>
      </c>
      <c r="E175" s="101">
        <f t="shared" si="80"/>
        <v>95</v>
      </c>
      <c r="F175" s="102" t="s">
        <v>21</v>
      </c>
      <c r="G175" s="120">
        <f t="shared" si="92"/>
        <v>0.18617021276595744</v>
      </c>
      <c r="H175" s="116">
        <f t="shared" si="81"/>
        <v>7.9787234042553182E-2</v>
      </c>
      <c r="I175" s="120">
        <f t="shared" si="89"/>
        <v>-29.453333333333337</v>
      </c>
      <c r="J175" s="116">
        <f t="shared" si="82"/>
        <v>7.0500000000000025</v>
      </c>
      <c r="K175" s="120">
        <f t="shared" si="83"/>
        <v>0.4375</v>
      </c>
      <c r="L175" s="116">
        <f t="shared" si="84"/>
        <v>0.15070921985815605</v>
      </c>
      <c r="M175" s="103">
        <f t="shared" si="85"/>
        <v>1216.9769503546102</v>
      </c>
      <c r="N175" s="97">
        <f t="shared" si="86"/>
        <v>42.643147684605758</v>
      </c>
      <c r="O175" s="106">
        <f t="shared" si="73"/>
        <v>15.3</v>
      </c>
      <c r="P175" s="105">
        <f t="shared" si="90"/>
        <v>-869.56521739130437</v>
      </c>
      <c r="Q175" s="97">
        <f t="shared" si="17"/>
        <v>-45</v>
      </c>
      <c r="R175" s="97">
        <f t="shared" si="91"/>
        <v>0</v>
      </c>
      <c r="S175" s="97">
        <f t="shared" si="74"/>
        <v>-2.5105263157894737</v>
      </c>
      <c r="T175" s="105">
        <f t="shared" si="75"/>
        <v>0</v>
      </c>
      <c r="U175" s="97">
        <f t="shared" si="20"/>
        <v>45</v>
      </c>
      <c r="V175" s="106">
        <f t="shared" si="76"/>
        <v>0</v>
      </c>
      <c r="X175" s="105">
        <f t="shared" si="77"/>
        <v>347.41173296330578</v>
      </c>
      <c r="Y175" s="105">
        <f t="shared" si="78"/>
        <v>910.2616260534146</v>
      </c>
      <c r="AA175" s="49">
        <f t="shared" si="87"/>
        <v>347.41173296330578</v>
      </c>
      <c r="AB175" s="52" t="str">
        <f t="shared" si="88"/>
        <v xml:space="preserve"> </v>
      </c>
    </row>
    <row r="176" spans="1:28" x14ac:dyDescent="0.25">
      <c r="A176" s="98">
        <v>-3.5</v>
      </c>
      <c r="B176" s="97">
        <v>15.4</v>
      </c>
      <c r="C176" s="99" t="s">
        <v>24</v>
      </c>
      <c r="D176" s="100" t="s">
        <v>1</v>
      </c>
      <c r="E176" s="101">
        <f t="shared" si="80"/>
        <v>95</v>
      </c>
      <c r="F176" s="102" t="s">
        <v>21</v>
      </c>
      <c r="G176" s="120">
        <f t="shared" si="92"/>
        <v>0.1851851851851852</v>
      </c>
      <c r="H176" s="116">
        <f t="shared" si="81"/>
        <v>7.9365079365079375E-2</v>
      </c>
      <c r="I176" s="120">
        <f t="shared" si="89"/>
        <v>-29.767499999999995</v>
      </c>
      <c r="J176" s="116">
        <f t="shared" si="82"/>
        <v>7.0875000000000021</v>
      </c>
      <c r="K176" s="120">
        <f t="shared" si="83"/>
        <v>0.4375</v>
      </c>
      <c r="L176" s="116">
        <f t="shared" si="84"/>
        <v>0.14991181657848335</v>
      </c>
      <c r="M176" s="103">
        <f t="shared" si="85"/>
        <v>1210.5379188712529</v>
      </c>
      <c r="N176" s="97">
        <f t="shared" si="86"/>
        <v>42.682072829131648</v>
      </c>
      <c r="O176" s="106">
        <f t="shared" si="73"/>
        <v>15.399999999999999</v>
      </c>
      <c r="P176" s="105">
        <f t="shared" si="90"/>
        <v>-869.56521739130437</v>
      </c>
      <c r="Q176" s="97">
        <f t="shared" si="17"/>
        <v>-45</v>
      </c>
      <c r="R176" s="97">
        <f t="shared" si="91"/>
        <v>0</v>
      </c>
      <c r="S176" s="97">
        <f t="shared" si="74"/>
        <v>-2.5052631578947366</v>
      </c>
      <c r="T176" s="105">
        <f t="shared" si="75"/>
        <v>0</v>
      </c>
      <c r="U176" s="97">
        <f t="shared" si="20"/>
        <v>45</v>
      </c>
      <c r="V176" s="106">
        <f t="shared" si="76"/>
        <v>0</v>
      </c>
      <c r="X176" s="105">
        <f t="shared" si="77"/>
        <v>340.97270147994857</v>
      </c>
      <c r="Y176" s="105">
        <f t="shared" si="78"/>
        <v>907.98702398296973</v>
      </c>
      <c r="AA176" s="49">
        <f t="shared" si="87"/>
        <v>340.97270147994857</v>
      </c>
      <c r="AB176" s="52" t="str">
        <f t="shared" si="88"/>
        <v xml:space="preserve"> </v>
      </c>
    </row>
    <row r="177" spans="1:28" x14ac:dyDescent="0.25">
      <c r="A177" s="98">
        <v>-3.5</v>
      </c>
      <c r="B177" s="97">
        <v>15.5</v>
      </c>
      <c r="C177" s="99" t="s">
        <v>24</v>
      </c>
      <c r="D177" s="100" t="s">
        <v>1</v>
      </c>
      <c r="E177" s="101">
        <f t="shared" si="80"/>
        <v>95</v>
      </c>
      <c r="F177" s="102" t="s">
        <v>21</v>
      </c>
      <c r="G177" s="120">
        <f t="shared" si="92"/>
        <v>0.18421052631578946</v>
      </c>
      <c r="H177" s="116">
        <f t="shared" si="81"/>
        <v>7.8947368421052627E-2</v>
      </c>
      <c r="I177" s="120">
        <f t="shared" si="89"/>
        <v>-30.083333333333332</v>
      </c>
      <c r="J177" s="116">
        <f t="shared" si="82"/>
        <v>7.125</v>
      </c>
      <c r="K177" s="120">
        <f t="shared" si="83"/>
        <v>0.4375</v>
      </c>
      <c r="L177" s="116">
        <f t="shared" si="84"/>
        <v>0.14912280701754388</v>
      </c>
      <c r="M177" s="103">
        <f t="shared" si="85"/>
        <v>1204.1666666666667</v>
      </c>
      <c r="N177" s="97">
        <f t="shared" si="86"/>
        <v>42.720588235294116</v>
      </c>
      <c r="O177" s="106">
        <f t="shared" si="73"/>
        <v>15.5</v>
      </c>
      <c r="P177" s="105">
        <f t="shared" si="90"/>
        <v>-869.56521739130437</v>
      </c>
      <c r="Q177" s="97">
        <f t="shared" si="17"/>
        <v>-45</v>
      </c>
      <c r="R177" s="97">
        <f t="shared" si="91"/>
        <v>0</v>
      </c>
      <c r="S177" s="97">
        <f t="shared" si="74"/>
        <v>-2.5</v>
      </c>
      <c r="T177" s="105">
        <f t="shared" si="75"/>
        <v>0</v>
      </c>
      <c r="U177" s="97">
        <f t="shared" si="20"/>
        <v>45</v>
      </c>
      <c r="V177" s="106">
        <f t="shared" si="76"/>
        <v>0</v>
      </c>
      <c r="X177" s="105">
        <f t="shared" si="77"/>
        <v>334.60144927536237</v>
      </c>
      <c r="Y177" s="105">
        <f t="shared" si="78"/>
        <v>905.73143115942037</v>
      </c>
      <c r="AA177" s="49">
        <f t="shared" si="87"/>
        <v>334.60144927536237</v>
      </c>
      <c r="AB177" s="52" t="str">
        <f t="shared" si="88"/>
        <v xml:space="preserve"> </v>
      </c>
    </row>
    <row r="178" spans="1:28" x14ac:dyDescent="0.25">
      <c r="A178" s="98">
        <v>-3.5</v>
      </c>
      <c r="B178" s="98">
        <v>15.6</v>
      </c>
      <c r="C178" s="99" t="s">
        <v>24</v>
      </c>
      <c r="D178" s="100" t="s">
        <v>1</v>
      </c>
      <c r="E178" s="101">
        <f t="shared" si="80"/>
        <v>95</v>
      </c>
      <c r="F178" s="102" t="s">
        <v>21</v>
      </c>
      <c r="G178" s="120">
        <f>A178/(A178-B178)</f>
        <v>0.18324607329842932</v>
      </c>
      <c r="H178" s="116">
        <f t="shared" si="81"/>
        <v>7.8534031413612565E-2</v>
      </c>
      <c r="I178" s="120">
        <f t="shared" si="89"/>
        <v>-30.400833333333338</v>
      </c>
      <c r="J178" s="116">
        <f t="shared" si="82"/>
        <v>7.1624999999999979</v>
      </c>
      <c r="K178" s="120">
        <f t="shared" si="83"/>
        <v>0.4375</v>
      </c>
      <c r="L178" s="116">
        <f t="shared" si="84"/>
        <v>0.14834205933682362</v>
      </c>
      <c r="M178" s="103">
        <f t="shared" si="85"/>
        <v>1197.8621291448508</v>
      </c>
      <c r="N178" s="97">
        <f t="shared" si="86"/>
        <v>42.758700338774261</v>
      </c>
      <c r="O178" s="106">
        <f t="shared" si="73"/>
        <v>15.600000000000001</v>
      </c>
      <c r="P178" s="105">
        <f t="shared" si="90"/>
        <v>-869.56521739130437</v>
      </c>
      <c r="Q178" s="97">
        <f t="shared" si="17"/>
        <v>-45</v>
      </c>
      <c r="R178" s="97">
        <f t="shared" si="91"/>
        <v>0</v>
      </c>
      <c r="S178" s="97">
        <f t="shared" si="74"/>
        <v>-2.4947368421052634</v>
      </c>
      <c r="T178" s="105">
        <f t="shared" si="75"/>
        <v>0</v>
      </c>
      <c r="U178" s="97">
        <f t="shared" si="20"/>
        <v>45</v>
      </c>
      <c r="V178" s="106">
        <f t="shared" si="76"/>
        <v>0</v>
      </c>
      <c r="X178" s="105">
        <f t="shared" si="77"/>
        <v>328.2969117535464</v>
      </c>
      <c r="Y178" s="105">
        <f t="shared" si="78"/>
        <v>903.49462609879481</v>
      </c>
      <c r="AA178" s="49">
        <f t="shared" si="87"/>
        <v>328.2969117535464</v>
      </c>
      <c r="AB178" s="52" t="str">
        <f t="shared" si="88"/>
        <v xml:space="preserve"> </v>
      </c>
    </row>
    <row r="179" spans="1:28" x14ac:dyDescent="0.25">
      <c r="A179" s="98">
        <v>-3.5</v>
      </c>
      <c r="B179" s="97">
        <v>15.7</v>
      </c>
      <c r="C179" s="99" t="s">
        <v>24</v>
      </c>
      <c r="D179" s="100" t="s">
        <v>1</v>
      </c>
      <c r="E179" s="101">
        <f t="shared" si="80"/>
        <v>95</v>
      </c>
      <c r="F179" s="102" t="s">
        <v>21</v>
      </c>
      <c r="G179" s="120">
        <f t="shared" si="92"/>
        <v>0.18229166666666669</v>
      </c>
      <c r="H179" s="116">
        <f t="shared" si="81"/>
        <v>7.8125E-2</v>
      </c>
      <c r="I179" s="120">
        <f t="shared" si="89"/>
        <v>-30.72</v>
      </c>
      <c r="J179" s="116">
        <f t="shared" si="82"/>
        <v>7.1999999999999975</v>
      </c>
      <c r="K179" s="120">
        <f t="shared" si="83"/>
        <v>0.4375</v>
      </c>
      <c r="L179" s="116">
        <f t="shared" si="84"/>
        <v>0.14756944444444442</v>
      </c>
      <c r="M179" s="103">
        <f t="shared" si="85"/>
        <v>1191.6232638888887</v>
      </c>
      <c r="N179" s="97">
        <f t="shared" si="86"/>
        <v>42.796415441176478</v>
      </c>
      <c r="O179" s="106">
        <f t="shared" si="73"/>
        <v>15.7</v>
      </c>
      <c r="P179" s="105">
        <f t="shared" si="90"/>
        <v>-869.56521739130437</v>
      </c>
      <c r="Q179" s="97">
        <f t="shared" si="17"/>
        <v>-45</v>
      </c>
      <c r="R179" s="97">
        <f t="shared" si="91"/>
        <v>0</v>
      </c>
      <c r="S179" s="97">
        <f t="shared" si="74"/>
        <v>-2.4894736842105263</v>
      </c>
      <c r="T179" s="105">
        <f t="shared" si="75"/>
        <v>0</v>
      </c>
      <c r="U179" s="97">
        <f t="shared" si="20"/>
        <v>45</v>
      </c>
      <c r="V179" s="106">
        <f t="shared" si="76"/>
        <v>0</v>
      </c>
      <c r="X179" s="105">
        <f t="shared" si="77"/>
        <v>322.05804649758431</v>
      </c>
      <c r="Y179" s="105">
        <f t="shared" si="78"/>
        <v>901.27639033368234</v>
      </c>
      <c r="AA179" s="49">
        <f t="shared" si="87"/>
        <v>322.05804649758431</v>
      </c>
      <c r="AB179" s="52" t="str">
        <f t="shared" si="88"/>
        <v xml:space="preserve"> </v>
      </c>
    </row>
    <row r="180" spans="1:28" x14ac:dyDescent="0.25">
      <c r="A180" s="98">
        <v>-3.5</v>
      </c>
      <c r="B180" s="97">
        <v>15.8</v>
      </c>
      <c r="C180" s="99" t="s">
        <v>24</v>
      </c>
      <c r="D180" s="100" t="s">
        <v>1</v>
      </c>
      <c r="E180" s="101">
        <f t="shared" si="80"/>
        <v>95</v>
      </c>
      <c r="F180" s="102" t="s">
        <v>21</v>
      </c>
      <c r="G180" s="120">
        <f t="shared" si="92"/>
        <v>0.18134715025906736</v>
      </c>
      <c r="H180" s="116">
        <f t="shared" si="81"/>
        <v>7.7720207253886009E-2</v>
      </c>
      <c r="I180" s="120">
        <f t="shared" si="89"/>
        <v>-31.040833333333335</v>
      </c>
      <c r="J180" s="116">
        <f t="shared" si="82"/>
        <v>7.2375000000000025</v>
      </c>
      <c r="K180" s="120">
        <f t="shared" si="83"/>
        <v>0.4375</v>
      </c>
      <c r="L180" s="116">
        <f t="shared" si="84"/>
        <v>0.14680483592400695</v>
      </c>
      <c r="M180" s="103">
        <f t="shared" si="85"/>
        <v>1185.449050086356</v>
      </c>
      <c r="N180" s="97">
        <f t="shared" si="86"/>
        <v>42.833739713501984</v>
      </c>
      <c r="O180" s="106">
        <f t="shared" si="73"/>
        <v>15.8</v>
      </c>
      <c r="P180" s="105">
        <f t="shared" si="90"/>
        <v>-869.56521739130437</v>
      </c>
      <c r="Q180" s="97">
        <f t="shared" si="17"/>
        <v>-45</v>
      </c>
      <c r="R180" s="97">
        <f t="shared" si="91"/>
        <v>0</v>
      </c>
      <c r="S180" s="97">
        <f t="shared" si="74"/>
        <v>-2.4842105263157892</v>
      </c>
      <c r="T180" s="105">
        <f t="shared" si="75"/>
        <v>0</v>
      </c>
      <c r="U180" s="97">
        <f t="shared" si="20"/>
        <v>45</v>
      </c>
      <c r="V180" s="106">
        <f t="shared" si="76"/>
        <v>0</v>
      </c>
      <c r="X180" s="105">
        <f t="shared" si="77"/>
        <v>315.88383269505164</v>
      </c>
      <c r="Y180" s="105">
        <f t="shared" si="78"/>
        <v>899.0765083762584</v>
      </c>
      <c r="AA180" s="49">
        <f t="shared" si="87"/>
        <v>315.88383269505164</v>
      </c>
      <c r="AB180" s="52" t="str">
        <f t="shared" si="88"/>
        <v xml:space="preserve"> </v>
      </c>
    </row>
    <row r="181" spans="1:28" x14ac:dyDescent="0.25">
      <c r="A181" s="98">
        <v>-3.5</v>
      </c>
      <c r="B181" s="97">
        <v>15.9</v>
      </c>
      <c r="C181" s="99" t="s">
        <v>24</v>
      </c>
      <c r="D181" s="100" t="s">
        <v>1</v>
      </c>
      <c r="E181" s="101">
        <f t="shared" si="80"/>
        <v>95</v>
      </c>
      <c r="F181" s="102" t="s">
        <v>21</v>
      </c>
      <c r="G181" s="120">
        <f t="shared" si="92"/>
        <v>0.18041237113402064</v>
      </c>
      <c r="H181" s="116">
        <f t="shared" si="81"/>
        <v>7.7319587628865982E-2</v>
      </c>
      <c r="I181" s="120">
        <f t="shared" si="89"/>
        <v>-31.36333333333333</v>
      </c>
      <c r="J181" s="116">
        <f t="shared" si="82"/>
        <v>7.2750000000000021</v>
      </c>
      <c r="K181" s="120">
        <f t="shared" si="83"/>
        <v>0.4375</v>
      </c>
      <c r="L181" s="116">
        <f t="shared" si="84"/>
        <v>0.14604810996563583</v>
      </c>
      <c r="M181" s="103">
        <f t="shared" si="85"/>
        <v>1179.3384879725093</v>
      </c>
      <c r="N181" s="97">
        <f t="shared" si="86"/>
        <v>42.870679199514854</v>
      </c>
      <c r="O181" s="106">
        <f t="shared" si="73"/>
        <v>15.899999999999999</v>
      </c>
      <c r="P181" s="105">
        <f t="shared" si="90"/>
        <v>-869.56521739130437</v>
      </c>
      <c r="Q181" s="97">
        <f t="shared" si="17"/>
        <v>-45</v>
      </c>
      <c r="R181" s="97">
        <f t="shared" si="91"/>
        <v>0</v>
      </c>
      <c r="S181" s="97">
        <f t="shared" si="74"/>
        <v>-2.4789473684210526</v>
      </c>
      <c r="T181" s="105">
        <f t="shared" si="75"/>
        <v>0</v>
      </c>
      <c r="U181" s="97">
        <f t="shared" si="20"/>
        <v>45</v>
      </c>
      <c r="V181" s="106">
        <f t="shared" si="76"/>
        <v>0</v>
      </c>
      <c r="X181" s="105">
        <f t="shared" si="77"/>
        <v>309.77327058120488</v>
      </c>
      <c r="Y181" s="105">
        <f t="shared" si="78"/>
        <v>896.89476768119061</v>
      </c>
      <c r="AA181" s="49">
        <f t="shared" si="87"/>
        <v>309.77327058120488</v>
      </c>
      <c r="AB181" s="52" t="str">
        <f t="shared" si="88"/>
        <v xml:space="preserve"> </v>
      </c>
    </row>
    <row r="182" spans="1:28" x14ac:dyDescent="0.25">
      <c r="A182" s="98">
        <v>-3.5</v>
      </c>
      <c r="B182" s="97">
        <v>16</v>
      </c>
      <c r="C182" s="99" t="s">
        <v>24</v>
      </c>
      <c r="D182" s="100" t="s">
        <v>1</v>
      </c>
      <c r="E182" s="101">
        <f t="shared" si="80"/>
        <v>95</v>
      </c>
      <c r="F182" s="102" t="s">
        <v>21</v>
      </c>
      <c r="G182" s="120">
        <f>A182/(A182-B182)</f>
        <v>0.17948717948717949</v>
      </c>
      <c r="H182" s="116">
        <f t="shared" si="81"/>
        <v>7.6923076923076927E-2</v>
      </c>
      <c r="I182" s="120">
        <f t="shared" si="89"/>
        <v>-31.6875</v>
      </c>
      <c r="J182" s="116">
        <f t="shared" si="82"/>
        <v>7.3125</v>
      </c>
      <c r="K182" s="120">
        <f t="shared" si="83"/>
        <v>0.4375</v>
      </c>
      <c r="L182" s="116">
        <f t="shared" si="84"/>
        <v>0.14529914529914528</v>
      </c>
      <c r="M182" s="103">
        <f t="shared" si="85"/>
        <v>1173.2905982905982</v>
      </c>
      <c r="N182" s="97">
        <f t="shared" si="86"/>
        <v>42.907239819004523</v>
      </c>
      <c r="O182" s="106">
        <f t="shared" ref="O182:O245" si="93">A182-((A182-B182)/E182)*($AB$5-$AB$7)</f>
        <v>16</v>
      </c>
      <c r="P182" s="105">
        <f t="shared" si="90"/>
        <v>-869.56521739130437</v>
      </c>
      <c r="Q182" s="97">
        <f t="shared" si="17"/>
        <v>-45</v>
      </c>
      <c r="R182" s="97">
        <f t="shared" si="91"/>
        <v>0</v>
      </c>
      <c r="S182" s="97">
        <f t="shared" ref="S182:S245" si="94">A182-((A182-B182)/E182)*$AB$10</f>
        <v>-2.4736842105263159</v>
      </c>
      <c r="T182" s="105">
        <f t="shared" ref="T182:T245" si="95">IF(S182&lt;0,IF(S182&lt;-2.174,$AB$2,S182*(10^-3)*$AB$3*(-1)),IF(S182&gt;2.174,$AB$2*(-1),S182*(10^-3)*$AB$3*(-1)))*$AB$11</f>
        <v>0</v>
      </c>
      <c r="U182" s="97">
        <f t="shared" si="20"/>
        <v>45</v>
      </c>
      <c r="V182" s="106">
        <f t="shared" ref="V182:V245" si="96">IF(S182&lt;0,IF(S182&lt;$B$10,$AB$1,$AB$1*(1-(1-(S182/$B$10))^2)),0)*$AB$11</f>
        <v>0</v>
      </c>
      <c r="X182" s="105">
        <f t="shared" si="77"/>
        <v>303.72538089929378</v>
      </c>
      <c r="Y182" s="105">
        <f t="shared" si="78"/>
        <v>894.73095860846695</v>
      </c>
      <c r="AA182" s="49">
        <f t="shared" si="87"/>
        <v>303.72538089929378</v>
      </c>
      <c r="AB182" s="52" t="str">
        <f t="shared" si="88"/>
        <v xml:space="preserve"> </v>
      </c>
    </row>
    <row r="183" spans="1:28" x14ac:dyDescent="0.25">
      <c r="A183" s="98">
        <v>-3.5</v>
      </c>
      <c r="B183" s="97">
        <v>16.100000000000001</v>
      </c>
      <c r="C183" s="99" t="s">
        <v>24</v>
      </c>
      <c r="D183" s="100" t="s">
        <v>1</v>
      </c>
      <c r="E183" s="101">
        <f t="shared" si="80"/>
        <v>95</v>
      </c>
      <c r="F183" s="102" t="s">
        <v>21</v>
      </c>
      <c r="G183" s="120">
        <f t="shared" ref="G183:G196" si="97">A183/(A183-B183)</f>
        <v>0.17857142857142855</v>
      </c>
      <c r="H183" s="116">
        <f t="shared" si="81"/>
        <v>7.6530612244897947E-2</v>
      </c>
      <c r="I183" s="120">
        <f t="shared" si="89"/>
        <v>-32.013333333333343</v>
      </c>
      <c r="J183" s="116">
        <f t="shared" si="82"/>
        <v>7.3500000000000014</v>
      </c>
      <c r="K183" s="120">
        <f t="shared" si="83"/>
        <v>0.4375</v>
      </c>
      <c r="L183" s="116">
        <f t="shared" si="84"/>
        <v>0.14455782312925172</v>
      </c>
      <c r="M183" s="103">
        <f t="shared" si="85"/>
        <v>1167.3044217687077</v>
      </c>
      <c r="N183" s="97">
        <f t="shared" si="86"/>
        <v>42.943427370948385</v>
      </c>
      <c r="O183" s="106">
        <f t="shared" si="93"/>
        <v>16.100000000000001</v>
      </c>
      <c r="P183" s="105">
        <f t="shared" si="90"/>
        <v>-869.56521739130437</v>
      </c>
      <c r="Q183" s="97">
        <f t="shared" si="17"/>
        <v>-45</v>
      </c>
      <c r="R183" s="97">
        <f t="shared" si="91"/>
        <v>0</v>
      </c>
      <c r="S183" s="97">
        <f t="shared" si="94"/>
        <v>-2.4684210526315788</v>
      </c>
      <c r="T183" s="105">
        <f t="shared" si="95"/>
        <v>0</v>
      </c>
      <c r="U183" s="97">
        <f t="shared" si="20"/>
        <v>45</v>
      </c>
      <c r="V183" s="106">
        <f t="shared" si="96"/>
        <v>0</v>
      </c>
      <c r="X183" s="105">
        <f t="shared" si="77"/>
        <v>297.73920437740333</v>
      </c>
      <c r="Y183" s="105">
        <f t="shared" si="78"/>
        <v>892.58487438620102</v>
      </c>
      <c r="AA183" s="49">
        <f t="shared" si="87"/>
        <v>297.73920437740333</v>
      </c>
      <c r="AB183" s="52" t="str">
        <f t="shared" si="88"/>
        <v xml:space="preserve"> </v>
      </c>
    </row>
    <row r="184" spans="1:28" x14ac:dyDescent="0.25">
      <c r="A184" s="98">
        <v>-3.5</v>
      </c>
      <c r="B184" s="97">
        <v>16.2</v>
      </c>
      <c r="C184" s="99" t="s">
        <v>24</v>
      </c>
      <c r="D184" s="100" t="s">
        <v>1</v>
      </c>
      <c r="E184" s="101">
        <f t="shared" si="80"/>
        <v>95</v>
      </c>
      <c r="F184" s="102" t="s">
        <v>21</v>
      </c>
      <c r="G184" s="120">
        <f t="shared" si="97"/>
        <v>0.17766497461928935</v>
      </c>
      <c r="H184" s="116">
        <f t="shared" si="81"/>
        <v>7.6142131979695438E-2</v>
      </c>
      <c r="I184" s="120">
        <f t="shared" si="89"/>
        <v>-32.340833333333329</v>
      </c>
      <c r="J184" s="116">
        <f t="shared" si="82"/>
        <v>7.3874999999999975</v>
      </c>
      <c r="K184" s="120">
        <f t="shared" si="83"/>
        <v>0.4375</v>
      </c>
      <c r="L184" s="116">
        <f t="shared" si="84"/>
        <v>0.14382402707275799</v>
      </c>
      <c r="M184" s="103">
        <f t="shared" si="85"/>
        <v>1161.3790186125207</v>
      </c>
      <c r="N184" s="97">
        <f t="shared" si="86"/>
        <v>42.979247536578086</v>
      </c>
      <c r="O184" s="106">
        <f t="shared" si="93"/>
        <v>16.2</v>
      </c>
      <c r="P184" s="105">
        <f t="shared" si="90"/>
        <v>-869.56521739130437</v>
      </c>
      <c r="Q184" s="97">
        <f t="shared" si="17"/>
        <v>-45</v>
      </c>
      <c r="R184" s="97">
        <f t="shared" si="91"/>
        <v>0</v>
      </c>
      <c r="S184" s="97">
        <f t="shared" si="94"/>
        <v>-2.4631578947368422</v>
      </c>
      <c r="T184" s="105">
        <f t="shared" si="95"/>
        <v>0</v>
      </c>
      <c r="U184" s="97">
        <f t="shared" si="20"/>
        <v>45</v>
      </c>
      <c r="V184" s="106">
        <f t="shared" si="96"/>
        <v>0</v>
      </c>
      <c r="X184" s="105">
        <f t="shared" si="77"/>
        <v>291.81380122121629</v>
      </c>
      <c r="Y184" s="105">
        <f t="shared" si="78"/>
        <v>890.45631107344354</v>
      </c>
      <c r="AA184" s="49">
        <f t="shared" si="87"/>
        <v>291.81380122121629</v>
      </c>
      <c r="AB184" s="52" t="str">
        <f t="shared" si="88"/>
        <v xml:space="preserve"> </v>
      </c>
    </row>
    <row r="185" spans="1:28" x14ac:dyDescent="0.25">
      <c r="A185" s="98">
        <v>-3.5</v>
      </c>
      <c r="B185" s="97">
        <v>16.3</v>
      </c>
      <c r="C185" s="99" t="s">
        <v>24</v>
      </c>
      <c r="D185" s="100" t="s">
        <v>1</v>
      </c>
      <c r="E185" s="101">
        <f t="shared" si="80"/>
        <v>95</v>
      </c>
      <c r="F185" s="102" t="s">
        <v>21</v>
      </c>
      <c r="G185" s="120">
        <f t="shared" si="97"/>
        <v>0.17676767676767677</v>
      </c>
      <c r="H185" s="116">
        <f t="shared" si="81"/>
        <v>7.575757575757576E-2</v>
      </c>
      <c r="I185" s="120">
        <f t="shared" si="89"/>
        <v>-32.67</v>
      </c>
      <c r="J185" s="116">
        <f t="shared" si="82"/>
        <v>7.4250000000000025</v>
      </c>
      <c r="K185" s="120">
        <f t="shared" si="83"/>
        <v>0.4375</v>
      </c>
      <c r="L185" s="116">
        <f t="shared" si="84"/>
        <v>0.14309764309764317</v>
      </c>
      <c r="M185" s="103">
        <f t="shared" si="85"/>
        <v>1155.5134680134686</v>
      </c>
      <c r="N185" s="97">
        <f t="shared" si="86"/>
        <v>43.014705882352942</v>
      </c>
      <c r="O185" s="106">
        <f t="shared" si="93"/>
        <v>16.3</v>
      </c>
      <c r="P185" s="105">
        <f t="shared" si="90"/>
        <v>-869.56521739130437</v>
      </c>
      <c r="Q185" s="97">
        <f t="shared" si="17"/>
        <v>-45</v>
      </c>
      <c r="R185" s="97">
        <f t="shared" si="91"/>
        <v>0</v>
      </c>
      <c r="S185" s="97">
        <f t="shared" si="94"/>
        <v>-2.4578947368421051</v>
      </c>
      <c r="T185" s="105">
        <f t="shared" si="95"/>
        <v>0</v>
      </c>
      <c r="U185" s="97">
        <f t="shared" si="20"/>
        <v>45</v>
      </c>
      <c r="V185" s="106">
        <f t="shared" si="96"/>
        <v>0</v>
      </c>
      <c r="X185" s="105">
        <f t="shared" si="77"/>
        <v>285.94825062216421</v>
      </c>
      <c r="Y185" s="105">
        <f t="shared" si="78"/>
        <v>888.34506752305697</v>
      </c>
      <c r="AA185" s="49">
        <f t="shared" si="87"/>
        <v>285.94825062216421</v>
      </c>
      <c r="AB185" s="52" t="str">
        <f t="shared" si="88"/>
        <v xml:space="preserve"> </v>
      </c>
    </row>
    <row r="186" spans="1:28" x14ac:dyDescent="0.25">
      <c r="A186" s="98">
        <v>-3.5</v>
      </c>
      <c r="B186" s="98">
        <v>16.399999999999999</v>
      </c>
      <c r="C186" s="99" t="s">
        <v>24</v>
      </c>
      <c r="D186" s="100" t="s">
        <v>1</v>
      </c>
      <c r="E186" s="101">
        <f t="shared" si="80"/>
        <v>95</v>
      </c>
      <c r="F186" s="102" t="s">
        <v>21</v>
      </c>
      <c r="G186" s="120">
        <f t="shared" si="97"/>
        <v>0.17587939698492464</v>
      </c>
      <c r="H186" s="116">
        <f t="shared" si="81"/>
        <v>7.537688442211056E-2</v>
      </c>
      <c r="I186" s="120">
        <f t="shared" si="89"/>
        <v>-33.000833333333325</v>
      </c>
      <c r="J186" s="116">
        <f t="shared" si="82"/>
        <v>7.4624999999999986</v>
      </c>
      <c r="K186" s="120">
        <f t="shared" si="83"/>
        <v>0.4375</v>
      </c>
      <c r="L186" s="116">
        <f t="shared" si="84"/>
        <v>0.14237855946398659</v>
      </c>
      <c r="M186" s="103">
        <f t="shared" si="85"/>
        <v>1149.7068676716917</v>
      </c>
      <c r="N186" s="97">
        <f t="shared" si="86"/>
        <v>43.049807862843629</v>
      </c>
      <c r="O186" s="106">
        <f t="shared" si="93"/>
        <v>16.399999999999999</v>
      </c>
      <c r="P186" s="105">
        <f t="shared" si="90"/>
        <v>-869.56521739130437</v>
      </c>
      <c r="Q186" s="97">
        <f t="shared" si="17"/>
        <v>-45</v>
      </c>
      <c r="R186" s="97">
        <f t="shared" si="91"/>
        <v>0</v>
      </c>
      <c r="S186" s="97">
        <f t="shared" si="94"/>
        <v>-2.4526315789473685</v>
      </c>
      <c r="T186" s="105">
        <f t="shared" si="95"/>
        <v>0</v>
      </c>
      <c r="U186" s="97">
        <f t="shared" si="20"/>
        <v>45</v>
      </c>
      <c r="V186" s="106">
        <f t="shared" si="96"/>
        <v>0</v>
      </c>
      <c r="X186" s="105">
        <f t="shared" si="77"/>
        <v>280.14165028038735</v>
      </c>
      <c r="Y186" s="105">
        <f t="shared" si="78"/>
        <v>886.25094534466803</v>
      </c>
      <c r="AA186" s="49">
        <f t="shared" si="87"/>
        <v>280.14165028038735</v>
      </c>
      <c r="AB186" s="52" t="str">
        <f t="shared" si="88"/>
        <v xml:space="preserve"> </v>
      </c>
    </row>
    <row r="187" spans="1:28" x14ac:dyDescent="0.25">
      <c r="A187" s="98">
        <v>-3.5</v>
      </c>
      <c r="B187" s="97">
        <v>16.5</v>
      </c>
      <c r="C187" s="99" t="s">
        <v>24</v>
      </c>
      <c r="D187" s="100" t="s">
        <v>1</v>
      </c>
      <c r="E187" s="101">
        <f t="shared" si="80"/>
        <v>95</v>
      </c>
      <c r="F187" s="102" t="s">
        <v>21</v>
      </c>
      <c r="G187" s="120">
        <f t="shared" si="97"/>
        <v>0.17499999999999999</v>
      </c>
      <c r="H187" s="116">
        <f t="shared" si="81"/>
        <v>7.4999999999999997E-2</v>
      </c>
      <c r="I187" s="120">
        <f t="shared" si="89"/>
        <v>-33.333333333333336</v>
      </c>
      <c r="J187" s="116">
        <f t="shared" si="82"/>
        <v>7.5</v>
      </c>
      <c r="K187" s="120">
        <f t="shared" si="83"/>
        <v>0.4375</v>
      </c>
      <c r="L187" s="116">
        <f t="shared" si="84"/>
        <v>0.14166666666666666</v>
      </c>
      <c r="M187" s="103">
        <f t="shared" si="85"/>
        <v>1143.9583333333333</v>
      </c>
      <c r="N187" s="97">
        <f t="shared" si="86"/>
        <v>43.084558823529413</v>
      </c>
      <c r="O187" s="106">
        <f t="shared" si="93"/>
        <v>16.5</v>
      </c>
      <c r="P187" s="105">
        <f t="shared" si="90"/>
        <v>-869.56521739130437</v>
      </c>
      <c r="Q187" s="97">
        <f t="shared" si="17"/>
        <v>-45</v>
      </c>
      <c r="R187" s="97">
        <f t="shared" si="91"/>
        <v>0</v>
      </c>
      <c r="S187" s="97">
        <f t="shared" si="94"/>
        <v>-2.4473684210526319</v>
      </c>
      <c r="T187" s="105">
        <f t="shared" si="95"/>
        <v>0</v>
      </c>
      <c r="U187" s="97">
        <f t="shared" si="20"/>
        <v>45</v>
      </c>
      <c r="V187" s="106">
        <f t="shared" si="96"/>
        <v>0</v>
      </c>
      <c r="X187" s="105">
        <f t="shared" si="77"/>
        <v>274.39311594202889</v>
      </c>
      <c r="Y187" s="105">
        <f t="shared" si="78"/>
        <v>884.1737488677536</v>
      </c>
      <c r="AA187" s="49">
        <f t="shared" si="87"/>
        <v>274.39311594202889</v>
      </c>
      <c r="AB187" s="52" t="str">
        <f t="shared" si="88"/>
        <v xml:space="preserve"> </v>
      </c>
    </row>
    <row r="188" spans="1:28" x14ac:dyDescent="0.25">
      <c r="A188" s="98">
        <v>-3.5</v>
      </c>
      <c r="B188" s="97">
        <v>16.600000000000001</v>
      </c>
      <c r="C188" s="99" t="s">
        <v>24</v>
      </c>
      <c r="D188" s="100" t="s">
        <v>1</v>
      </c>
      <c r="E188" s="101">
        <f t="shared" si="80"/>
        <v>95</v>
      </c>
      <c r="F188" s="102" t="s">
        <v>21</v>
      </c>
      <c r="G188" s="120">
        <f t="shared" si="97"/>
        <v>0.17412935323383083</v>
      </c>
      <c r="H188" s="116">
        <f t="shared" si="81"/>
        <v>7.4626865671641784E-2</v>
      </c>
      <c r="I188" s="120">
        <f t="shared" si="89"/>
        <v>-33.667500000000004</v>
      </c>
      <c r="J188" s="116">
        <f t="shared" si="82"/>
        <v>7.5375000000000014</v>
      </c>
      <c r="K188" s="120">
        <f t="shared" si="83"/>
        <v>0.4375</v>
      </c>
      <c r="L188" s="116">
        <f t="shared" si="84"/>
        <v>0.14096185737976788</v>
      </c>
      <c r="M188" s="103">
        <f t="shared" si="85"/>
        <v>1138.2669983416256</v>
      </c>
      <c r="N188" s="97">
        <f t="shared" si="86"/>
        <v>43.118964003511856</v>
      </c>
      <c r="O188" s="106">
        <f t="shared" si="93"/>
        <v>16.600000000000001</v>
      </c>
      <c r="P188" s="105">
        <f t="shared" si="90"/>
        <v>-869.56521739130437</v>
      </c>
      <c r="Q188" s="97">
        <f t="shared" si="17"/>
        <v>-45</v>
      </c>
      <c r="R188" s="97">
        <f t="shared" si="91"/>
        <v>0</v>
      </c>
      <c r="S188" s="97">
        <f t="shared" si="94"/>
        <v>-2.4421052631578948</v>
      </c>
      <c r="T188" s="105">
        <f t="shared" si="95"/>
        <v>0</v>
      </c>
      <c r="U188" s="97">
        <f t="shared" si="20"/>
        <v>45</v>
      </c>
      <c r="V188" s="106">
        <f t="shared" si="96"/>
        <v>0</v>
      </c>
      <c r="X188" s="105">
        <f t="shared" si="77"/>
        <v>268.70178095032122</v>
      </c>
      <c r="Y188" s="105">
        <f t="shared" si="78"/>
        <v>882.11328510486737</v>
      </c>
      <c r="AA188" s="49">
        <f t="shared" si="87"/>
        <v>268.70178095032122</v>
      </c>
      <c r="AB188" s="52" t="str">
        <f t="shared" si="88"/>
        <v xml:space="preserve"> </v>
      </c>
    </row>
    <row r="189" spans="1:28" x14ac:dyDescent="0.25">
      <c r="A189" s="98">
        <v>-3.5</v>
      </c>
      <c r="B189" s="97">
        <v>16.7</v>
      </c>
      <c r="C189" s="99" t="s">
        <v>24</v>
      </c>
      <c r="D189" s="100" t="s">
        <v>1</v>
      </c>
      <c r="E189" s="101">
        <f t="shared" si="80"/>
        <v>95</v>
      </c>
      <c r="F189" s="102" t="s">
        <v>21</v>
      </c>
      <c r="G189" s="120">
        <f t="shared" si="97"/>
        <v>0.17326732673267328</v>
      </c>
      <c r="H189" s="116">
        <f t="shared" si="81"/>
        <v>7.4257425742574254E-2</v>
      </c>
      <c r="I189" s="120">
        <f t="shared" si="89"/>
        <v>-34.00333333333333</v>
      </c>
      <c r="J189" s="116">
        <f t="shared" si="82"/>
        <v>7.5749999999999975</v>
      </c>
      <c r="K189" s="120">
        <f t="shared" si="83"/>
        <v>0.4375</v>
      </c>
      <c r="L189" s="116">
        <f t="shared" si="84"/>
        <v>0.14026402640264024</v>
      </c>
      <c r="M189" s="103">
        <f t="shared" si="85"/>
        <v>1132.63201320132</v>
      </c>
      <c r="N189" s="97">
        <f t="shared" si="86"/>
        <v>43.153028538147936</v>
      </c>
      <c r="O189" s="106">
        <f t="shared" si="93"/>
        <v>16.7</v>
      </c>
      <c r="P189" s="105">
        <f t="shared" si="90"/>
        <v>-869.56521739130437</v>
      </c>
      <c r="Q189" s="97">
        <f t="shared" si="17"/>
        <v>-45</v>
      </c>
      <c r="R189" s="97">
        <f t="shared" si="91"/>
        <v>0</v>
      </c>
      <c r="S189" s="97">
        <f t="shared" si="94"/>
        <v>-2.4368421052631577</v>
      </c>
      <c r="T189" s="105">
        <f t="shared" si="95"/>
        <v>0</v>
      </c>
      <c r="U189" s="97">
        <f t="shared" si="20"/>
        <v>45</v>
      </c>
      <c r="V189" s="106">
        <f t="shared" si="96"/>
        <v>0</v>
      </c>
      <c r="X189" s="105">
        <f t="shared" ref="X189:X252" si="98">M189+P189-R189+T189-V189</f>
        <v>263.06679581001561</v>
      </c>
      <c r="Y189" s="105">
        <f t="shared" ref="Y189:Y252" si="99">(M189*N189+(P189-R189)*Q189+(T189-V189)*U189)/100</f>
        <v>880.06936371505208</v>
      </c>
      <c r="AA189" s="49">
        <f t="shared" si="87"/>
        <v>263.06679581001561</v>
      </c>
      <c r="AB189" s="52" t="str">
        <f t="shared" si="88"/>
        <v xml:space="preserve"> </v>
      </c>
    </row>
    <row r="190" spans="1:28" x14ac:dyDescent="0.25">
      <c r="A190" s="98">
        <v>-3.5</v>
      </c>
      <c r="B190" s="98">
        <v>16.8</v>
      </c>
      <c r="C190" s="99" t="s">
        <v>24</v>
      </c>
      <c r="D190" s="100" t="s">
        <v>1</v>
      </c>
      <c r="E190" s="101">
        <f t="shared" si="80"/>
        <v>95</v>
      </c>
      <c r="F190" s="102" t="s">
        <v>21</v>
      </c>
      <c r="G190" s="120">
        <f t="shared" si="97"/>
        <v>0.17241379310344826</v>
      </c>
      <c r="H190" s="116">
        <f t="shared" si="81"/>
        <v>7.389162561576354E-2</v>
      </c>
      <c r="I190" s="120">
        <f t="shared" si="89"/>
        <v>-34.340833333333336</v>
      </c>
      <c r="J190" s="116">
        <f t="shared" si="82"/>
        <v>7.6125000000000025</v>
      </c>
      <c r="K190" s="120">
        <f t="shared" si="83"/>
        <v>0.4375</v>
      </c>
      <c r="L190" s="116">
        <f t="shared" si="84"/>
        <v>0.13957307060755342</v>
      </c>
      <c r="M190" s="103">
        <f t="shared" si="85"/>
        <v>1127.0525451559938</v>
      </c>
      <c r="N190" s="97">
        <f t="shared" si="86"/>
        <v>43.186757461605325</v>
      </c>
      <c r="O190" s="106">
        <f t="shared" si="93"/>
        <v>16.8</v>
      </c>
      <c r="P190" s="105">
        <f t="shared" si="90"/>
        <v>-869.56521739130437</v>
      </c>
      <c r="Q190" s="97">
        <f t="shared" si="17"/>
        <v>-45</v>
      </c>
      <c r="R190" s="97">
        <f t="shared" si="91"/>
        <v>0</v>
      </c>
      <c r="S190" s="97">
        <f t="shared" si="94"/>
        <v>-2.4315789473684211</v>
      </c>
      <c r="T190" s="105">
        <f t="shared" si="95"/>
        <v>0</v>
      </c>
      <c r="U190" s="97">
        <f t="shared" si="20"/>
        <v>45</v>
      </c>
      <c r="V190" s="106">
        <f t="shared" si="96"/>
        <v>0</v>
      </c>
      <c r="X190" s="105">
        <f t="shared" si="98"/>
        <v>257.48732776468944</v>
      </c>
      <c r="Y190" s="105">
        <f t="shared" si="99"/>
        <v>878.04179696745587</v>
      </c>
      <c r="AA190" s="49">
        <f t="shared" si="87"/>
        <v>257.48732776468944</v>
      </c>
      <c r="AB190" s="52" t="str">
        <f t="shared" si="88"/>
        <v xml:space="preserve"> </v>
      </c>
    </row>
    <row r="191" spans="1:28" x14ac:dyDescent="0.25">
      <c r="A191" s="98">
        <v>-3.5</v>
      </c>
      <c r="B191" s="97">
        <v>16.899999999999999</v>
      </c>
      <c r="C191" s="99" t="s">
        <v>24</v>
      </c>
      <c r="D191" s="100" t="s">
        <v>1</v>
      </c>
      <c r="E191" s="101">
        <f t="shared" si="80"/>
        <v>95</v>
      </c>
      <c r="F191" s="102" t="s">
        <v>21</v>
      </c>
      <c r="G191" s="120">
        <f t="shared" si="97"/>
        <v>0.17156862745098039</v>
      </c>
      <c r="H191" s="116">
        <f t="shared" si="81"/>
        <v>7.3529411764705885E-2</v>
      </c>
      <c r="I191" s="120">
        <f t="shared" si="89"/>
        <v>-34.68</v>
      </c>
      <c r="J191" s="116">
        <f t="shared" si="82"/>
        <v>7.6499999999999986</v>
      </c>
      <c r="K191" s="120">
        <f t="shared" si="83"/>
        <v>0.4375</v>
      </c>
      <c r="L191" s="116">
        <f t="shared" si="84"/>
        <v>0.13888888888888887</v>
      </c>
      <c r="M191" s="103">
        <f t="shared" si="85"/>
        <v>1121.5277777777776</v>
      </c>
      <c r="N191" s="97">
        <f t="shared" si="86"/>
        <v>43.220155709342563</v>
      </c>
      <c r="O191" s="106">
        <f t="shared" si="93"/>
        <v>16.899999999999999</v>
      </c>
      <c r="P191" s="105">
        <f t="shared" si="90"/>
        <v>-869.56521739130437</v>
      </c>
      <c r="Q191" s="97">
        <f t="shared" si="17"/>
        <v>-45</v>
      </c>
      <c r="R191" s="97">
        <f t="shared" si="91"/>
        <v>0</v>
      </c>
      <c r="S191" s="97">
        <f t="shared" si="94"/>
        <v>-2.4263157894736844</v>
      </c>
      <c r="T191" s="105">
        <f t="shared" si="95"/>
        <v>0</v>
      </c>
      <c r="U191" s="97">
        <f t="shared" si="20"/>
        <v>45</v>
      </c>
      <c r="V191" s="106">
        <f t="shared" si="96"/>
        <v>0</v>
      </c>
      <c r="X191" s="105">
        <f t="shared" si="98"/>
        <v>251.96256038647323</v>
      </c>
      <c r="Y191" s="105">
        <f t="shared" si="99"/>
        <v>876.03039970517193</v>
      </c>
      <c r="AA191" s="49">
        <f t="shared" si="87"/>
        <v>251.96256038647323</v>
      </c>
      <c r="AB191" s="52" t="str">
        <f t="shared" si="88"/>
        <v xml:space="preserve"> </v>
      </c>
    </row>
    <row r="192" spans="1:28" x14ac:dyDescent="0.25">
      <c r="A192" s="98">
        <v>-3.5</v>
      </c>
      <c r="B192" s="97">
        <v>17</v>
      </c>
      <c r="C192" s="99" t="s">
        <v>24</v>
      </c>
      <c r="D192" s="100" t="s">
        <v>1</v>
      </c>
      <c r="E192" s="101">
        <f t="shared" si="80"/>
        <v>95</v>
      </c>
      <c r="F192" s="102" t="s">
        <v>21</v>
      </c>
      <c r="G192" s="120">
        <f t="shared" si="97"/>
        <v>0.17073170731707318</v>
      </c>
      <c r="H192" s="116">
        <f t="shared" si="81"/>
        <v>7.3170731707317069E-2</v>
      </c>
      <c r="I192" s="120">
        <f t="shared" si="89"/>
        <v>-35.020833333333336</v>
      </c>
      <c r="J192" s="116">
        <f t="shared" si="82"/>
        <v>7.6875</v>
      </c>
      <c r="K192" s="120">
        <f t="shared" si="83"/>
        <v>0.4375</v>
      </c>
      <c r="L192" s="116">
        <f t="shared" si="84"/>
        <v>0.13821138211382111</v>
      </c>
      <c r="M192" s="103">
        <f t="shared" si="85"/>
        <v>1116.0569105691054</v>
      </c>
      <c r="N192" s="97">
        <f t="shared" si="86"/>
        <v>43.253228120516496</v>
      </c>
      <c r="O192" s="106">
        <f t="shared" si="93"/>
        <v>17</v>
      </c>
      <c r="P192" s="105">
        <f t="shared" si="90"/>
        <v>-869.56521739130437</v>
      </c>
      <c r="Q192" s="97">
        <f t="shared" si="17"/>
        <v>-45</v>
      </c>
      <c r="R192" s="97">
        <f t="shared" si="91"/>
        <v>0</v>
      </c>
      <c r="S192" s="97">
        <f t="shared" si="94"/>
        <v>-2.4210526315789473</v>
      </c>
      <c r="T192" s="105">
        <f t="shared" si="95"/>
        <v>0</v>
      </c>
      <c r="U192" s="97">
        <f t="shared" si="20"/>
        <v>45</v>
      </c>
      <c r="V192" s="106">
        <f t="shared" si="96"/>
        <v>0</v>
      </c>
      <c r="X192" s="105">
        <f t="shared" si="98"/>
        <v>246.49169317780104</v>
      </c>
      <c r="Y192" s="105">
        <f t="shared" si="99"/>
        <v>874.03498930933097</v>
      </c>
      <c r="AA192" s="49">
        <f t="shared" si="87"/>
        <v>246.49169317780104</v>
      </c>
      <c r="AB192" s="52" t="str">
        <f t="shared" si="88"/>
        <v xml:space="preserve"> </v>
      </c>
    </row>
    <row r="193" spans="1:28" x14ac:dyDescent="0.25">
      <c r="A193" s="98">
        <v>-3.5</v>
      </c>
      <c r="B193" s="97">
        <v>17.100000000000001</v>
      </c>
      <c r="C193" s="99" t="s">
        <v>24</v>
      </c>
      <c r="D193" s="100" t="s">
        <v>1</v>
      </c>
      <c r="E193" s="101">
        <f t="shared" si="80"/>
        <v>95</v>
      </c>
      <c r="F193" s="102" t="s">
        <v>21</v>
      </c>
      <c r="G193" s="120">
        <f t="shared" si="97"/>
        <v>0.1699029126213592</v>
      </c>
      <c r="H193" s="116">
        <f t="shared" si="81"/>
        <v>7.281553398058252E-2</v>
      </c>
      <c r="I193" s="120">
        <f t="shared" si="89"/>
        <v>-35.363333333333337</v>
      </c>
      <c r="J193" s="116">
        <f t="shared" si="82"/>
        <v>7.7250000000000014</v>
      </c>
      <c r="K193" s="120">
        <f t="shared" si="83"/>
        <v>0.4375</v>
      </c>
      <c r="L193" s="116">
        <f t="shared" si="84"/>
        <v>0.13754045307443363</v>
      </c>
      <c r="M193" s="103">
        <f t="shared" si="85"/>
        <v>1110.6391585760516</v>
      </c>
      <c r="N193" s="97">
        <f t="shared" si="86"/>
        <v>43.285979440319814</v>
      </c>
      <c r="O193" s="106">
        <f t="shared" si="93"/>
        <v>17.100000000000001</v>
      </c>
      <c r="P193" s="105">
        <f t="shared" si="90"/>
        <v>-869.56521739130437</v>
      </c>
      <c r="Q193" s="97">
        <f t="shared" si="17"/>
        <v>-45</v>
      </c>
      <c r="R193" s="97">
        <f t="shared" si="91"/>
        <v>0</v>
      </c>
      <c r="S193" s="97">
        <f t="shared" si="94"/>
        <v>-2.4157894736842103</v>
      </c>
      <c r="T193" s="105">
        <f t="shared" si="95"/>
        <v>0</v>
      </c>
      <c r="U193" s="97">
        <f t="shared" si="20"/>
        <v>45</v>
      </c>
      <c r="V193" s="106">
        <f t="shared" si="96"/>
        <v>0</v>
      </c>
      <c r="X193" s="105">
        <f t="shared" si="98"/>
        <v>241.07394118474724</v>
      </c>
      <c r="Y193" s="105">
        <f t="shared" si="99"/>
        <v>872.05538566345751</v>
      </c>
      <c r="AA193" s="49">
        <f t="shared" si="87"/>
        <v>241.07394118474724</v>
      </c>
      <c r="AB193" s="52" t="str">
        <f t="shared" si="88"/>
        <v xml:space="preserve"> </v>
      </c>
    </row>
    <row r="194" spans="1:28" x14ac:dyDescent="0.25">
      <c r="A194" s="98">
        <v>-3.5</v>
      </c>
      <c r="B194" s="98">
        <v>17.2</v>
      </c>
      <c r="C194" s="99" t="s">
        <v>24</v>
      </c>
      <c r="D194" s="100" t="s">
        <v>1</v>
      </c>
      <c r="E194" s="101">
        <f t="shared" si="80"/>
        <v>95</v>
      </c>
      <c r="F194" s="102" t="s">
        <v>21</v>
      </c>
      <c r="G194" s="120">
        <f t="shared" si="97"/>
        <v>0.16908212560386474</v>
      </c>
      <c r="H194" s="116">
        <f t="shared" si="81"/>
        <v>7.2463768115942032E-2</v>
      </c>
      <c r="I194" s="120">
        <f t="shared" si="89"/>
        <v>-35.707499999999996</v>
      </c>
      <c r="J194" s="116">
        <f t="shared" si="82"/>
        <v>7.7624999999999975</v>
      </c>
      <c r="K194" s="120">
        <f t="shared" si="83"/>
        <v>0.4375</v>
      </c>
      <c r="L194" s="116">
        <f t="shared" si="84"/>
        <v>0.13687600644122383</v>
      </c>
      <c r="M194" s="103">
        <f t="shared" si="85"/>
        <v>1105.2737520128824</v>
      </c>
      <c r="N194" s="97">
        <f t="shared" si="86"/>
        <v>43.318414322250639</v>
      </c>
      <c r="O194" s="106">
        <f t="shared" si="93"/>
        <v>17.2</v>
      </c>
      <c r="P194" s="105">
        <f t="shared" si="90"/>
        <v>-869.56521739130437</v>
      </c>
      <c r="Q194" s="97">
        <f t="shared" si="17"/>
        <v>-45</v>
      </c>
      <c r="R194" s="97">
        <f t="shared" si="91"/>
        <v>0</v>
      </c>
      <c r="S194" s="97">
        <f t="shared" si="94"/>
        <v>-2.4105263157894736</v>
      </c>
      <c r="T194" s="105">
        <f t="shared" si="95"/>
        <v>0</v>
      </c>
      <c r="U194" s="97">
        <f t="shared" si="20"/>
        <v>45</v>
      </c>
      <c r="V194" s="106">
        <f t="shared" si="96"/>
        <v>0</v>
      </c>
      <c r="X194" s="105">
        <f t="shared" si="98"/>
        <v>235.708534621578</v>
      </c>
      <c r="Y194" s="105">
        <f t="shared" si="99"/>
        <v>870.09141111811243</v>
      </c>
      <c r="AA194" s="49">
        <f t="shared" si="87"/>
        <v>235.708534621578</v>
      </c>
      <c r="AB194" s="52" t="str">
        <f t="shared" si="88"/>
        <v xml:space="preserve"> </v>
      </c>
    </row>
    <row r="195" spans="1:28" x14ac:dyDescent="0.25">
      <c r="A195" s="98">
        <v>-3.5</v>
      </c>
      <c r="B195" s="97">
        <v>17.3</v>
      </c>
      <c r="C195" s="99" t="s">
        <v>24</v>
      </c>
      <c r="D195" s="100" t="s">
        <v>1</v>
      </c>
      <c r="E195" s="101">
        <f t="shared" si="80"/>
        <v>95</v>
      </c>
      <c r="F195" s="102" t="s">
        <v>21</v>
      </c>
      <c r="G195" s="120">
        <f t="shared" si="97"/>
        <v>0.16826923076923075</v>
      </c>
      <c r="H195" s="116">
        <f t="shared" si="81"/>
        <v>7.2115384615384609E-2</v>
      </c>
      <c r="I195" s="120">
        <f t="shared" si="89"/>
        <v>-36.053333333333335</v>
      </c>
      <c r="J195" s="116">
        <f t="shared" si="82"/>
        <v>7.8000000000000025</v>
      </c>
      <c r="K195" s="120">
        <f t="shared" si="83"/>
        <v>0.4375</v>
      </c>
      <c r="L195" s="116">
        <f t="shared" si="84"/>
        <v>0.13621794871794876</v>
      </c>
      <c r="M195" s="103">
        <f t="shared" si="85"/>
        <v>1099.9599358974363</v>
      </c>
      <c r="N195" s="97">
        <f t="shared" si="86"/>
        <v>43.35053733031674</v>
      </c>
      <c r="O195" s="106">
        <f t="shared" si="93"/>
        <v>17.3</v>
      </c>
      <c r="P195" s="105">
        <f t="shared" si="90"/>
        <v>-869.56521739130437</v>
      </c>
      <c r="Q195" s="97">
        <f t="shared" si="17"/>
        <v>-45</v>
      </c>
      <c r="R195" s="97">
        <f t="shared" si="91"/>
        <v>0</v>
      </c>
      <c r="S195" s="97">
        <f t="shared" si="94"/>
        <v>-2.405263157894737</v>
      </c>
      <c r="T195" s="105">
        <f t="shared" si="95"/>
        <v>0</v>
      </c>
      <c r="U195" s="97">
        <f t="shared" si="20"/>
        <v>45</v>
      </c>
      <c r="V195" s="106">
        <f t="shared" si="96"/>
        <v>0</v>
      </c>
      <c r="X195" s="105">
        <f t="shared" si="98"/>
        <v>230.39471850613188</v>
      </c>
      <c r="Y195" s="105">
        <f t="shared" si="99"/>
        <v>868.14289045583314</v>
      </c>
      <c r="AA195" s="49">
        <f t="shared" si="87"/>
        <v>230.39471850613188</v>
      </c>
      <c r="AB195" s="52" t="str">
        <f t="shared" si="88"/>
        <v xml:space="preserve"> </v>
      </c>
    </row>
    <row r="196" spans="1:28" x14ac:dyDescent="0.25">
      <c r="A196" s="98">
        <v>-3.5</v>
      </c>
      <c r="B196" s="97">
        <v>17.399999999999999</v>
      </c>
      <c r="C196" s="99" t="s">
        <v>24</v>
      </c>
      <c r="D196" s="100" t="s">
        <v>1</v>
      </c>
      <c r="E196" s="101">
        <f t="shared" si="80"/>
        <v>95</v>
      </c>
      <c r="F196" s="102" t="s">
        <v>21</v>
      </c>
      <c r="G196" s="120">
        <f t="shared" si="97"/>
        <v>0.1674641148325359</v>
      </c>
      <c r="H196" s="116">
        <f t="shared" si="81"/>
        <v>7.1770334928229665E-2</v>
      </c>
      <c r="I196" s="120">
        <f t="shared" si="89"/>
        <v>-36.400833333333331</v>
      </c>
      <c r="J196" s="116">
        <f t="shared" si="82"/>
        <v>7.8374999999999986</v>
      </c>
      <c r="K196" s="120">
        <f t="shared" si="83"/>
        <v>0.4375</v>
      </c>
      <c r="L196" s="116">
        <f t="shared" si="84"/>
        <v>0.13556618819776711</v>
      </c>
      <c r="M196" s="103">
        <f t="shared" si="85"/>
        <v>1094.6969696969695</v>
      </c>
      <c r="N196" s="97">
        <f t="shared" si="86"/>
        <v>43.382352941176471</v>
      </c>
      <c r="O196" s="106">
        <f t="shared" si="93"/>
        <v>17.399999999999999</v>
      </c>
      <c r="P196" s="105">
        <f t="shared" si="90"/>
        <v>-869.56521739130437</v>
      </c>
      <c r="Q196" s="97">
        <f t="shared" si="17"/>
        <v>-45</v>
      </c>
      <c r="R196" s="97">
        <f t="shared" si="91"/>
        <v>0</v>
      </c>
      <c r="S196" s="97">
        <f t="shared" si="94"/>
        <v>-2.4000000000000004</v>
      </c>
      <c r="T196" s="105">
        <f t="shared" si="95"/>
        <v>0</v>
      </c>
      <c r="U196" s="97">
        <f t="shared" si="20"/>
        <v>45</v>
      </c>
      <c r="V196" s="106">
        <f t="shared" si="96"/>
        <v>0</v>
      </c>
      <c r="X196" s="105">
        <f t="shared" si="98"/>
        <v>225.13175230566515</v>
      </c>
      <c r="Y196" s="105">
        <f t="shared" si="99"/>
        <v>866.20965085638989</v>
      </c>
      <c r="AA196" s="49">
        <f t="shared" si="87"/>
        <v>225.13175230566515</v>
      </c>
      <c r="AB196" s="52" t="str">
        <f t="shared" si="88"/>
        <v xml:space="preserve"> </v>
      </c>
    </row>
    <row r="197" spans="1:28" x14ac:dyDescent="0.25">
      <c r="A197" s="98">
        <v>-3.5</v>
      </c>
      <c r="B197" s="97">
        <v>17.5</v>
      </c>
      <c r="C197" s="99" t="s">
        <v>24</v>
      </c>
      <c r="D197" s="100" t="s">
        <v>1</v>
      </c>
      <c r="E197" s="101">
        <f t="shared" si="80"/>
        <v>95</v>
      </c>
      <c r="F197" s="102" t="s">
        <v>21</v>
      </c>
      <c r="G197" s="120">
        <f>A197/(A197-B197)</f>
        <v>0.16666666666666666</v>
      </c>
      <c r="H197" s="116">
        <f t="shared" si="81"/>
        <v>7.1428571428571425E-2</v>
      </c>
      <c r="I197" s="120">
        <f t="shared" si="89"/>
        <v>-36.75</v>
      </c>
      <c r="J197" s="116">
        <f t="shared" si="82"/>
        <v>7.875</v>
      </c>
      <c r="K197" s="120">
        <f t="shared" si="83"/>
        <v>0.4375</v>
      </c>
      <c r="L197" s="116">
        <f t="shared" si="84"/>
        <v>0.13492063492063491</v>
      </c>
      <c r="M197" s="103">
        <f t="shared" si="85"/>
        <v>1089.484126984127</v>
      </c>
      <c r="N197" s="97">
        <f t="shared" si="86"/>
        <v>43.413865546218489</v>
      </c>
      <c r="O197" s="106">
        <f t="shared" si="93"/>
        <v>17.5</v>
      </c>
      <c r="P197" s="105">
        <f t="shared" si="90"/>
        <v>-869.56521739130437</v>
      </c>
      <c r="Q197" s="97">
        <f t="shared" si="17"/>
        <v>-45</v>
      </c>
      <c r="R197" s="97">
        <f t="shared" si="91"/>
        <v>0</v>
      </c>
      <c r="S197" s="97">
        <f t="shared" si="94"/>
        <v>-2.3947368421052633</v>
      </c>
      <c r="T197" s="105">
        <f t="shared" si="95"/>
        <v>0</v>
      </c>
      <c r="U197" s="97">
        <f t="shared" si="20"/>
        <v>45</v>
      </c>
      <c r="V197" s="106">
        <f t="shared" si="96"/>
        <v>0</v>
      </c>
      <c r="X197" s="105">
        <f t="shared" si="98"/>
        <v>219.91890959282262</v>
      </c>
      <c r="Y197" s="105">
        <f t="shared" si="99"/>
        <v>864.29152186236809</v>
      </c>
      <c r="AA197" s="49">
        <f t="shared" si="87"/>
        <v>219.91890959282262</v>
      </c>
      <c r="AB197" s="52" t="str">
        <f t="shared" si="88"/>
        <v xml:space="preserve"> </v>
      </c>
    </row>
    <row r="198" spans="1:28" x14ac:dyDescent="0.25">
      <c r="A198" s="98">
        <v>-3.5</v>
      </c>
      <c r="B198" s="98">
        <v>17.600000000000001</v>
      </c>
      <c r="C198" s="99" t="s">
        <v>24</v>
      </c>
      <c r="D198" s="100" t="s">
        <v>1</v>
      </c>
      <c r="E198" s="101">
        <f t="shared" si="80"/>
        <v>95</v>
      </c>
      <c r="F198" s="102" t="s">
        <v>21</v>
      </c>
      <c r="G198" s="120">
        <f t="shared" ref="G198:G213" si="100">A198/(A198-B198)</f>
        <v>0.16587677725118483</v>
      </c>
      <c r="H198" s="116">
        <f t="shared" si="81"/>
        <v>7.1090047393364927E-2</v>
      </c>
      <c r="I198" s="120">
        <f t="shared" si="89"/>
        <v>-37.100833333333334</v>
      </c>
      <c r="J198" s="116">
        <f t="shared" si="82"/>
        <v>7.9125000000000014</v>
      </c>
      <c r="K198" s="120">
        <f t="shared" si="83"/>
        <v>0.4375</v>
      </c>
      <c r="L198" s="116">
        <f t="shared" si="84"/>
        <v>0.13428120063191157</v>
      </c>
      <c r="M198" s="103">
        <f t="shared" si="85"/>
        <v>1084.3206951026859</v>
      </c>
      <c r="N198" s="97">
        <f t="shared" si="86"/>
        <v>43.44507945358238</v>
      </c>
      <c r="O198" s="106">
        <f t="shared" si="93"/>
        <v>17.600000000000001</v>
      </c>
      <c r="P198" s="105">
        <f t="shared" si="90"/>
        <v>-869.56521739130437</v>
      </c>
      <c r="Q198" s="97">
        <f t="shared" si="17"/>
        <v>-45</v>
      </c>
      <c r="R198" s="97">
        <f t="shared" si="91"/>
        <v>0</v>
      </c>
      <c r="S198" s="97">
        <f t="shared" si="94"/>
        <v>-2.3894736842105262</v>
      </c>
      <c r="T198" s="105">
        <f t="shared" si="95"/>
        <v>0</v>
      </c>
      <c r="U198" s="97">
        <f t="shared" si="20"/>
        <v>45</v>
      </c>
      <c r="V198" s="106">
        <f t="shared" si="96"/>
        <v>0</v>
      </c>
      <c r="X198" s="105">
        <f t="shared" si="98"/>
        <v>214.75547771138156</v>
      </c>
      <c r="Y198" s="105">
        <f t="shared" si="99"/>
        <v>862.38833534508569</v>
      </c>
      <c r="AA198" s="49">
        <f t="shared" si="87"/>
        <v>214.75547771138156</v>
      </c>
      <c r="AB198" s="52" t="str">
        <f t="shared" si="88"/>
        <v xml:space="preserve"> </v>
      </c>
    </row>
    <row r="199" spans="1:28" x14ac:dyDescent="0.25">
      <c r="A199" s="98">
        <v>-3.5</v>
      </c>
      <c r="B199" s="97">
        <v>17.7</v>
      </c>
      <c r="C199" s="99" t="s">
        <v>24</v>
      </c>
      <c r="D199" s="100" t="s">
        <v>1</v>
      </c>
      <c r="E199" s="101">
        <f t="shared" si="80"/>
        <v>95</v>
      </c>
      <c r="F199" s="102" t="s">
        <v>21</v>
      </c>
      <c r="G199" s="120">
        <f t="shared" si="100"/>
        <v>0.16509433962264153</v>
      </c>
      <c r="H199" s="116">
        <f t="shared" si="81"/>
        <v>7.0754716981132074E-2</v>
      </c>
      <c r="I199" s="120">
        <f t="shared" si="89"/>
        <v>-37.453333333333333</v>
      </c>
      <c r="J199" s="116">
        <f t="shared" si="82"/>
        <v>7.9499999999999975</v>
      </c>
      <c r="K199" s="120">
        <f t="shared" si="83"/>
        <v>0.4375</v>
      </c>
      <c r="L199" s="116">
        <f t="shared" si="84"/>
        <v>0.13364779874213834</v>
      </c>
      <c r="M199" s="103">
        <f t="shared" si="85"/>
        <v>1079.2059748427671</v>
      </c>
      <c r="N199" s="97">
        <f t="shared" si="86"/>
        <v>43.475998890122092</v>
      </c>
      <c r="O199" s="106">
        <f t="shared" si="93"/>
        <v>17.7</v>
      </c>
      <c r="P199" s="105">
        <f t="shared" si="90"/>
        <v>-869.56521739130437</v>
      </c>
      <c r="Q199" s="97">
        <f t="shared" si="17"/>
        <v>-45</v>
      </c>
      <c r="R199" s="97">
        <f t="shared" si="91"/>
        <v>0</v>
      </c>
      <c r="S199" s="97">
        <f t="shared" si="94"/>
        <v>-2.3842105263157896</v>
      </c>
      <c r="T199" s="105">
        <f t="shared" si="95"/>
        <v>0</v>
      </c>
      <c r="U199" s="97">
        <f t="shared" si="20"/>
        <v>45</v>
      </c>
      <c r="V199" s="106">
        <f t="shared" si="96"/>
        <v>0</v>
      </c>
      <c r="X199" s="105">
        <f t="shared" si="98"/>
        <v>209.64075745146272</v>
      </c>
      <c r="Y199" s="105">
        <f t="shared" si="99"/>
        <v>860.49992547085969</v>
      </c>
      <c r="AA199" s="49">
        <f t="shared" si="87"/>
        <v>209.64075745146272</v>
      </c>
      <c r="AB199" s="52" t="str">
        <f t="shared" si="88"/>
        <v xml:space="preserve"> </v>
      </c>
    </row>
    <row r="200" spans="1:28" x14ac:dyDescent="0.25">
      <c r="A200" s="98">
        <v>-3.5</v>
      </c>
      <c r="B200" s="97">
        <v>17.8</v>
      </c>
      <c r="C200" s="99" t="s">
        <v>24</v>
      </c>
      <c r="D200" s="100" t="s">
        <v>1</v>
      </c>
      <c r="E200" s="101">
        <f t="shared" si="80"/>
        <v>95</v>
      </c>
      <c r="F200" s="102" t="s">
        <v>21</v>
      </c>
      <c r="G200" s="120">
        <f t="shared" si="100"/>
        <v>0.16431924882629106</v>
      </c>
      <c r="H200" s="116">
        <f t="shared" si="81"/>
        <v>7.0422535211267609E-2</v>
      </c>
      <c r="I200" s="120">
        <f t="shared" si="89"/>
        <v>-37.807500000000005</v>
      </c>
      <c r="J200" s="116">
        <f t="shared" si="82"/>
        <v>7.9875000000000025</v>
      </c>
      <c r="K200" s="120">
        <f t="shared" si="83"/>
        <v>0.4375</v>
      </c>
      <c r="L200" s="116">
        <f t="shared" si="84"/>
        <v>0.13302034428794995</v>
      </c>
      <c r="M200" s="103">
        <f t="shared" si="85"/>
        <v>1074.1392801251959</v>
      </c>
      <c r="N200" s="97">
        <f t="shared" si="86"/>
        <v>43.506628003314006</v>
      </c>
      <c r="O200" s="106">
        <f t="shared" si="93"/>
        <v>17.8</v>
      </c>
      <c r="P200" s="105">
        <f t="shared" si="90"/>
        <v>-869.56521739130437</v>
      </c>
      <c r="Q200" s="97">
        <f t="shared" si="17"/>
        <v>-45</v>
      </c>
      <c r="R200" s="97">
        <f t="shared" si="91"/>
        <v>0</v>
      </c>
      <c r="S200" s="97">
        <f t="shared" si="94"/>
        <v>-2.3789473684210529</v>
      </c>
      <c r="T200" s="105">
        <f t="shared" si="95"/>
        <v>0</v>
      </c>
      <c r="U200" s="97">
        <f t="shared" si="20"/>
        <v>45</v>
      </c>
      <c r="V200" s="106">
        <f t="shared" si="96"/>
        <v>0</v>
      </c>
      <c r="X200" s="105">
        <f t="shared" si="98"/>
        <v>204.57406273389154</v>
      </c>
      <c r="Y200" s="105">
        <f t="shared" si="99"/>
        <v>858.62612866763084</v>
      </c>
      <c r="AA200" s="49">
        <f t="shared" si="87"/>
        <v>204.57406273389154</v>
      </c>
      <c r="AB200" s="52" t="str">
        <f t="shared" si="88"/>
        <v xml:space="preserve"> </v>
      </c>
    </row>
    <row r="201" spans="1:28" x14ac:dyDescent="0.25">
      <c r="A201" s="98">
        <v>-3.5</v>
      </c>
      <c r="B201" s="97">
        <v>17.899999999999999</v>
      </c>
      <c r="C201" s="99" t="s">
        <v>24</v>
      </c>
      <c r="D201" s="100" t="s">
        <v>1</v>
      </c>
      <c r="E201" s="101">
        <f t="shared" si="80"/>
        <v>95</v>
      </c>
      <c r="F201" s="102" t="s">
        <v>21</v>
      </c>
      <c r="G201" s="120">
        <f t="shared" si="100"/>
        <v>0.1635514018691589</v>
      </c>
      <c r="H201" s="116">
        <f t="shared" si="81"/>
        <v>7.0093457943925241E-2</v>
      </c>
      <c r="I201" s="120">
        <f t="shared" si="89"/>
        <v>-38.163333333333327</v>
      </c>
      <c r="J201" s="116">
        <f t="shared" si="82"/>
        <v>8.0249999999999986</v>
      </c>
      <c r="K201" s="120">
        <f t="shared" si="83"/>
        <v>0.4375</v>
      </c>
      <c r="L201" s="116">
        <f t="shared" si="84"/>
        <v>0.13239875389408101</v>
      </c>
      <c r="M201" s="103">
        <f t="shared" si="85"/>
        <v>1069.1199376947043</v>
      </c>
      <c r="N201" s="97">
        <f t="shared" si="86"/>
        <v>43.536970863111605</v>
      </c>
      <c r="O201" s="106">
        <f t="shared" si="93"/>
        <v>17.899999999999999</v>
      </c>
      <c r="P201" s="105">
        <f t="shared" si="90"/>
        <v>-869.56521739130437</v>
      </c>
      <c r="Q201" s="97">
        <f t="shared" si="17"/>
        <v>-45</v>
      </c>
      <c r="R201" s="97">
        <f t="shared" si="91"/>
        <v>0</v>
      </c>
      <c r="S201" s="97">
        <f t="shared" si="94"/>
        <v>-2.3736842105263158</v>
      </c>
      <c r="T201" s="105">
        <f t="shared" si="95"/>
        <v>0</v>
      </c>
      <c r="U201" s="97">
        <f t="shared" si="20"/>
        <v>45</v>
      </c>
      <c r="V201" s="106">
        <f t="shared" si="96"/>
        <v>0</v>
      </c>
      <c r="X201" s="105">
        <f t="shared" si="98"/>
        <v>199.5547203033999</v>
      </c>
      <c r="Y201" s="105">
        <f t="shared" si="99"/>
        <v>856.76678359194727</v>
      </c>
      <c r="AA201" s="49">
        <f t="shared" si="87"/>
        <v>199.5547203033999</v>
      </c>
      <c r="AB201" s="52" t="str">
        <f t="shared" si="88"/>
        <v xml:space="preserve"> </v>
      </c>
    </row>
    <row r="202" spans="1:28" x14ac:dyDescent="0.25">
      <c r="A202" s="98">
        <v>-3.5</v>
      </c>
      <c r="B202" s="97">
        <v>18</v>
      </c>
      <c r="C202" s="99" t="s">
        <v>24</v>
      </c>
      <c r="D202" s="100" t="s">
        <v>1</v>
      </c>
      <c r="E202" s="101">
        <f t="shared" si="80"/>
        <v>95</v>
      </c>
      <c r="F202" s="102" t="s">
        <v>21</v>
      </c>
      <c r="G202" s="120">
        <f t="shared" si="100"/>
        <v>0.16279069767441862</v>
      </c>
      <c r="H202" s="116">
        <f t="shared" si="81"/>
        <v>6.9767441860465115E-2</v>
      </c>
      <c r="I202" s="120">
        <f t="shared" si="89"/>
        <v>-38.520833333333336</v>
      </c>
      <c r="J202" s="116">
        <f t="shared" si="82"/>
        <v>8.0625</v>
      </c>
      <c r="K202" s="120">
        <f t="shared" si="83"/>
        <v>0.4375</v>
      </c>
      <c r="L202" s="116">
        <f t="shared" si="84"/>
        <v>0.13178294573643409</v>
      </c>
      <c r="M202" s="103">
        <f t="shared" si="85"/>
        <v>1064.1472868217054</v>
      </c>
      <c r="N202" s="97">
        <f t="shared" si="86"/>
        <v>43.567031463748293</v>
      </c>
      <c r="O202" s="106">
        <f t="shared" si="93"/>
        <v>18</v>
      </c>
      <c r="P202" s="105">
        <f t="shared" si="90"/>
        <v>-869.56521739130437</v>
      </c>
      <c r="Q202" s="97">
        <f t="shared" si="17"/>
        <v>-45</v>
      </c>
      <c r="R202" s="97">
        <f t="shared" si="91"/>
        <v>0</v>
      </c>
      <c r="S202" s="97">
        <f t="shared" si="94"/>
        <v>-2.3684210526315788</v>
      </c>
      <c r="T202" s="105">
        <f t="shared" si="95"/>
        <v>0</v>
      </c>
      <c r="U202" s="97">
        <f t="shared" si="20"/>
        <v>45</v>
      </c>
      <c r="V202" s="106">
        <f t="shared" si="96"/>
        <v>0</v>
      </c>
      <c r="X202" s="105">
        <f t="shared" si="98"/>
        <v>194.58206943040102</v>
      </c>
      <c r="Y202" s="105">
        <f t="shared" si="99"/>
        <v>854.92173109632301</v>
      </c>
      <c r="AA202" s="49">
        <f t="shared" si="87"/>
        <v>194.58206943040102</v>
      </c>
      <c r="AB202" s="52" t="str">
        <f t="shared" si="88"/>
        <v xml:space="preserve"> </v>
      </c>
    </row>
    <row r="203" spans="1:28" x14ac:dyDescent="0.25">
      <c r="A203" s="98">
        <v>-3.5</v>
      </c>
      <c r="B203" s="97">
        <v>18.100000000000001</v>
      </c>
      <c r="C203" s="99" t="s">
        <v>24</v>
      </c>
      <c r="D203" s="100" t="s">
        <v>1</v>
      </c>
      <c r="E203" s="101">
        <f t="shared" si="80"/>
        <v>95</v>
      </c>
      <c r="F203" s="102" t="s">
        <v>21</v>
      </c>
      <c r="G203" s="120">
        <f t="shared" si="100"/>
        <v>0.16203703703703703</v>
      </c>
      <c r="H203" s="116">
        <f t="shared" si="81"/>
        <v>6.9444444444444434E-2</v>
      </c>
      <c r="I203" s="120">
        <f t="shared" si="89"/>
        <v>-38.880000000000003</v>
      </c>
      <c r="J203" s="116">
        <f t="shared" si="82"/>
        <v>8.1000000000000014</v>
      </c>
      <c r="K203" s="120">
        <f t="shared" si="83"/>
        <v>0.4375</v>
      </c>
      <c r="L203" s="116">
        <f t="shared" si="84"/>
        <v>0.13117283950617284</v>
      </c>
      <c r="M203" s="103">
        <f t="shared" si="85"/>
        <v>1059.2206790123457</v>
      </c>
      <c r="N203" s="97">
        <f t="shared" si="86"/>
        <v>43.596813725490193</v>
      </c>
      <c r="O203" s="106">
        <f t="shared" si="93"/>
        <v>18.100000000000001</v>
      </c>
      <c r="P203" s="105">
        <f t="shared" si="90"/>
        <v>-869.56521739130437</v>
      </c>
      <c r="Q203" s="97">
        <f t="shared" si="17"/>
        <v>-45</v>
      </c>
      <c r="R203" s="97">
        <f t="shared" si="91"/>
        <v>0</v>
      </c>
      <c r="S203" s="97">
        <f t="shared" si="94"/>
        <v>-2.3631578947368421</v>
      </c>
      <c r="T203" s="105">
        <f t="shared" si="95"/>
        <v>0</v>
      </c>
      <c r="U203" s="97">
        <f t="shared" si="20"/>
        <v>45</v>
      </c>
      <c r="V203" s="106">
        <f t="shared" si="96"/>
        <v>0</v>
      </c>
      <c r="X203" s="105">
        <f t="shared" si="98"/>
        <v>189.65546162104135</v>
      </c>
      <c r="Y203" s="105">
        <f t="shared" si="99"/>
        <v>853.09081419697179</v>
      </c>
      <c r="AA203" s="49">
        <f t="shared" si="87"/>
        <v>189.65546162104135</v>
      </c>
      <c r="AB203" s="52" t="str">
        <f t="shared" si="88"/>
        <v xml:space="preserve"> </v>
      </c>
    </row>
    <row r="204" spans="1:28" x14ac:dyDescent="0.25">
      <c r="A204" s="98">
        <v>-3.5</v>
      </c>
      <c r="B204" s="97">
        <v>18.2</v>
      </c>
      <c r="C204" s="99" t="s">
        <v>24</v>
      </c>
      <c r="D204" s="100" t="s">
        <v>1</v>
      </c>
      <c r="E204" s="101">
        <f t="shared" si="80"/>
        <v>95</v>
      </c>
      <c r="F204" s="102" t="s">
        <v>21</v>
      </c>
      <c r="G204" s="120">
        <f t="shared" si="100"/>
        <v>0.16129032258064516</v>
      </c>
      <c r="H204" s="116">
        <f t="shared" si="81"/>
        <v>6.9124423963133647E-2</v>
      </c>
      <c r="I204" s="120">
        <f t="shared" si="89"/>
        <v>-39.240833333333335</v>
      </c>
      <c r="J204" s="116">
        <f t="shared" si="82"/>
        <v>8.1374999999999975</v>
      </c>
      <c r="K204" s="120">
        <f t="shared" si="83"/>
        <v>0.4375</v>
      </c>
      <c r="L204" s="116">
        <f t="shared" si="84"/>
        <v>0.13056835637480796</v>
      </c>
      <c r="M204" s="103">
        <f t="shared" si="85"/>
        <v>1054.3394777265742</v>
      </c>
      <c r="N204" s="97">
        <f t="shared" si="86"/>
        <v>43.626321496340474</v>
      </c>
      <c r="O204" s="106">
        <f t="shared" si="93"/>
        <v>18.2</v>
      </c>
      <c r="P204" s="105">
        <f t="shared" si="90"/>
        <v>-869.56521739130437</v>
      </c>
      <c r="Q204" s="97">
        <f t="shared" si="17"/>
        <v>-45</v>
      </c>
      <c r="R204" s="97">
        <f t="shared" si="91"/>
        <v>0</v>
      </c>
      <c r="S204" s="97">
        <f t="shared" si="94"/>
        <v>-2.3578947368421055</v>
      </c>
      <c r="T204" s="105">
        <f t="shared" si="95"/>
        <v>0</v>
      </c>
      <c r="U204" s="97">
        <f t="shared" si="20"/>
        <v>45</v>
      </c>
      <c r="V204" s="106">
        <f t="shared" si="96"/>
        <v>0</v>
      </c>
      <c r="X204" s="105">
        <f t="shared" si="98"/>
        <v>184.77426033526979</v>
      </c>
      <c r="Y204" s="105">
        <f t="shared" si="99"/>
        <v>851.27387804191926</v>
      </c>
      <c r="AA204" s="49">
        <f t="shared" si="87"/>
        <v>184.77426033526979</v>
      </c>
      <c r="AB204" s="52" t="str">
        <f t="shared" si="88"/>
        <v xml:space="preserve"> </v>
      </c>
    </row>
    <row r="205" spans="1:28" x14ac:dyDescent="0.25">
      <c r="A205" s="98">
        <v>-3.5</v>
      </c>
      <c r="B205" s="97">
        <v>18.3</v>
      </c>
      <c r="C205" s="99" t="s">
        <v>24</v>
      </c>
      <c r="D205" s="100" t="s">
        <v>1</v>
      </c>
      <c r="E205" s="101">
        <f t="shared" si="80"/>
        <v>95</v>
      </c>
      <c r="F205" s="102" t="s">
        <v>21</v>
      </c>
      <c r="G205" s="120">
        <f t="shared" si="100"/>
        <v>0.16055045871559631</v>
      </c>
      <c r="H205" s="116">
        <f t="shared" si="81"/>
        <v>6.8807339449541288E-2</v>
      </c>
      <c r="I205" s="120">
        <f t="shared" si="89"/>
        <v>-39.603333333333332</v>
      </c>
      <c r="J205" s="116">
        <f t="shared" si="82"/>
        <v>8.1749999999999989</v>
      </c>
      <c r="K205" s="120">
        <f t="shared" si="83"/>
        <v>0.4375</v>
      </c>
      <c r="L205" s="116">
        <f t="shared" si="84"/>
        <v>0.12996941896024464</v>
      </c>
      <c r="M205" s="103">
        <f t="shared" si="85"/>
        <v>1049.5030581039755</v>
      </c>
      <c r="N205" s="97">
        <f t="shared" si="86"/>
        <v>43.655558553696714</v>
      </c>
      <c r="O205" s="106">
        <f t="shared" si="93"/>
        <v>18.3</v>
      </c>
      <c r="P205" s="105">
        <f t="shared" si="90"/>
        <v>-869.56521739130437</v>
      </c>
      <c r="Q205" s="97">
        <f t="shared" si="17"/>
        <v>-45</v>
      </c>
      <c r="R205" s="97">
        <f t="shared" si="91"/>
        <v>0</v>
      </c>
      <c r="S205" s="97">
        <f t="shared" si="94"/>
        <v>-2.3526315789473684</v>
      </c>
      <c r="T205" s="105">
        <f t="shared" si="95"/>
        <v>0</v>
      </c>
      <c r="U205" s="97">
        <f t="shared" si="20"/>
        <v>45</v>
      </c>
      <c r="V205" s="106">
        <f t="shared" si="96"/>
        <v>0</v>
      </c>
      <c r="X205" s="105">
        <f t="shared" si="98"/>
        <v>179.93784071267112</v>
      </c>
      <c r="Y205" s="105">
        <f t="shared" si="99"/>
        <v>849.47076987950572</v>
      </c>
      <c r="AA205" s="49">
        <f t="shared" si="87"/>
        <v>179.93784071267112</v>
      </c>
      <c r="AB205" s="52" t="str">
        <f t="shared" si="88"/>
        <v xml:space="preserve"> </v>
      </c>
    </row>
    <row r="206" spans="1:28" x14ac:dyDescent="0.25">
      <c r="A206" s="98">
        <v>-3.5</v>
      </c>
      <c r="B206" s="98">
        <v>18.399999999999999</v>
      </c>
      <c r="C206" s="99" t="s">
        <v>24</v>
      </c>
      <c r="D206" s="100" t="s">
        <v>1</v>
      </c>
      <c r="E206" s="101">
        <f t="shared" si="80"/>
        <v>95</v>
      </c>
      <c r="F206" s="102" t="s">
        <v>21</v>
      </c>
      <c r="G206" s="120">
        <f t="shared" si="100"/>
        <v>0.15981735159817353</v>
      </c>
      <c r="H206" s="116">
        <f t="shared" si="81"/>
        <v>6.8493150684931517E-2</v>
      </c>
      <c r="I206" s="120">
        <f t="shared" si="89"/>
        <v>-39.967499999999994</v>
      </c>
      <c r="J206" s="116">
        <f t="shared" si="82"/>
        <v>8.2124999999999986</v>
      </c>
      <c r="K206" s="120">
        <f t="shared" si="83"/>
        <v>0.4375</v>
      </c>
      <c r="L206" s="116">
        <f t="shared" si="84"/>
        <v>0.12937595129375951</v>
      </c>
      <c r="M206" s="103">
        <f t="shared" si="85"/>
        <v>1044.710806697108</v>
      </c>
      <c r="N206" s="97">
        <f t="shared" si="86"/>
        <v>43.684528605962932</v>
      </c>
      <c r="O206" s="106">
        <f t="shared" si="93"/>
        <v>18.399999999999999</v>
      </c>
      <c r="P206" s="105">
        <f t="shared" si="90"/>
        <v>-869.56521739130437</v>
      </c>
      <c r="Q206" s="97">
        <f t="shared" si="17"/>
        <v>-45</v>
      </c>
      <c r="R206" s="97">
        <f t="shared" si="91"/>
        <v>0</v>
      </c>
      <c r="S206" s="97">
        <f t="shared" si="94"/>
        <v>-2.3473684210526318</v>
      </c>
      <c r="T206" s="105">
        <f t="shared" si="95"/>
        <v>0</v>
      </c>
      <c r="U206" s="97">
        <f t="shared" si="20"/>
        <v>45</v>
      </c>
      <c r="V206" s="106">
        <f t="shared" si="96"/>
        <v>0</v>
      </c>
      <c r="X206" s="105">
        <f t="shared" si="98"/>
        <v>175.14558930580358</v>
      </c>
      <c r="Y206" s="105">
        <f t="shared" si="99"/>
        <v>847.68133902727118</v>
      </c>
      <c r="AA206" s="49">
        <f t="shared" si="87"/>
        <v>175.14558930580358</v>
      </c>
      <c r="AB206" s="52" t="str">
        <f t="shared" si="88"/>
        <v xml:space="preserve"> </v>
      </c>
    </row>
    <row r="207" spans="1:28" x14ac:dyDescent="0.25">
      <c r="A207" s="98">
        <v>-3.5</v>
      </c>
      <c r="B207" s="97">
        <v>18.5</v>
      </c>
      <c r="C207" s="99" t="s">
        <v>24</v>
      </c>
      <c r="D207" s="100" t="s">
        <v>1</v>
      </c>
      <c r="E207" s="101">
        <f t="shared" ref="E207:E270" si="101">IF(C207="h",$AB$5,IF(C207="d",$AB$5-$AB$7,E206-($AB$7/4)))</f>
        <v>95</v>
      </c>
      <c r="F207" s="102" t="s">
        <v>21</v>
      </c>
      <c r="G207" s="120">
        <f t="shared" si="100"/>
        <v>0.15909090909090909</v>
      </c>
      <c r="H207" s="116">
        <f t="shared" ref="H207:H270" si="102">(A207-$B$10)/(A207-B207)</f>
        <v>6.8181818181818177E-2</v>
      </c>
      <c r="I207" s="120">
        <f t="shared" si="89"/>
        <v>-40.333333333333336</v>
      </c>
      <c r="J207" s="116">
        <f t="shared" ref="J207:J270" si="103">((A207^2-A207*B207)/$B$10^2)-((A207-B207)/$B$10)</f>
        <v>8.25</v>
      </c>
      <c r="K207" s="120">
        <f t="shared" ref="K207:K270" si="104">(2*A207/$B$10)-(A207^2/$B$10^2)</f>
        <v>0.4375</v>
      </c>
      <c r="L207" s="116">
        <f t="shared" ref="L207:L270" si="105">(I207*(G207^3-H207^3)+J207*(G207^2-H207^2)+K207*(G207-H207)+H207)</f>
        <v>0.12878787878787878</v>
      </c>
      <c r="M207" s="103">
        <f t="shared" ref="M207:M270" si="106">$AB$4*$AB$1*E207*L207</f>
        <v>1039.9621212121212</v>
      </c>
      <c r="N207" s="97">
        <f t="shared" ref="N207:N270" si="107">($AB$5/2)-($AB$4*$AB$1*E207^2*((3/4)*I207*(G207^4-H207^4)+(2/3)*J207*(G207^3-H207^3)+(1/2)*K207*(G207^2-H207^2)+(H207^2/2))/M207)</f>
        <v>43.713235294117652</v>
      </c>
      <c r="O207" s="106">
        <f t="shared" si="93"/>
        <v>18.5</v>
      </c>
      <c r="P207" s="105">
        <f t="shared" si="90"/>
        <v>-869.56521739130437</v>
      </c>
      <c r="Q207" s="97">
        <f t="shared" si="17"/>
        <v>-45</v>
      </c>
      <c r="R207" s="97">
        <f t="shared" si="91"/>
        <v>0</v>
      </c>
      <c r="S207" s="97">
        <f t="shared" si="94"/>
        <v>-2.3421052631578947</v>
      </c>
      <c r="T207" s="105">
        <f t="shared" si="95"/>
        <v>0</v>
      </c>
      <c r="U207" s="97">
        <f t="shared" si="20"/>
        <v>45</v>
      </c>
      <c r="V207" s="106">
        <f t="shared" si="96"/>
        <v>0</v>
      </c>
      <c r="X207" s="105">
        <f t="shared" si="98"/>
        <v>170.39690382081687</v>
      </c>
      <c r="Y207" s="105">
        <f t="shared" si="99"/>
        <v>845.9054368412385</v>
      </c>
      <c r="AA207" s="49">
        <f t="shared" ref="AA207:AA270" si="108">IF(X207&gt;$X$5,X207," ")</f>
        <v>170.39690382081687</v>
      </c>
      <c r="AB207" s="52" t="str">
        <f t="shared" ref="AB207:AB270" si="109">IF(X207&lt;$X$5,X207," ")</f>
        <v xml:space="preserve"> </v>
      </c>
    </row>
    <row r="208" spans="1:28" x14ac:dyDescent="0.25">
      <c r="A208" s="98">
        <v>-3.5</v>
      </c>
      <c r="B208" s="97">
        <v>18.600000000000001</v>
      </c>
      <c r="C208" s="99" t="s">
        <v>24</v>
      </c>
      <c r="D208" s="100" t="s">
        <v>1</v>
      </c>
      <c r="E208" s="101">
        <f t="shared" si="101"/>
        <v>95</v>
      </c>
      <c r="F208" s="102" t="s">
        <v>21</v>
      </c>
      <c r="G208" s="120">
        <f t="shared" si="100"/>
        <v>0.15837104072398189</v>
      </c>
      <c r="H208" s="116">
        <f t="shared" si="102"/>
        <v>6.7873303167420809E-2</v>
      </c>
      <c r="I208" s="120">
        <f t="shared" ref="I208:I271" si="110">-((A208-B208)^2/(3*$B$10^2))</f>
        <v>-40.700833333333343</v>
      </c>
      <c r="J208" s="116">
        <f t="shared" si="103"/>
        <v>8.2875000000000014</v>
      </c>
      <c r="K208" s="120">
        <f t="shared" si="104"/>
        <v>0.4375</v>
      </c>
      <c r="L208" s="116">
        <f t="shared" si="105"/>
        <v>0.12820512820512819</v>
      </c>
      <c r="M208" s="103">
        <f t="shared" si="106"/>
        <v>1035.2564102564102</v>
      </c>
      <c r="N208" s="97">
        <f t="shared" si="107"/>
        <v>43.741682193239285</v>
      </c>
      <c r="O208" s="106">
        <f t="shared" si="93"/>
        <v>18.600000000000001</v>
      </c>
      <c r="P208" s="105">
        <f t="shared" ref="P208:P271" si="111">IF(O208&lt;0,IF(O208&lt;-2.174,$AB$2,O208*(10^-3)*$AB$3*(-1)),IF(O208&gt;2.174,$AB$2*(-1),O208*(10^-3)*$AB$3*(-1)))*$AB$8</f>
        <v>-869.56521739130437</v>
      </c>
      <c r="Q208" s="97">
        <f t="shared" si="17"/>
        <v>-45</v>
      </c>
      <c r="R208" s="97">
        <f t="shared" ref="R208:R271" si="112">IF(O208&lt;0,IF(O208&lt;$B$10,$AB$1,$AB$1*(1-(1-(O208/$B$10))^2)),0)*$AB$8</f>
        <v>0</v>
      </c>
      <c r="S208" s="97">
        <f t="shared" si="94"/>
        <v>-2.3368421052631581</v>
      </c>
      <c r="T208" s="105">
        <f t="shared" si="95"/>
        <v>0</v>
      </c>
      <c r="U208" s="97">
        <f t="shared" si="20"/>
        <v>45</v>
      </c>
      <c r="V208" s="106">
        <f t="shared" si="96"/>
        <v>0</v>
      </c>
      <c r="X208" s="105">
        <f t="shared" si="98"/>
        <v>165.69119286510579</v>
      </c>
      <c r="Y208" s="105">
        <f t="shared" si="99"/>
        <v>844.14291668558337</v>
      </c>
      <c r="AA208" s="49">
        <f t="shared" si="108"/>
        <v>165.69119286510579</v>
      </c>
      <c r="AB208" s="52" t="str">
        <f t="shared" si="109"/>
        <v xml:space="preserve"> </v>
      </c>
    </row>
    <row r="209" spans="1:28" x14ac:dyDescent="0.25">
      <c r="A209" s="98">
        <v>-3.5</v>
      </c>
      <c r="B209" s="97">
        <v>18.7</v>
      </c>
      <c r="C209" s="99" t="s">
        <v>24</v>
      </c>
      <c r="D209" s="100" t="s">
        <v>1</v>
      </c>
      <c r="E209" s="101">
        <f t="shared" si="101"/>
        <v>95</v>
      </c>
      <c r="F209" s="102" t="s">
        <v>21</v>
      </c>
      <c r="G209" s="120">
        <f t="shared" si="100"/>
        <v>0.15765765765765766</v>
      </c>
      <c r="H209" s="116">
        <f t="shared" si="102"/>
        <v>6.7567567567567571E-2</v>
      </c>
      <c r="I209" s="120">
        <f t="shared" si="110"/>
        <v>-41.07</v>
      </c>
      <c r="J209" s="116">
        <f t="shared" si="103"/>
        <v>8.3250000000000011</v>
      </c>
      <c r="K209" s="120">
        <f t="shared" si="104"/>
        <v>0.4375</v>
      </c>
      <c r="L209" s="116">
        <f t="shared" si="105"/>
        <v>0.12762762762762764</v>
      </c>
      <c r="M209" s="103">
        <f t="shared" si="106"/>
        <v>1030.5930930930931</v>
      </c>
      <c r="N209" s="97">
        <f t="shared" si="107"/>
        <v>43.76987281399046</v>
      </c>
      <c r="O209" s="106">
        <f t="shared" si="93"/>
        <v>18.7</v>
      </c>
      <c r="P209" s="105">
        <f t="shared" si="111"/>
        <v>-869.56521739130437</v>
      </c>
      <c r="Q209" s="97">
        <f t="shared" si="17"/>
        <v>-45</v>
      </c>
      <c r="R209" s="97">
        <f t="shared" si="112"/>
        <v>0</v>
      </c>
      <c r="S209" s="97">
        <f t="shared" si="94"/>
        <v>-2.3315789473684214</v>
      </c>
      <c r="T209" s="105">
        <f t="shared" si="95"/>
        <v>0</v>
      </c>
      <c r="U209" s="97">
        <f t="shared" si="20"/>
        <v>45</v>
      </c>
      <c r="V209" s="106">
        <f t="shared" si="96"/>
        <v>0</v>
      </c>
      <c r="X209" s="105">
        <f t="shared" si="98"/>
        <v>161.02787570178873</v>
      </c>
      <c r="Y209" s="105">
        <f t="shared" si="99"/>
        <v>842.39363390270421</v>
      </c>
      <c r="AA209" s="49">
        <f t="shared" si="108"/>
        <v>161.02787570178873</v>
      </c>
      <c r="AB209" s="52" t="str">
        <f t="shared" si="109"/>
        <v xml:space="preserve"> </v>
      </c>
    </row>
    <row r="210" spans="1:28" x14ac:dyDescent="0.25">
      <c r="A210" s="98">
        <v>-3.5</v>
      </c>
      <c r="B210" s="98">
        <v>18.8</v>
      </c>
      <c r="C210" s="99" t="s">
        <v>24</v>
      </c>
      <c r="D210" s="100" t="s">
        <v>1</v>
      </c>
      <c r="E210" s="101">
        <f t="shared" si="101"/>
        <v>95</v>
      </c>
      <c r="F210" s="102" t="s">
        <v>21</v>
      </c>
      <c r="G210" s="120">
        <f t="shared" si="100"/>
        <v>0.15695067264573989</v>
      </c>
      <c r="H210" s="116">
        <f t="shared" si="102"/>
        <v>6.726457399103139E-2</v>
      </c>
      <c r="I210" s="120">
        <f t="shared" si="110"/>
        <v>-41.440833333333337</v>
      </c>
      <c r="J210" s="116">
        <f t="shared" si="103"/>
        <v>8.3624999999999989</v>
      </c>
      <c r="K210" s="120">
        <f t="shared" si="104"/>
        <v>0.4375</v>
      </c>
      <c r="L210" s="116">
        <f t="shared" si="105"/>
        <v>0.12705530642750373</v>
      </c>
      <c r="M210" s="103">
        <f t="shared" si="106"/>
        <v>1025.9715994020926</v>
      </c>
      <c r="N210" s="97">
        <f t="shared" si="107"/>
        <v>43.797810604062256</v>
      </c>
      <c r="O210" s="106">
        <f t="shared" si="93"/>
        <v>18.8</v>
      </c>
      <c r="P210" s="105">
        <f t="shared" si="111"/>
        <v>-869.56521739130437</v>
      </c>
      <c r="Q210" s="97">
        <f t="shared" si="17"/>
        <v>-45</v>
      </c>
      <c r="R210" s="97">
        <f t="shared" si="112"/>
        <v>0</v>
      </c>
      <c r="S210" s="97">
        <f t="shared" si="94"/>
        <v>-2.3263157894736839</v>
      </c>
      <c r="T210" s="105">
        <f t="shared" si="95"/>
        <v>0</v>
      </c>
      <c r="U210" s="97">
        <f t="shared" si="20"/>
        <v>45</v>
      </c>
      <c r="V210" s="106">
        <f t="shared" si="96"/>
        <v>0</v>
      </c>
      <c r="X210" s="105">
        <f t="shared" si="98"/>
        <v>156.40638201078821</v>
      </c>
      <c r="Y210" s="105">
        <f t="shared" si="99"/>
        <v>840.65744578368378</v>
      </c>
      <c r="AA210" s="49">
        <f t="shared" si="108"/>
        <v>156.40638201078821</v>
      </c>
      <c r="AB210" s="52" t="str">
        <f t="shared" si="109"/>
        <v xml:space="preserve"> </v>
      </c>
    </row>
    <row r="211" spans="1:28" x14ac:dyDescent="0.25">
      <c r="A211" s="98">
        <v>-3.5</v>
      </c>
      <c r="B211" s="97">
        <v>18.899999999999999</v>
      </c>
      <c r="C211" s="99" t="s">
        <v>24</v>
      </c>
      <c r="D211" s="100" t="s">
        <v>1</v>
      </c>
      <c r="E211" s="101">
        <f t="shared" si="101"/>
        <v>95</v>
      </c>
      <c r="F211" s="102" t="s">
        <v>21</v>
      </c>
      <c r="G211" s="120">
        <f t="shared" si="100"/>
        <v>0.15625</v>
      </c>
      <c r="H211" s="116">
        <f t="shared" si="102"/>
        <v>6.6964285714285712E-2</v>
      </c>
      <c r="I211" s="120">
        <f t="shared" si="110"/>
        <v>-41.813333333333325</v>
      </c>
      <c r="J211" s="116">
        <f t="shared" si="103"/>
        <v>8.3999999999999986</v>
      </c>
      <c r="K211" s="120">
        <f t="shared" si="104"/>
        <v>0.4375</v>
      </c>
      <c r="L211" s="116">
        <f t="shared" si="105"/>
        <v>0.12648809523809523</v>
      </c>
      <c r="M211" s="103">
        <f t="shared" si="106"/>
        <v>1021.391369047619</v>
      </c>
      <c r="N211" s="97">
        <f t="shared" si="107"/>
        <v>43.825498949579831</v>
      </c>
      <c r="O211" s="106">
        <f t="shared" si="93"/>
        <v>18.899999999999999</v>
      </c>
      <c r="P211" s="105">
        <f t="shared" si="111"/>
        <v>-869.56521739130437</v>
      </c>
      <c r="Q211" s="97">
        <f t="shared" si="17"/>
        <v>-45</v>
      </c>
      <c r="R211" s="97">
        <f t="shared" si="112"/>
        <v>0</v>
      </c>
      <c r="S211" s="97">
        <f t="shared" si="94"/>
        <v>-2.3210526315789473</v>
      </c>
      <c r="T211" s="105">
        <f t="shared" si="95"/>
        <v>0</v>
      </c>
      <c r="U211" s="97">
        <f t="shared" si="20"/>
        <v>45</v>
      </c>
      <c r="V211" s="106">
        <f t="shared" si="96"/>
        <v>0</v>
      </c>
      <c r="X211" s="105">
        <f t="shared" si="98"/>
        <v>151.82615165631466</v>
      </c>
      <c r="Y211" s="105">
        <f t="shared" si="99"/>
        <v>838.93421153915028</v>
      </c>
      <c r="AA211" s="49">
        <f t="shared" si="108"/>
        <v>151.82615165631466</v>
      </c>
      <c r="AB211" s="52" t="str">
        <f t="shared" si="109"/>
        <v xml:space="preserve"> </v>
      </c>
    </row>
    <row r="212" spans="1:28" x14ac:dyDescent="0.25">
      <c r="A212" s="98">
        <v>-3.5</v>
      </c>
      <c r="B212" s="97">
        <v>19</v>
      </c>
      <c r="C212" s="99" t="s">
        <v>24</v>
      </c>
      <c r="D212" s="100" t="s">
        <v>1</v>
      </c>
      <c r="E212" s="101">
        <f t="shared" si="101"/>
        <v>95</v>
      </c>
      <c r="F212" s="102" t="s">
        <v>21</v>
      </c>
      <c r="G212" s="120">
        <f t="shared" si="100"/>
        <v>0.15555555555555556</v>
      </c>
      <c r="H212" s="116">
        <f t="shared" si="102"/>
        <v>6.6666666666666666E-2</v>
      </c>
      <c r="I212" s="120">
        <f t="shared" si="110"/>
        <v>-42.1875</v>
      </c>
      <c r="J212" s="116">
        <f t="shared" si="103"/>
        <v>8.4375</v>
      </c>
      <c r="K212" s="120">
        <f t="shared" si="104"/>
        <v>0.4375</v>
      </c>
      <c r="L212" s="116">
        <f t="shared" si="105"/>
        <v>0.12592592592592589</v>
      </c>
      <c r="M212" s="103">
        <f t="shared" si="106"/>
        <v>1016.8518518518515</v>
      </c>
      <c r="N212" s="97">
        <f t="shared" si="107"/>
        <v>43.852941176470587</v>
      </c>
      <c r="O212" s="106">
        <f t="shared" si="93"/>
        <v>19</v>
      </c>
      <c r="P212" s="105">
        <f t="shared" si="111"/>
        <v>-869.56521739130437</v>
      </c>
      <c r="Q212" s="97">
        <f t="shared" si="17"/>
        <v>-45</v>
      </c>
      <c r="R212" s="97">
        <f t="shared" si="112"/>
        <v>0</v>
      </c>
      <c r="S212" s="97">
        <f t="shared" si="94"/>
        <v>-2.3157894736842106</v>
      </c>
      <c r="T212" s="105">
        <f t="shared" si="95"/>
        <v>0</v>
      </c>
      <c r="U212" s="97">
        <f t="shared" si="20"/>
        <v>45</v>
      </c>
      <c r="V212" s="106">
        <f t="shared" si="96"/>
        <v>0</v>
      </c>
      <c r="X212" s="105">
        <f t="shared" si="98"/>
        <v>147.28663446054713</v>
      </c>
      <c r="Y212" s="105">
        <f t="shared" si="99"/>
        <v>837.22379227053125</v>
      </c>
      <c r="AA212" s="49">
        <f t="shared" si="108"/>
        <v>147.28663446054713</v>
      </c>
      <c r="AB212" s="52" t="str">
        <f t="shared" si="109"/>
        <v xml:space="preserve"> </v>
      </c>
    </row>
    <row r="213" spans="1:28" x14ac:dyDescent="0.25">
      <c r="A213" s="98">
        <v>-3.5</v>
      </c>
      <c r="B213" s="97">
        <v>19.100000000000001</v>
      </c>
      <c r="C213" s="99" t="s">
        <v>24</v>
      </c>
      <c r="D213" s="100" t="s">
        <v>1</v>
      </c>
      <c r="E213" s="101">
        <f t="shared" si="101"/>
        <v>95</v>
      </c>
      <c r="F213" s="102" t="s">
        <v>21</v>
      </c>
      <c r="G213" s="120">
        <f t="shared" si="100"/>
        <v>0.15486725663716813</v>
      </c>
      <c r="H213" s="116">
        <f t="shared" si="102"/>
        <v>6.6371681415929196E-2</v>
      </c>
      <c r="I213" s="120">
        <f t="shared" si="110"/>
        <v>-42.56333333333334</v>
      </c>
      <c r="J213" s="116">
        <f t="shared" si="103"/>
        <v>8.4750000000000014</v>
      </c>
      <c r="K213" s="120">
        <f t="shared" si="104"/>
        <v>0.4375</v>
      </c>
      <c r="L213" s="116">
        <f t="shared" si="105"/>
        <v>0.12536873156342182</v>
      </c>
      <c r="M213" s="103">
        <f t="shared" si="106"/>
        <v>1012.3525073746312</v>
      </c>
      <c r="N213" s="97">
        <f t="shared" si="107"/>
        <v>43.88014055179594</v>
      </c>
      <c r="O213" s="106">
        <f t="shared" si="93"/>
        <v>19.100000000000001</v>
      </c>
      <c r="P213" s="105">
        <f t="shared" si="111"/>
        <v>-869.56521739130437</v>
      </c>
      <c r="Q213" s="97">
        <f t="shared" si="17"/>
        <v>-45</v>
      </c>
      <c r="R213" s="97">
        <f t="shared" si="112"/>
        <v>0</v>
      </c>
      <c r="S213" s="97">
        <f t="shared" si="94"/>
        <v>-2.3105263157894735</v>
      </c>
      <c r="T213" s="105">
        <f t="shared" si="95"/>
        <v>0</v>
      </c>
      <c r="U213" s="97">
        <f t="shared" si="20"/>
        <v>45</v>
      </c>
      <c r="V213" s="106">
        <f t="shared" si="96"/>
        <v>0</v>
      </c>
      <c r="X213" s="105">
        <f t="shared" si="98"/>
        <v>142.78728998332679</v>
      </c>
      <c r="Y213" s="105">
        <f t="shared" si="99"/>
        <v>835.52605094170542</v>
      </c>
      <c r="AA213" s="49">
        <f t="shared" si="108"/>
        <v>142.78728998332679</v>
      </c>
      <c r="AB213" s="52" t="str">
        <f t="shared" si="109"/>
        <v xml:space="preserve"> </v>
      </c>
    </row>
    <row r="214" spans="1:28" x14ac:dyDescent="0.25">
      <c r="A214" s="98">
        <v>-3.5</v>
      </c>
      <c r="B214" s="98">
        <v>19.2</v>
      </c>
      <c r="C214" s="99" t="s">
        <v>24</v>
      </c>
      <c r="D214" s="100" t="s">
        <v>1</v>
      </c>
      <c r="E214" s="101">
        <f t="shared" si="101"/>
        <v>95</v>
      </c>
      <c r="F214" s="102" t="s">
        <v>21</v>
      </c>
      <c r="G214" s="120">
        <f>A214/(A214-B214)</f>
        <v>0.15418502202643172</v>
      </c>
      <c r="H214" s="116">
        <f t="shared" si="102"/>
        <v>6.6079295154185022E-2</v>
      </c>
      <c r="I214" s="120">
        <f t="shared" si="110"/>
        <v>-42.94083333333333</v>
      </c>
      <c r="J214" s="116">
        <f t="shared" si="103"/>
        <v>8.5125000000000011</v>
      </c>
      <c r="K214" s="120">
        <f t="shared" si="104"/>
        <v>0.4375</v>
      </c>
      <c r="L214" s="116">
        <f t="shared" si="105"/>
        <v>0.12481644640234954</v>
      </c>
      <c r="M214" s="103">
        <f t="shared" si="106"/>
        <v>1007.8928046989726</v>
      </c>
      <c r="N214" s="97">
        <f t="shared" si="107"/>
        <v>43.907100285047939</v>
      </c>
      <c r="O214" s="106">
        <f t="shared" si="93"/>
        <v>19.2</v>
      </c>
      <c r="P214" s="105">
        <f t="shared" si="111"/>
        <v>-869.56521739130437</v>
      </c>
      <c r="Q214" s="97">
        <f t="shared" si="17"/>
        <v>-45</v>
      </c>
      <c r="R214" s="97">
        <f t="shared" si="112"/>
        <v>0</v>
      </c>
      <c r="S214" s="97">
        <f t="shared" si="94"/>
        <v>-2.3052631578947369</v>
      </c>
      <c r="T214" s="105">
        <f t="shared" si="95"/>
        <v>0</v>
      </c>
      <c r="U214" s="97">
        <f t="shared" si="20"/>
        <v>45</v>
      </c>
      <c r="V214" s="106">
        <f t="shared" si="96"/>
        <v>0</v>
      </c>
      <c r="X214" s="105">
        <f t="shared" si="98"/>
        <v>138.32758730766818</v>
      </c>
      <c r="Y214" s="105">
        <f t="shared" si="99"/>
        <v>833.84085235104726</v>
      </c>
      <c r="AA214" s="49">
        <f t="shared" si="108"/>
        <v>138.32758730766818</v>
      </c>
      <c r="AB214" s="52" t="str">
        <f t="shared" si="109"/>
        <v xml:space="preserve"> </v>
      </c>
    </row>
    <row r="215" spans="1:28" x14ac:dyDescent="0.25">
      <c r="A215" s="98">
        <v>-3.5</v>
      </c>
      <c r="B215" s="97">
        <v>19.3</v>
      </c>
      <c r="C215" s="99" t="s">
        <v>24</v>
      </c>
      <c r="D215" s="100" t="s">
        <v>1</v>
      </c>
      <c r="E215" s="101">
        <f t="shared" si="101"/>
        <v>95</v>
      </c>
      <c r="F215" s="102" t="s">
        <v>21</v>
      </c>
      <c r="G215" s="120">
        <f t="shared" ref="G215:G235" si="113">A215/(A215-B215)</f>
        <v>0.15350877192982457</v>
      </c>
      <c r="H215" s="116">
        <f t="shared" si="102"/>
        <v>6.5789473684210523E-2</v>
      </c>
      <c r="I215" s="120">
        <f t="shared" si="110"/>
        <v>-43.32</v>
      </c>
      <c r="J215" s="116">
        <f t="shared" si="103"/>
        <v>8.5499999999999989</v>
      </c>
      <c r="K215" s="120">
        <f t="shared" si="104"/>
        <v>0.4375</v>
      </c>
      <c r="L215" s="116">
        <f t="shared" si="105"/>
        <v>0.12426900584795317</v>
      </c>
      <c r="M215" s="103">
        <f t="shared" si="106"/>
        <v>1003.4722222222218</v>
      </c>
      <c r="N215" s="97">
        <f t="shared" si="107"/>
        <v>43.933823529411768</v>
      </c>
      <c r="O215" s="106">
        <f t="shared" si="93"/>
        <v>19.3</v>
      </c>
      <c r="P215" s="105">
        <f t="shared" si="111"/>
        <v>-869.56521739130437</v>
      </c>
      <c r="Q215" s="97">
        <f t="shared" si="17"/>
        <v>-45</v>
      </c>
      <c r="R215" s="97">
        <f t="shared" si="112"/>
        <v>0</v>
      </c>
      <c r="S215" s="97">
        <f t="shared" si="94"/>
        <v>-2.2999999999999998</v>
      </c>
      <c r="T215" s="105">
        <f t="shared" si="95"/>
        <v>0</v>
      </c>
      <c r="U215" s="97">
        <f t="shared" si="20"/>
        <v>45</v>
      </c>
      <c r="V215" s="106">
        <f t="shared" si="96"/>
        <v>0</v>
      </c>
      <c r="X215" s="105">
        <f t="shared" si="98"/>
        <v>133.90700483091746</v>
      </c>
      <c r="Y215" s="105">
        <f t="shared" si="99"/>
        <v>832.1680631038646</v>
      </c>
      <c r="AA215" s="49">
        <f t="shared" si="108"/>
        <v>133.90700483091746</v>
      </c>
      <c r="AB215" s="52" t="str">
        <f t="shared" si="109"/>
        <v xml:space="preserve"> </v>
      </c>
    </row>
    <row r="216" spans="1:28" x14ac:dyDescent="0.25">
      <c r="A216" s="98">
        <v>-3.5</v>
      </c>
      <c r="B216" s="97">
        <v>19.399999999999999</v>
      </c>
      <c r="C216" s="99" t="s">
        <v>24</v>
      </c>
      <c r="D216" s="100" t="s">
        <v>1</v>
      </c>
      <c r="E216" s="101">
        <f t="shared" si="101"/>
        <v>95</v>
      </c>
      <c r="F216" s="102" t="s">
        <v>21</v>
      </c>
      <c r="G216" s="120">
        <f t="shared" si="113"/>
        <v>0.15283842794759828</v>
      </c>
      <c r="H216" s="116">
        <f t="shared" si="102"/>
        <v>6.5502183406113537E-2</v>
      </c>
      <c r="I216" s="120">
        <f t="shared" si="110"/>
        <v>-43.700833333333328</v>
      </c>
      <c r="J216" s="116">
        <f t="shared" si="103"/>
        <v>8.5874999999999986</v>
      </c>
      <c r="K216" s="120">
        <f t="shared" si="104"/>
        <v>0.4375</v>
      </c>
      <c r="L216" s="116">
        <f t="shared" si="105"/>
        <v>0.12372634643377001</v>
      </c>
      <c r="M216" s="103">
        <f t="shared" si="106"/>
        <v>999.09024745269278</v>
      </c>
      <c r="N216" s="97">
        <f t="shared" si="107"/>
        <v>43.960313382995125</v>
      </c>
      <c r="O216" s="106">
        <f t="shared" si="93"/>
        <v>19.399999999999999</v>
      </c>
      <c r="P216" s="105">
        <f t="shared" si="111"/>
        <v>-869.56521739130437</v>
      </c>
      <c r="Q216" s="97">
        <f t="shared" si="17"/>
        <v>-45</v>
      </c>
      <c r="R216" s="97">
        <f t="shared" si="112"/>
        <v>0</v>
      </c>
      <c r="S216" s="97">
        <f t="shared" si="94"/>
        <v>-2.2947368421052632</v>
      </c>
      <c r="T216" s="105">
        <f t="shared" si="95"/>
        <v>0</v>
      </c>
      <c r="U216" s="97">
        <f t="shared" si="20"/>
        <v>45</v>
      </c>
      <c r="V216" s="106">
        <f t="shared" si="96"/>
        <v>0</v>
      </c>
      <c r="X216" s="105">
        <f t="shared" si="98"/>
        <v>129.52503006138841</v>
      </c>
      <c r="Y216" s="105">
        <f t="shared" si="99"/>
        <v>830.50755158523214</v>
      </c>
      <c r="AA216" s="49">
        <f t="shared" si="108"/>
        <v>129.52503006138841</v>
      </c>
      <c r="AB216" s="52" t="str">
        <f t="shared" si="109"/>
        <v xml:space="preserve"> </v>
      </c>
    </row>
    <row r="217" spans="1:28" x14ac:dyDescent="0.25">
      <c r="A217" s="98">
        <v>-3.5</v>
      </c>
      <c r="B217" s="97">
        <v>19.5</v>
      </c>
      <c r="C217" s="99" t="s">
        <v>24</v>
      </c>
      <c r="D217" s="100" t="s">
        <v>1</v>
      </c>
      <c r="E217" s="101">
        <f t="shared" si="101"/>
        <v>95</v>
      </c>
      <c r="F217" s="102" t="s">
        <v>21</v>
      </c>
      <c r="G217" s="120">
        <f t="shared" si="113"/>
        <v>0.15217391304347827</v>
      </c>
      <c r="H217" s="116">
        <f t="shared" si="102"/>
        <v>6.5217391304347824E-2</v>
      </c>
      <c r="I217" s="120">
        <f t="shared" si="110"/>
        <v>-44.083333333333336</v>
      </c>
      <c r="J217" s="116">
        <f t="shared" si="103"/>
        <v>8.625</v>
      </c>
      <c r="K217" s="120">
        <f t="shared" si="104"/>
        <v>0.4375</v>
      </c>
      <c r="L217" s="116">
        <f t="shared" si="105"/>
        <v>0.12318840579710146</v>
      </c>
      <c r="M217" s="103">
        <f t="shared" si="106"/>
        <v>994.74637681159425</v>
      </c>
      <c r="N217" s="97">
        <f t="shared" si="107"/>
        <v>43.98657289002557</v>
      </c>
      <c r="O217" s="106">
        <f t="shared" si="93"/>
        <v>19.5</v>
      </c>
      <c r="P217" s="105">
        <f t="shared" si="111"/>
        <v>-869.56521739130437</v>
      </c>
      <c r="Q217" s="97">
        <f t="shared" si="17"/>
        <v>-45</v>
      </c>
      <c r="R217" s="97">
        <f t="shared" si="112"/>
        <v>0</v>
      </c>
      <c r="S217" s="97">
        <f t="shared" si="94"/>
        <v>-2.2894736842105265</v>
      </c>
      <c r="T217" s="105">
        <f t="shared" si="95"/>
        <v>0</v>
      </c>
      <c r="U217" s="97">
        <f t="shared" si="20"/>
        <v>45</v>
      </c>
      <c r="V217" s="106">
        <f t="shared" si="96"/>
        <v>0</v>
      </c>
      <c r="X217" s="105">
        <f t="shared" si="98"/>
        <v>125.18115942028987</v>
      </c>
      <c r="Y217" s="105">
        <f t="shared" si="99"/>
        <v>828.85918793320729</v>
      </c>
      <c r="AA217" s="49">
        <f t="shared" si="108"/>
        <v>125.18115942028987</v>
      </c>
      <c r="AB217" s="52" t="str">
        <f t="shared" si="109"/>
        <v xml:space="preserve"> </v>
      </c>
    </row>
    <row r="218" spans="1:28" x14ac:dyDescent="0.25">
      <c r="A218" s="98">
        <v>-3.5</v>
      </c>
      <c r="B218" s="98">
        <v>19.600000000000001</v>
      </c>
      <c r="C218" s="99" t="s">
        <v>24</v>
      </c>
      <c r="D218" s="100" t="s">
        <v>1</v>
      </c>
      <c r="E218" s="101">
        <f t="shared" si="101"/>
        <v>95</v>
      </c>
      <c r="F218" s="102" t="s">
        <v>21</v>
      </c>
      <c r="G218" s="120">
        <f t="shared" si="113"/>
        <v>0.15151515151515152</v>
      </c>
      <c r="H218" s="116">
        <f t="shared" si="102"/>
        <v>6.4935064935064929E-2</v>
      </c>
      <c r="I218" s="120">
        <f t="shared" si="110"/>
        <v>-44.467500000000001</v>
      </c>
      <c r="J218" s="116">
        <f t="shared" si="103"/>
        <v>8.6625000000000014</v>
      </c>
      <c r="K218" s="120">
        <f t="shared" si="104"/>
        <v>0.4375</v>
      </c>
      <c r="L218" s="116">
        <f t="shared" si="105"/>
        <v>0.1226551226551227</v>
      </c>
      <c r="M218" s="103">
        <f t="shared" si="106"/>
        <v>990.44011544011573</v>
      </c>
      <c r="N218" s="97">
        <f t="shared" si="107"/>
        <v>44.012605042016808</v>
      </c>
      <c r="O218" s="106">
        <f t="shared" si="93"/>
        <v>19.600000000000001</v>
      </c>
      <c r="P218" s="105">
        <f t="shared" si="111"/>
        <v>-869.56521739130437</v>
      </c>
      <c r="Q218" s="97">
        <f t="shared" si="17"/>
        <v>-45</v>
      </c>
      <c r="R218" s="97">
        <f t="shared" si="112"/>
        <v>0</v>
      </c>
      <c r="S218" s="97">
        <f t="shared" si="94"/>
        <v>-2.2842105263157895</v>
      </c>
      <c r="T218" s="105">
        <f t="shared" si="95"/>
        <v>0</v>
      </c>
      <c r="U218" s="97">
        <f t="shared" si="20"/>
        <v>45</v>
      </c>
      <c r="V218" s="106">
        <f t="shared" si="96"/>
        <v>0</v>
      </c>
      <c r="X218" s="105">
        <f t="shared" si="98"/>
        <v>120.87489804881136</v>
      </c>
      <c r="Y218" s="105">
        <f t="shared" si="99"/>
        <v>827.22284401244042</v>
      </c>
      <c r="AA218" s="49">
        <f t="shared" si="108"/>
        <v>120.87489804881136</v>
      </c>
      <c r="AB218" s="52" t="str">
        <f t="shared" si="109"/>
        <v xml:space="preserve"> </v>
      </c>
    </row>
    <row r="219" spans="1:28" x14ac:dyDescent="0.25">
      <c r="A219" s="98">
        <v>-3.5</v>
      </c>
      <c r="B219" s="98">
        <v>19.7</v>
      </c>
      <c r="C219" s="99" t="s">
        <v>24</v>
      </c>
      <c r="D219" s="100" t="s">
        <v>1</v>
      </c>
      <c r="E219" s="101">
        <f t="shared" si="101"/>
        <v>95</v>
      </c>
      <c r="F219" s="102" t="s">
        <v>21</v>
      </c>
      <c r="G219" s="120">
        <f t="shared" si="113"/>
        <v>0.15086206896551724</v>
      </c>
      <c r="H219" s="116">
        <f t="shared" si="102"/>
        <v>6.4655172413793108E-2</v>
      </c>
      <c r="I219" s="120">
        <f t="shared" si="110"/>
        <v>-44.853333333333332</v>
      </c>
      <c r="J219" s="116">
        <f t="shared" si="103"/>
        <v>8.7000000000000011</v>
      </c>
      <c r="K219" s="120">
        <f t="shared" si="104"/>
        <v>0.4375</v>
      </c>
      <c r="L219" s="116">
        <f t="shared" si="105"/>
        <v>0.12212643678160924</v>
      </c>
      <c r="M219" s="103">
        <f t="shared" si="106"/>
        <v>986.17097701149464</v>
      </c>
      <c r="N219" s="97">
        <f t="shared" si="107"/>
        <v>44.038412778904664</v>
      </c>
      <c r="O219" s="106">
        <f t="shared" si="93"/>
        <v>19.7</v>
      </c>
      <c r="P219" s="105">
        <f t="shared" si="111"/>
        <v>-869.56521739130437</v>
      </c>
      <c r="Q219" s="97">
        <f t="shared" si="17"/>
        <v>-45</v>
      </c>
      <c r="R219" s="97">
        <f t="shared" si="112"/>
        <v>0</v>
      </c>
      <c r="S219" s="97">
        <f t="shared" si="94"/>
        <v>-2.2789473684210524</v>
      </c>
      <c r="T219" s="105">
        <f t="shared" si="95"/>
        <v>0</v>
      </c>
      <c r="U219" s="97">
        <f t="shared" si="20"/>
        <v>45</v>
      </c>
      <c r="V219" s="106">
        <f t="shared" si="96"/>
        <v>0</v>
      </c>
      <c r="X219" s="105">
        <f t="shared" si="98"/>
        <v>116.60575962019027</v>
      </c>
      <c r="Y219" s="105">
        <f t="shared" si="99"/>
        <v>825.59839338816596</v>
      </c>
      <c r="AA219" s="49">
        <f t="shared" si="108"/>
        <v>116.60575962019027</v>
      </c>
      <c r="AB219" s="52" t="str">
        <f t="shared" si="109"/>
        <v xml:space="preserve"> </v>
      </c>
    </row>
    <row r="220" spans="1:28" x14ac:dyDescent="0.25">
      <c r="A220" s="98">
        <v>-3.5</v>
      </c>
      <c r="B220" s="97">
        <v>19.8</v>
      </c>
      <c r="C220" s="99" t="s">
        <v>24</v>
      </c>
      <c r="D220" s="100" t="s">
        <v>1</v>
      </c>
      <c r="E220" s="101">
        <f t="shared" si="101"/>
        <v>95</v>
      </c>
      <c r="F220" s="102" t="s">
        <v>21</v>
      </c>
      <c r="G220" s="120">
        <f t="shared" si="113"/>
        <v>0.15021459227467809</v>
      </c>
      <c r="H220" s="116">
        <f t="shared" si="102"/>
        <v>6.4377682403433473E-2</v>
      </c>
      <c r="I220" s="120">
        <f t="shared" si="110"/>
        <v>-45.240833333333335</v>
      </c>
      <c r="J220" s="116">
        <f t="shared" si="103"/>
        <v>8.7374999999999989</v>
      </c>
      <c r="K220" s="120">
        <f t="shared" si="104"/>
        <v>0.4375</v>
      </c>
      <c r="L220" s="116">
        <f t="shared" si="105"/>
        <v>0.12160228898426322</v>
      </c>
      <c r="M220" s="103">
        <f t="shared" si="106"/>
        <v>981.93848354792544</v>
      </c>
      <c r="N220" s="97">
        <f t="shared" si="107"/>
        <v>44.063998990154005</v>
      </c>
      <c r="O220" s="106">
        <f t="shared" si="93"/>
        <v>19.8</v>
      </c>
      <c r="P220" s="105">
        <f t="shared" si="111"/>
        <v>-869.56521739130437</v>
      </c>
      <c r="Q220" s="97">
        <f t="shared" si="17"/>
        <v>-45</v>
      </c>
      <c r="R220" s="97">
        <f t="shared" si="112"/>
        <v>0</v>
      </c>
      <c r="S220" s="97">
        <f t="shared" si="94"/>
        <v>-2.2736842105263158</v>
      </c>
      <c r="T220" s="105">
        <f t="shared" si="95"/>
        <v>0</v>
      </c>
      <c r="U220" s="97">
        <f t="shared" si="20"/>
        <v>45</v>
      </c>
      <c r="V220" s="106">
        <f t="shared" si="96"/>
        <v>0</v>
      </c>
      <c r="X220" s="105">
        <f t="shared" si="98"/>
        <v>112.37326615662107</v>
      </c>
      <c r="Y220" s="105">
        <f t="shared" si="99"/>
        <v>823.98571130057837</v>
      </c>
      <c r="AA220" s="49">
        <f t="shared" si="108"/>
        <v>112.37326615662107</v>
      </c>
      <c r="AB220" s="52" t="str">
        <f t="shared" si="109"/>
        <v xml:space="preserve"> </v>
      </c>
    </row>
    <row r="221" spans="1:28" x14ac:dyDescent="0.25">
      <c r="A221" s="98">
        <v>-3.5</v>
      </c>
      <c r="B221" s="97">
        <v>19.899999999999999</v>
      </c>
      <c r="C221" s="99" t="s">
        <v>24</v>
      </c>
      <c r="D221" s="100" t="s">
        <v>1</v>
      </c>
      <c r="E221" s="101">
        <f t="shared" si="101"/>
        <v>95</v>
      </c>
      <c r="F221" s="102" t="s">
        <v>21</v>
      </c>
      <c r="G221" s="120">
        <f t="shared" si="113"/>
        <v>0.14957264957264957</v>
      </c>
      <c r="H221" s="116">
        <f t="shared" si="102"/>
        <v>6.4102564102564111E-2</v>
      </c>
      <c r="I221" s="120">
        <f t="shared" si="110"/>
        <v>-45.629999999999995</v>
      </c>
      <c r="J221" s="116">
        <f t="shared" si="103"/>
        <v>8.7749999999999986</v>
      </c>
      <c r="K221" s="120">
        <f t="shared" si="104"/>
        <v>0.4375</v>
      </c>
      <c r="L221" s="116">
        <f t="shared" si="105"/>
        <v>0.12108262108262105</v>
      </c>
      <c r="M221" s="103">
        <f t="shared" si="106"/>
        <v>977.74216524216502</v>
      </c>
      <c r="N221" s="97">
        <f t="shared" si="107"/>
        <v>44.089366515837106</v>
      </c>
      <c r="O221" s="106">
        <f t="shared" si="93"/>
        <v>19.899999999999999</v>
      </c>
      <c r="P221" s="105">
        <f t="shared" si="111"/>
        <v>-869.56521739130437</v>
      </c>
      <c r="Q221" s="97">
        <f t="shared" si="17"/>
        <v>-45</v>
      </c>
      <c r="R221" s="97">
        <f t="shared" si="112"/>
        <v>0</v>
      </c>
      <c r="S221" s="97">
        <f t="shared" si="94"/>
        <v>-2.2684210526315791</v>
      </c>
      <c r="T221" s="105">
        <f t="shared" si="95"/>
        <v>0</v>
      </c>
      <c r="U221" s="97">
        <f t="shared" si="20"/>
        <v>45</v>
      </c>
      <c r="V221" s="106">
        <f t="shared" si="96"/>
        <v>0</v>
      </c>
      <c r="X221" s="105">
        <f t="shared" si="98"/>
        <v>108.17694785086064</v>
      </c>
      <c r="Y221" s="105">
        <f t="shared" si="99"/>
        <v>822.38467463958671</v>
      </c>
      <c r="AA221" s="49">
        <f t="shared" si="108"/>
        <v>108.17694785086064</v>
      </c>
      <c r="AB221" s="52" t="str">
        <f t="shared" si="109"/>
        <v xml:space="preserve"> </v>
      </c>
    </row>
    <row r="222" spans="1:28" x14ac:dyDescent="0.25">
      <c r="A222" s="98">
        <v>-3.5</v>
      </c>
      <c r="B222" s="97">
        <v>20</v>
      </c>
      <c r="C222" s="99" t="s">
        <v>24</v>
      </c>
      <c r="D222" s="100" t="s">
        <v>1</v>
      </c>
      <c r="E222" s="101">
        <f t="shared" si="101"/>
        <v>95</v>
      </c>
      <c r="F222" s="102" t="s">
        <v>21</v>
      </c>
      <c r="G222" s="120">
        <f t="shared" si="113"/>
        <v>0.14893617021276595</v>
      </c>
      <c r="H222" s="116">
        <f t="shared" si="102"/>
        <v>6.3829787234042548E-2</v>
      </c>
      <c r="I222" s="120">
        <f t="shared" si="110"/>
        <v>-46.020833333333336</v>
      </c>
      <c r="J222" s="116">
        <f t="shared" si="103"/>
        <v>8.8125</v>
      </c>
      <c r="K222" s="120">
        <f t="shared" si="104"/>
        <v>0.4375</v>
      </c>
      <c r="L222" s="116">
        <f t="shared" si="105"/>
        <v>0.12056737588652482</v>
      </c>
      <c r="M222" s="103">
        <f t="shared" si="106"/>
        <v>973.58156028368785</v>
      </c>
      <c r="N222" s="97">
        <f t="shared" si="107"/>
        <v>44.114518147684606</v>
      </c>
      <c r="O222" s="106">
        <f t="shared" si="93"/>
        <v>20</v>
      </c>
      <c r="P222" s="105">
        <f t="shared" si="111"/>
        <v>-869.56521739130437</v>
      </c>
      <c r="Q222" s="97">
        <f t="shared" si="17"/>
        <v>-45</v>
      </c>
      <c r="R222" s="97">
        <f t="shared" si="112"/>
        <v>0</v>
      </c>
      <c r="S222" s="97">
        <f t="shared" si="94"/>
        <v>-2.263157894736842</v>
      </c>
      <c r="T222" s="105">
        <f t="shared" si="95"/>
        <v>0</v>
      </c>
      <c r="U222" s="97">
        <f t="shared" si="20"/>
        <v>45</v>
      </c>
      <c r="V222" s="106">
        <f t="shared" si="96"/>
        <v>0</v>
      </c>
      <c r="X222" s="105">
        <f t="shared" si="98"/>
        <v>104.01634289238348</v>
      </c>
      <c r="Y222" s="105">
        <f t="shared" si="99"/>
        <v>820.79516191994537</v>
      </c>
      <c r="AA222" s="49">
        <f t="shared" si="108"/>
        <v>104.01634289238348</v>
      </c>
      <c r="AB222" s="52" t="str">
        <f t="shared" si="109"/>
        <v xml:space="preserve"> </v>
      </c>
    </row>
    <row r="223" spans="1:28" x14ac:dyDescent="0.25">
      <c r="A223" s="98">
        <v>-3.5</v>
      </c>
      <c r="B223" s="98">
        <v>20.100000000000001</v>
      </c>
      <c r="C223" s="99" t="s">
        <v>24</v>
      </c>
      <c r="D223" s="100" t="s">
        <v>1</v>
      </c>
      <c r="E223" s="101">
        <f t="shared" si="101"/>
        <v>95</v>
      </c>
      <c r="F223" s="102" t="s">
        <v>21</v>
      </c>
      <c r="G223" s="120">
        <f t="shared" si="113"/>
        <v>0.14830508474576271</v>
      </c>
      <c r="H223" s="116">
        <f t="shared" si="102"/>
        <v>6.3559322033898302E-2</v>
      </c>
      <c r="I223" s="120">
        <f t="shared" si="110"/>
        <v>-46.413333333333334</v>
      </c>
      <c r="J223" s="116">
        <f t="shared" si="103"/>
        <v>8.8500000000000014</v>
      </c>
      <c r="K223" s="120">
        <f t="shared" si="104"/>
        <v>0.4375</v>
      </c>
      <c r="L223" s="116">
        <f t="shared" si="105"/>
        <v>0.12005649717514123</v>
      </c>
      <c r="M223" s="103">
        <f t="shared" si="106"/>
        <v>969.45621468926549</v>
      </c>
      <c r="N223" s="97">
        <f t="shared" si="107"/>
        <v>44.13945663010967</v>
      </c>
      <c r="O223" s="106">
        <f t="shared" si="93"/>
        <v>20.100000000000001</v>
      </c>
      <c r="P223" s="105">
        <f t="shared" si="111"/>
        <v>-869.56521739130437</v>
      </c>
      <c r="Q223" s="97">
        <f t="shared" si="17"/>
        <v>-45</v>
      </c>
      <c r="R223" s="97">
        <f t="shared" si="112"/>
        <v>0</v>
      </c>
      <c r="S223" s="97">
        <f t="shared" si="94"/>
        <v>-2.257894736842105</v>
      </c>
      <c r="T223" s="105">
        <f t="shared" si="95"/>
        <v>0</v>
      </c>
      <c r="U223" s="97">
        <f t="shared" si="20"/>
        <v>45</v>
      </c>
      <c r="V223" s="106">
        <f t="shared" si="96"/>
        <v>0</v>
      </c>
      <c r="X223" s="105">
        <f t="shared" si="98"/>
        <v>99.890997297961121</v>
      </c>
      <c r="Y223" s="105">
        <f t="shared" si="99"/>
        <v>819.21705325675828</v>
      </c>
      <c r="AA223" s="49">
        <f t="shared" si="108"/>
        <v>99.890997297961121</v>
      </c>
      <c r="AB223" s="52" t="str">
        <f t="shared" si="109"/>
        <v xml:space="preserve"> </v>
      </c>
    </row>
    <row r="224" spans="1:28" x14ac:dyDescent="0.25">
      <c r="A224" s="98">
        <v>-3.5</v>
      </c>
      <c r="B224" s="97">
        <v>20.2</v>
      </c>
      <c r="C224" s="99" t="s">
        <v>24</v>
      </c>
      <c r="D224" s="100" t="s">
        <v>1</v>
      </c>
      <c r="E224" s="101">
        <f t="shared" si="101"/>
        <v>95</v>
      </c>
      <c r="F224" s="102" t="s">
        <v>21</v>
      </c>
      <c r="G224" s="120">
        <f t="shared" si="113"/>
        <v>0.14767932489451477</v>
      </c>
      <c r="H224" s="116">
        <f t="shared" si="102"/>
        <v>6.3291139240506333E-2</v>
      </c>
      <c r="I224" s="120">
        <f t="shared" si="110"/>
        <v>-46.807499999999997</v>
      </c>
      <c r="J224" s="116">
        <f t="shared" si="103"/>
        <v>8.8875000000000011</v>
      </c>
      <c r="K224" s="120">
        <f t="shared" si="104"/>
        <v>0.4375</v>
      </c>
      <c r="L224" s="116">
        <f t="shared" si="105"/>
        <v>0.11954992967651198</v>
      </c>
      <c r="M224" s="103">
        <f t="shared" si="106"/>
        <v>965.36568213783426</v>
      </c>
      <c r="N224" s="97">
        <f t="shared" si="107"/>
        <v>44.164184661206249</v>
      </c>
      <c r="O224" s="106">
        <f t="shared" si="93"/>
        <v>20.2</v>
      </c>
      <c r="P224" s="105">
        <f t="shared" si="111"/>
        <v>-869.56521739130437</v>
      </c>
      <c r="Q224" s="97">
        <f t="shared" si="17"/>
        <v>-45</v>
      </c>
      <c r="R224" s="97">
        <f t="shared" si="112"/>
        <v>0</v>
      </c>
      <c r="S224" s="97">
        <f t="shared" si="94"/>
        <v>-2.2526315789473683</v>
      </c>
      <c r="T224" s="105">
        <f t="shared" si="95"/>
        <v>0</v>
      </c>
      <c r="U224" s="97">
        <f t="shared" si="20"/>
        <v>45</v>
      </c>
      <c r="V224" s="106">
        <f t="shared" si="96"/>
        <v>0</v>
      </c>
      <c r="X224" s="105">
        <f t="shared" si="98"/>
        <v>95.800464746529883</v>
      </c>
      <c r="Y224" s="105">
        <f t="shared" si="99"/>
        <v>817.65023034135345</v>
      </c>
      <c r="AA224" s="49">
        <f t="shared" si="108"/>
        <v>95.800464746529883</v>
      </c>
      <c r="AB224" s="52" t="str">
        <f t="shared" si="109"/>
        <v xml:space="preserve"> </v>
      </c>
    </row>
    <row r="225" spans="1:28" x14ac:dyDescent="0.25">
      <c r="A225" s="98">
        <v>-3.5</v>
      </c>
      <c r="B225" s="97">
        <v>20.3</v>
      </c>
      <c r="C225" s="99" t="s">
        <v>24</v>
      </c>
      <c r="D225" s="100" t="s">
        <v>1</v>
      </c>
      <c r="E225" s="101">
        <f t="shared" si="101"/>
        <v>95</v>
      </c>
      <c r="F225" s="102" t="s">
        <v>21</v>
      </c>
      <c r="G225" s="120">
        <f t="shared" si="113"/>
        <v>0.14705882352941177</v>
      </c>
      <c r="H225" s="116">
        <f t="shared" si="102"/>
        <v>6.3025210084033612E-2</v>
      </c>
      <c r="I225" s="120">
        <f t="shared" si="110"/>
        <v>-47.20333333333334</v>
      </c>
      <c r="J225" s="116">
        <f t="shared" si="103"/>
        <v>8.9249999999999989</v>
      </c>
      <c r="K225" s="120">
        <f t="shared" si="104"/>
        <v>0.4375</v>
      </c>
      <c r="L225" s="116">
        <f t="shared" si="105"/>
        <v>0.11904761904761901</v>
      </c>
      <c r="M225" s="103">
        <f t="shared" si="106"/>
        <v>961.30952380952351</v>
      </c>
      <c r="N225" s="97">
        <f t="shared" si="107"/>
        <v>44.188704893722196</v>
      </c>
      <c r="O225" s="106">
        <f t="shared" si="93"/>
        <v>20.3</v>
      </c>
      <c r="P225" s="105">
        <f t="shared" si="111"/>
        <v>-869.56521739130437</v>
      </c>
      <c r="Q225" s="97">
        <f t="shared" si="17"/>
        <v>-45</v>
      </c>
      <c r="R225" s="97">
        <f t="shared" si="112"/>
        <v>0</v>
      </c>
      <c r="S225" s="97">
        <f t="shared" si="94"/>
        <v>-2.2473684210526317</v>
      </c>
      <c r="T225" s="105">
        <f t="shared" si="95"/>
        <v>0</v>
      </c>
      <c r="U225" s="97">
        <f t="shared" si="20"/>
        <v>45</v>
      </c>
      <c r="V225" s="106">
        <f t="shared" si="96"/>
        <v>0</v>
      </c>
      <c r="X225" s="105">
        <f t="shared" si="98"/>
        <v>91.744306418219139</v>
      </c>
      <c r="Y225" s="105">
        <f t="shared" si="99"/>
        <v>816.09457641752351</v>
      </c>
      <c r="AA225" s="49">
        <f t="shared" si="108"/>
        <v>91.744306418219139</v>
      </c>
      <c r="AB225" s="52" t="str">
        <f t="shared" si="109"/>
        <v xml:space="preserve"> </v>
      </c>
    </row>
    <row r="226" spans="1:28" x14ac:dyDescent="0.25">
      <c r="A226" s="98">
        <v>-3.5</v>
      </c>
      <c r="B226" s="97">
        <v>20.399999999999999</v>
      </c>
      <c r="C226" s="99" t="s">
        <v>24</v>
      </c>
      <c r="D226" s="100" t="s">
        <v>1</v>
      </c>
      <c r="E226" s="101">
        <f t="shared" si="101"/>
        <v>95</v>
      </c>
      <c r="F226" s="102" t="s">
        <v>21</v>
      </c>
      <c r="G226" s="120">
        <f t="shared" si="113"/>
        <v>0.14644351464435149</v>
      </c>
      <c r="H226" s="116">
        <f t="shared" si="102"/>
        <v>6.2761506276150625E-2</v>
      </c>
      <c r="I226" s="120">
        <f t="shared" si="110"/>
        <v>-47.600833333333327</v>
      </c>
      <c r="J226" s="116">
        <f t="shared" si="103"/>
        <v>8.9624999999999986</v>
      </c>
      <c r="K226" s="120">
        <f t="shared" si="104"/>
        <v>0.4375</v>
      </c>
      <c r="L226" s="116">
        <f t="shared" si="105"/>
        <v>0.11854951185495118</v>
      </c>
      <c r="M226" s="103">
        <f t="shared" si="106"/>
        <v>957.28730822873069</v>
      </c>
      <c r="N226" s="97">
        <f t="shared" si="107"/>
        <v>44.213019936007882</v>
      </c>
      <c r="O226" s="106">
        <f t="shared" si="93"/>
        <v>20.399999999999995</v>
      </c>
      <c r="P226" s="105">
        <f t="shared" si="111"/>
        <v>-869.56521739130437</v>
      </c>
      <c r="Q226" s="97">
        <f t="shared" si="17"/>
        <v>-45</v>
      </c>
      <c r="R226" s="97">
        <f t="shared" si="112"/>
        <v>0</v>
      </c>
      <c r="S226" s="97">
        <f t="shared" si="94"/>
        <v>-2.242105263157895</v>
      </c>
      <c r="T226" s="105">
        <f t="shared" si="95"/>
        <v>0</v>
      </c>
      <c r="U226" s="97">
        <f t="shared" si="20"/>
        <v>45</v>
      </c>
      <c r="V226" s="106">
        <f t="shared" si="96"/>
        <v>0</v>
      </c>
      <c r="X226" s="105">
        <f t="shared" si="98"/>
        <v>87.722090837426322</v>
      </c>
      <c r="Y226" s="105">
        <f t="shared" si="99"/>
        <v>814.54997625812894</v>
      </c>
      <c r="AA226" s="49">
        <f t="shared" si="108"/>
        <v>87.722090837426322</v>
      </c>
      <c r="AB226" s="52" t="str">
        <f t="shared" si="109"/>
        <v xml:space="preserve"> </v>
      </c>
    </row>
    <row r="227" spans="1:28" x14ac:dyDescent="0.25">
      <c r="A227" s="98">
        <v>-3.5</v>
      </c>
      <c r="B227" s="98">
        <v>20.5</v>
      </c>
      <c r="C227" s="99" t="s">
        <v>24</v>
      </c>
      <c r="D227" s="100" t="s">
        <v>1</v>
      </c>
      <c r="E227" s="101">
        <f t="shared" si="101"/>
        <v>95</v>
      </c>
      <c r="F227" s="102" t="s">
        <v>21</v>
      </c>
      <c r="G227" s="120">
        <f t="shared" si="113"/>
        <v>0.14583333333333334</v>
      </c>
      <c r="H227" s="116">
        <f t="shared" si="102"/>
        <v>6.25E-2</v>
      </c>
      <c r="I227" s="120">
        <f t="shared" si="110"/>
        <v>-48</v>
      </c>
      <c r="J227" s="116">
        <f t="shared" si="103"/>
        <v>9</v>
      </c>
      <c r="K227" s="120">
        <f t="shared" si="104"/>
        <v>0.4375</v>
      </c>
      <c r="L227" s="116">
        <f t="shared" si="105"/>
        <v>0.11805555555555555</v>
      </c>
      <c r="M227" s="103">
        <f t="shared" si="106"/>
        <v>953.29861111111109</v>
      </c>
      <c r="N227" s="97">
        <f t="shared" si="107"/>
        <v>44.237132352941174</v>
      </c>
      <c r="O227" s="106">
        <f t="shared" si="93"/>
        <v>20.5</v>
      </c>
      <c r="P227" s="105">
        <f t="shared" si="111"/>
        <v>-869.56521739130437</v>
      </c>
      <c r="Q227" s="97">
        <f t="shared" si="17"/>
        <v>-45</v>
      </c>
      <c r="R227" s="97">
        <f t="shared" si="112"/>
        <v>0</v>
      </c>
      <c r="S227" s="97">
        <f t="shared" si="94"/>
        <v>-2.236842105263158</v>
      </c>
      <c r="T227" s="105">
        <f t="shared" si="95"/>
        <v>0</v>
      </c>
      <c r="U227" s="97">
        <f t="shared" si="20"/>
        <v>45</v>
      </c>
      <c r="V227" s="106">
        <f t="shared" si="96"/>
        <v>0</v>
      </c>
      <c r="X227" s="105">
        <f t="shared" si="98"/>
        <v>83.733393719806713</v>
      </c>
      <c r="Y227" s="105">
        <f t="shared" si="99"/>
        <v>813.01631614205917</v>
      </c>
      <c r="AA227" s="49">
        <f t="shared" si="108"/>
        <v>83.733393719806713</v>
      </c>
      <c r="AB227" s="52" t="str">
        <f t="shared" si="109"/>
        <v xml:space="preserve"> </v>
      </c>
    </row>
    <row r="228" spans="1:28" x14ac:dyDescent="0.25">
      <c r="A228" s="98">
        <v>-3.5</v>
      </c>
      <c r="B228" s="97">
        <v>20.6</v>
      </c>
      <c r="C228" s="99" t="s">
        <v>24</v>
      </c>
      <c r="D228" s="100" t="s">
        <v>1</v>
      </c>
      <c r="E228" s="101">
        <f t="shared" si="101"/>
        <v>95</v>
      </c>
      <c r="F228" s="102" t="s">
        <v>21</v>
      </c>
      <c r="G228" s="120">
        <f t="shared" si="113"/>
        <v>0.14522821576763484</v>
      </c>
      <c r="H228" s="116">
        <f t="shared" si="102"/>
        <v>6.2240663900414932E-2</v>
      </c>
      <c r="I228" s="120">
        <f t="shared" si="110"/>
        <v>-48.400833333333338</v>
      </c>
      <c r="J228" s="116">
        <f t="shared" si="103"/>
        <v>9.0375000000000014</v>
      </c>
      <c r="K228" s="120">
        <f t="shared" si="104"/>
        <v>0.4375</v>
      </c>
      <c r="L228" s="116">
        <f t="shared" si="105"/>
        <v>0.11756569847856155</v>
      </c>
      <c r="M228" s="103">
        <f t="shared" si="106"/>
        <v>949.34301521438454</v>
      </c>
      <c r="N228" s="97">
        <f t="shared" si="107"/>
        <v>44.261044666829392</v>
      </c>
      <c r="O228" s="106">
        <f t="shared" si="93"/>
        <v>20.6</v>
      </c>
      <c r="P228" s="105">
        <f t="shared" si="111"/>
        <v>-869.56521739130437</v>
      </c>
      <c r="Q228" s="97">
        <f t="shared" si="17"/>
        <v>-45</v>
      </c>
      <c r="R228" s="97">
        <f t="shared" si="112"/>
        <v>0</v>
      </c>
      <c r="S228" s="97">
        <f t="shared" si="94"/>
        <v>-2.2315789473684209</v>
      </c>
      <c r="T228" s="105">
        <f t="shared" si="95"/>
        <v>0</v>
      </c>
      <c r="U228" s="97">
        <f t="shared" si="20"/>
        <v>45</v>
      </c>
      <c r="V228" s="106">
        <f t="shared" si="96"/>
        <v>0</v>
      </c>
      <c r="X228" s="105">
        <f t="shared" si="98"/>
        <v>79.777797823080164</v>
      </c>
      <c r="Y228" s="105">
        <f t="shared" si="99"/>
        <v>811.49348383155075</v>
      </c>
      <c r="AA228" s="49">
        <f t="shared" si="108"/>
        <v>79.777797823080164</v>
      </c>
      <c r="AB228" s="52" t="str">
        <f t="shared" si="109"/>
        <v xml:space="preserve"> </v>
      </c>
    </row>
    <row r="229" spans="1:28" x14ac:dyDescent="0.25">
      <c r="A229" s="98">
        <v>-3.5</v>
      </c>
      <c r="B229" s="97">
        <v>20.7</v>
      </c>
      <c r="C229" s="99" t="s">
        <v>24</v>
      </c>
      <c r="D229" s="100" t="s">
        <v>1</v>
      </c>
      <c r="E229" s="101">
        <f t="shared" si="101"/>
        <v>95</v>
      </c>
      <c r="F229" s="102" t="s">
        <v>21</v>
      </c>
      <c r="G229" s="120">
        <f t="shared" si="113"/>
        <v>0.14462809917355374</v>
      </c>
      <c r="H229" s="116">
        <f t="shared" si="102"/>
        <v>6.1983471074380167E-2</v>
      </c>
      <c r="I229" s="120">
        <f t="shared" si="110"/>
        <v>-48.803333333333335</v>
      </c>
      <c r="J229" s="116">
        <f t="shared" si="103"/>
        <v>9.0750000000000011</v>
      </c>
      <c r="K229" s="120">
        <f t="shared" si="104"/>
        <v>0.4375</v>
      </c>
      <c r="L229" s="116">
        <f t="shared" si="105"/>
        <v>0.11707988980716255</v>
      </c>
      <c r="M229" s="103">
        <f t="shared" si="106"/>
        <v>945.42011019283757</v>
      </c>
      <c r="N229" s="97">
        <f t="shared" si="107"/>
        <v>44.284759358288767</v>
      </c>
      <c r="O229" s="106">
        <f t="shared" si="93"/>
        <v>20.7</v>
      </c>
      <c r="P229" s="105">
        <f t="shared" si="111"/>
        <v>-869.56521739130437</v>
      </c>
      <c r="Q229" s="97">
        <f t="shared" si="17"/>
        <v>-45</v>
      </c>
      <c r="R229" s="97">
        <f t="shared" si="112"/>
        <v>0</v>
      </c>
      <c r="S229" s="97">
        <f t="shared" si="94"/>
        <v>-2.2263157894736842</v>
      </c>
      <c r="T229" s="105">
        <f t="shared" si="95"/>
        <v>0</v>
      </c>
      <c r="U229" s="97">
        <f t="shared" si="20"/>
        <v>45</v>
      </c>
      <c r="V229" s="106">
        <f t="shared" si="96"/>
        <v>0</v>
      </c>
      <c r="X229" s="105">
        <f t="shared" si="98"/>
        <v>75.854892801533197</v>
      </c>
      <c r="Y229" s="105">
        <f t="shared" si="99"/>
        <v>809.98136854985353</v>
      </c>
      <c r="AA229" s="49">
        <f t="shared" si="108"/>
        <v>75.854892801533197</v>
      </c>
      <c r="AB229" s="52" t="str">
        <f t="shared" si="109"/>
        <v xml:space="preserve"> </v>
      </c>
    </row>
    <row r="230" spans="1:28" x14ac:dyDescent="0.25">
      <c r="A230" s="98">
        <v>-3.5</v>
      </c>
      <c r="B230" s="97">
        <v>20.8</v>
      </c>
      <c r="C230" s="99" t="s">
        <v>24</v>
      </c>
      <c r="D230" s="100" t="s">
        <v>1</v>
      </c>
      <c r="E230" s="101">
        <f t="shared" si="101"/>
        <v>95</v>
      </c>
      <c r="F230" s="102" t="s">
        <v>21</v>
      </c>
      <c r="G230" s="120">
        <f t="shared" si="113"/>
        <v>0.14403292181069957</v>
      </c>
      <c r="H230" s="116">
        <f t="shared" si="102"/>
        <v>6.1728395061728392E-2</v>
      </c>
      <c r="I230" s="120">
        <f t="shared" si="110"/>
        <v>-49.207500000000003</v>
      </c>
      <c r="J230" s="116">
        <f t="shared" si="103"/>
        <v>9.1124999999999989</v>
      </c>
      <c r="K230" s="120">
        <f t="shared" si="104"/>
        <v>0.4375</v>
      </c>
      <c r="L230" s="116">
        <f t="shared" si="105"/>
        <v>0.11659807956104248</v>
      </c>
      <c r="M230" s="103">
        <f t="shared" si="106"/>
        <v>941.52949245541811</v>
      </c>
      <c r="N230" s="97">
        <f t="shared" si="107"/>
        <v>44.308278867102395</v>
      </c>
      <c r="O230" s="106">
        <f t="shared" si="93"/>
        <v>20.799999999999997</v>
      </c>
      <c r="P230" s="105">
        <f t="shared" si="111"/>
        <v>-869.56521739130437</v>
      </c>
      <c r="Q230" s="97">
        <f t="shared" si="17"/>
        <v>-45</v>
      </c>
      <c r="R230" s="97">
        <f t="shared" si="112"/>
        <v>0</v>
      </c>
      <c r="S230" s="97">
        <f t="shared" si="94"/>
        <v>-2.2210526315789476</v>
      </c>
      <c r="T230" s="105">
        <f t="shared" si="95"/>
        <v>0</v>
      </c>
      <c r="U230" s="97">
        <f t="shared" si="20"/>
        <v>45</v>
      </c>
      <c r="V230" s="106">
        <f t="shared" si="96"/>
        <v>0</v>
      </c>
      <c r="X230" s="105">
        <f t="shared" si="98"/>
        <v>71.964275064113735</v>
      </c>
      <c r="Y230" s="105">
        <f t="shared" si="99"/>
        <v>808.4798609592475</v>
      </c>
      <c r="AA230" s="49">
        <f t="shared" si="108"/>
        <v>71.964275064113735</v>
      </c>
      <c r="AB230" s="52" t="str">
        <f t="shared" si="109"/>
        <v xml:space="preserve"> </v>
      </c>
    </row>
    <row r="231" spans="1:28" x14ac:dyDescent="0.25">
      <c r="A231" s="98">
        <v>-3.5</v>
      </c>
      <c r="B231" s="98">
        <v>20.9</v>
      </c>
      <c r="C231" s="99" t="s">
        <v>24</v>
      </c>
      <c r="D231" s="100" t="s">
        <v>1</v>
      </c>
      <c r="E231" s="101">
        <f t="shared" si="101"/>
        <v>95</v>
      </c>
      <c r="F231" s="102" t="s">
        <v>21</v>
      </c>
      <c r="G231" s="120">
        <f t="shared" si="113"/>
        <v>0.14344262295081969</v>
      </c>
      <c r="H231" s="116">
        <f t="shared" si="102"/>
        <v>6.147540983606558E-2</v>
      </c>
      <c r="I231" s="120">
        <f t="shared" si="110"/>
        <v>-49.613333333333323</v>
      </c>
      <c r="J231" s="116">
        <f t="shared" si="103"/>
        <v>9.1499999999999986</v>
      </c>
      <c r="K231" s="120">
        <f t="shared" si="104"/>
        <v>0.4375</v>
      </c>
      <c r="L231" s="116">
        <f t="shared" si="105"/>
        <v>0.11612021857923499</v>
      </c>
      <c r="M231" s="103">
        <f t="shared" si="106"/>
        <v>937.67076502732255</v>
      </c>
      <c r="N231" s="97">
        <f t="shared" si="107"/>
        <v>44.331605593056899</v>
      </c>
      <c r="O231" s="106">
        <f t="shared" si="93"/>
        <v>20.9</v>
      </c>
      <c r="P231" s="105">
        <f t="shared" si="111"/>
        <v>-869.56521739130437</v>
      </c>
      <c r="Q231" s="97">
        <f t="shared" si="17"/>
        <v>-45</v>
      </c>
      <c r="R231" s="97">
        <f t="shared" si="112"/>
        <v>0</v>
      </c>
      <c r="S231" s="97">
        <f t="shared" si="94"/>
        <v>-2.2157894736842105</v>
      </c>
      <c r="T231" s="105">
        <f t="shared" si="95"/>
        <v>0</v>
      </c>
      <c r="U231" s="97">
        <f t="shared" si="20"/>
        <v>45</v>
      </c>
      <c r="V231" s="106">
        <f t="shared" si="96"/>
        <v>0</v>
      </c>
      <c r="X231" s="105">
        <f t="shared" si="98"/>
        <v>68.105547636018173</v>
      </c>
      <c r="Y231" s="105">
        <f t="shared" si="99"/>
        <v>806.98885313939888</v>
      </c>
      <c r="AA231" s="49">
        <f t="shared" si="108"/>
        <v>68.105547636018173</v>
      </c>
      <c r="AB231" s="52" t="str">
        <f t="shared" si="109"/>
        <v xml:space="preserve"> </v>
      </c>
    </row>
    <row r="232" spans="1:28" x14ac:dyDescent="0.25">
      <c r="A232" s="98">
        <v>-3.5</v>
      </c>
      <c r="B232" s="97">
        <v>21</v>
      </c>
      <c r="C232" s="99" t="s">
        <v>24</v>
      </c>
      <c r="D232" s="100" t="s">
        <v>1</v>
      </c>
      <c r="E232" s="101">
        <f t="shared" si="101"/>
        <v>95</v>
      </c>
      <c r="F232" s="102" t="s">
        <v>21</v>
      </c>
      <c r="G232" s="120">
        <f t="shared" si="113"/>
        <v>0.14285714285714285</v>
      </c>
      <c r="H232" s="116">
        <f t="shared" si="102"/>
        <v>6.1224489795918366E-2</v>
      </c>
      <c r="I232" s="120">
        <f t="shared" si="110"/>
        <v>-50.020833333333336</v>
      </c>
      <c r="J232" s="116">
        <f t="shared" si="103"/>
        <v>9.1875</v>
      </c>
      <c r="K232" s="120">
        <f t="shared" si="104"/>
        <v>0.4375</v>
      </c>
      <c r="L232" s="116">
        <f t="shared" si="105"/>
        <v>0.11564625850340138</v>
      </c>
      <c r="M232" s="103">
        <f t="shared" si="106"/>
        <v>933.84353741496614</v>
      </c>
      <c r="N232" s="97">
        <f t="shared" si="107"/>
        <v>44.354741896758703</v>
      </c>
      <c r="O232" s="106">
        <f t="shared" si="93"/>
        <v>21.000000000000004</v>
      </c>
      <c r="P232" s="105">
        <f t="shared" si="111"/>
        <v>-869.56521739130437</v>
      </c>
      <c r="Q232" s="97">
        <f t="shared" si="17"/>
        <v>-45</v>
      </c>
      <c r="R232" s="97">
        <f t="shared" si="112"/>
        <v>0</v>
      </c>
      <c r="S232" s="97">
        <f t="shared" si="94"/>
        <v>-2.2105263157894735</v>
      </c>
      <c r="T232" s="105">
        <f t="shared" si="95"/>
        <v>0</v>
      </c>
      <c r="U232" s="97">
        <f t="shared" si="20"/>
        <v>45</v>
      </c>
      <c r="V232" s="106">
        <f t="shared" si="96"/>
        <v>0</v>
      </c>
      <c r="X232" s="105">
        <f t="shared" si="98"/>
        <v>64.278320023661763</v>
      </c>
      <c r="Y232" s="105">
        <f t="shared" si="99"/>
        <v>805.50823856605655</v>
      </c>
      <c r="AA232" s="49">
        <f t="shared" si="108"/>
        <v>64.278320023661763</v>
      </c>
      <c r="AB232" s="52" t="str">
        <f t="shared" si="109"/>
        <v xml:space="preserve"> </v>
      </c>
    </row>
    <row r="233" spans="1:28" x14ac:dyDescent="0.25">
      <c r="A233" s="98">
        <v>-3.5</v>
      </c>
      <c r="B233" s="97">
        <v>21.1</v>
      </c>
      <c r="C233" s="99" t="s">
        <v>24</v>
      </c>
      <c r="D233" s="100" t="s">
        <v>1</v>
      </c>
      <c r="E233" s="101">
        <f t="shared" si="101"/>
        <v>95</v>
      </c>
      <c r="F233" s="102" t="s">
        <v>21</v>
      </c>
      <c r="G233" s="120">
        <f t="shared" si="113"/>
        <v>0.14227642276422764</v>
      </c>
      <c r="H233" s="116">
        <f t="shared" si="102"/>
        <v>6.097560975609756E-2</v>
      </c>
      <c r="I233" s="120">
        <f t="shared" si="110"/>
        <v>-50.430000000000007</v>
      </c>
      <c r="J233" s="116">
        <f t="shared" si="103"/>
        <v>9.2250000000000014</v>
      </c>
      <c r="K233" s="120">
        <f t="shared" si="104"/>
        <v>0.4375</v>
      </c>
      <c r="L233" s="116">
        <f t="shared" si="105"/>
        <v>0.11517615176151759</v>
      </c>
      <c r="M233" s="103">
        <f t="shared" si="106"/>
        <v>930.04742547425451</v>
      </c>
      <c r="N233" s="97">
        <f t="shared" si="107"/>
        <v>44.377690100430414</v>
      </c>
      <c r="O233" s="106">
        <f t="shared" si="93"/>
        <v>21.1</v>
      </c>
      <c r="P233" s="105">
        <f t="shared" si="111"/>
        <v>-869.56521739130437</v>
      </c>
      <c r="Q233" s="97">
        <f t="shared" si="17"/>
        <v>-45</v>
      </c>
      <c r="R233" s="97">
        <f t="shared" si="112"/>
        <v>0</v>
      </c>
      <c r="S233" s="97">
        <f t="shared" si="94"/>
        <v>-2.2052631578947368</v>
      </c>
      <c r="T233" s="105">
        <f t="shared" si="95"/>
        <v>0</v>
      </c>
      <c r="U233" s="97">
        <f t="shared" si="20"/>
        <v>45</v>
      </c>
      <c r="V233" s="106">
        <f t="shared" si="96"/>
        <v>0</v>
      </c>
      <c r="X233" s="105">
        <f t="shared" si="98"/>
        <v>60.482208082950137</v>
      </c>
      <c r="Y233" s="105">
        <f t="shared" si="99"/>
        <v>804.03791209008307</v>
      </c>
      <c r="AA233" s="49">
        <f t="shared" si="108"/>
        <v>60.482208082950137</v>
      </c>
      <c r="AB233" s="52" t="str">
        <f t="shared" si="109"/>
        <v xml:space="preserve"> </v>
      </c>
    </row>
    <row r="234" spans="1:28" x14ac:dyDescent="0.25">
      <c r="A234" s="98">
        <v>-3.5</v>
      </c>
      <c r="B234" s="97">
        <v>21.2</v>
      </c>
      <c r="C234" s="99" t="s">
        <v>24</v>
      </c>
      <c r="D234" s="100" t="s">
        <v>1</v>
      </c>
      <c r="E234" s="101">
        <f t="shared" si="101"/>
        <v>95</v>
      </c>
      <c r="F234" s="102" t="s">
        <v>21</v>
      </c>
      <c r="G234" s="120">
        <f t="shared" si="113"/>
        <v>0.1417004048582996</v>
      </c>
      <c r="H234" s="116">
        <f t="shared" si="102"/>
        <v>6.0728744939271259E-2</v>
      </c>
      <c r="I234" s="120">
        <f t="shared" si="110"/>
        <v>-50.840833333333329</v>
      </c>
      <c r="J234" s="116">
        <f t="shared" si="103"/>
        <v>9.2625000000000011</v>
      </c>
      <c r="K234" s="120">
        <f t="shared" si="104"/>
        <v>0.4375</v>
      </c>
      <c r="L234" s="116">
        <f t="shared" si="105"/>
        <v>0.11470985155195683</v>
      </c>
      <c r="M234" s="103">
        <f t="shared" si="106"/>
        <v>926.28205128205138</v>
      </c>
      <c r="N234" s="97">
        <f t="shared" si="107"/>
        <v>44.400452488687776</v>
      </c>
      <c r="O234" s="106">
        <f t="shared" si="93"/>
        <v>21.2</v>
      </c>
      <c r="P234" s="105">
        <f t="shared" si="111"/>
        <v>-869.56521739130437</v>
      </c>
      <c r="Q234" s="97">
        <f t="shared" si="17"/>
        <v>-45</v>
      </c>
      <c r="R234" s="97">
        <f t="shared" si="112"/>
        <v>0</v>
      </c>
      <c r="S234" s="97">
        <f t="shared" si="94"/>
        <v>-2.2000000000000002</v>
      </c>
      <c r="T234" s="105">
        <f t="shared" si="95"/>
        <v>0</v>
      </c>
      <c r="U234" s="97">
        <f t="shared" si="20"/>
        <v>45</v>
      </c>
      <c r="V234" s="106">
        <f t="shared" si="96"/>
        <v>0</v>
      </c>
      <c r="X234" s="105">
        <f t="shared" si="98"/>
        <v>56.716833890747012</v>
      </c>
      <c r="Y234" s="105">
        <f t="shared" si="99"/>
        <v>802.57776991681681</v>
      </c>
      <c r="AA234" s="49">
        <f t="shared" si="108"/>
        <v>56.716833890747012</v>
      </c>
      <c r="AB234" s="52" t="str">
        <f t="shared" si="109"/>
        <v xml:space="preserve"> </v>
      </c>
    </row>
    <row r="235" spans="1:28" x14ac:dyDescent="0.25">
      <c r="A235" s="98">
        <v>-3.5</v>
      </c>
      <c r="B235" s="98">
        <v>21.3</v>
      </c>
      <c r="C235" s="99" t="s">
        <v>24</v>
      </c>
      <c r="D235" s="100" t="s">
        <v>1</v>
      </c>
      <c r="E235" s="101">
        <f t="shared" si="101"/>
        <v>95</v>
      </c>
      <c r="F235" s="102" t="s">
        <v>21</v>
      </c>
      <c r="G235" s="120">
        <f t="shared" si="113"/>
        <v>0.1411290322580645</v>
      </c>
      <c r="H235" s="116">
        <f t="shared" si="102"/>
        <v>6.048387096774193E-2</v>
      </c>
      <c r="I235" s="120">
        <f t="shared" si="110"/>
        <v>-51.253333333333337</v>
      </c>
      <c r="J235" s="116">
        <f t="shared" si="103"/>
        <v>9.2999999999999989</v>
      </c>
      <c r="K235" s="120">
        <f t="shared" si="104"/>
        <v>0.4375</v>
      </c>
      <c r="L235" s="116">
        <f t="shared" si="105"/>
        <v>0.114247311827957</v>
      </c>
      <c r="M235" s="103">
        <f t="shared" si="106"/>
        <v>922.54704301075276</v>
      </c>
      <c r="N235" s="97">
        <f t="shared" si="107"/>
        <v>44.423031309297919</v>
      </c>
      <c r="O235" s="106">
        <f t="shared" si="93"/>
        <v>21.3</v>
      </c>
      <c r="P235" s="105">
        <f t="shared" si="111"/>
        <v>-869.56521739130437</v>
      </c>
      <c r="Q235" s="97">
        <f t="shared" si="17"/>
        <v>-45</v>
      </c>
      <c r="R235" s="97">
        <f t="shared" si="112"/>
        <v>0</v>
      </c>
      <c r="S235" s="97">
        <f t="shared" si="94"/>
        <v>-2.1947368421052631</v>
      </c>
      <c r="T235" s="105">
        <f t="shared" si="95"/>
        <v>0</v>
      </c>
      <c r="U235" s="97">
        <f t="shared" si="20"/>
        <v>45</v>
      </c>
      <c r="V235" s="106">
        <f t="shared" si="96"/>
        <v>0</v>
      </c>
      <c r="X235" s="105">
        <f t="shared" si="98"/>
        <v>52.981825619448387</v>
      </c>
      <c r="Y235" s="105">
        <f t="shared" si="99"/>
        <v>801.12770958575584</v>
      </c>
      <c r="AA235" s="49">
        <f t="shared" si="108"/>
        <v>52.981825619448387</v>
      </c>
      <c r="AB235" s="52" t="str">
        <f t="shared" si="109"/>
        <v xml:space="preserve"> </v>
      </c>
    </row>
    <row r="236" spans="1:28" x14ac:dyDescent="0.25">
      <c r="A236" s="98">
        <v>-3.5</v>
      </c>
      <c r="B236" s="97">
        <v>21.4</v>
      </c>
      <c r="C236" s="99" t="s">
        <v>24</v>
      </c>
      <c r="D236" s="100" t="s">
        <v>1</v>
      </c>
      <c r="E236" s="101">
        <f t="shared" si="101"/>
        <v>95</v>
      </c>
      <c r="F236" s="102" t="s">
        <v>21</v>
      </c>
      <c r="G236" s="120">
        <f>A236/(A236-B236)</f>
        <v>0.14056224899598393</v>
      </c>
      <c r="H236" s="116">
        <f t="shared" si="102"/>
        <v>6.0240963855421693E-2</v>
      </c>
      <c r="I236" s="120">
        <f t="shared" si="110"/>
        <v>-51.66749999999999</v>
      </c>
      <c r="J236" s="116">
        <f t="shared" si="103"/>
        <v>9.3374999999999986</v>
      </c>
      <c r="K236" s="120">
        <f t="shared" si="104"/>
        <v>0.4375</v>
      </c>
      <c r="L236" s="116">
        <f t="shared" si="105"/>
        <v>0.1137884872824632</v>
      </c>
      <c r="M236" s="103">
        <f t="shared" si="106"/>
        <v>918.84203480589031</v>
      </c>
      <c r="N236" s="97">
        <f t="shared" si="107"/>
        <v>44.445428773919204</v>
      </c>
      <c r="O236" s="106">
        <f t="shared" si="93"/>
        <v>21.4</v>
      </c>
      <c r="P236" s="105">
        <f t="shared" si="111"/>
        <v>-869.56521739130437</v>
      </c>
      <c r="Q236" s="97">
        <f t="shared" si="17"/>
        <v>-45</v>
      </c>
      <c r="R236" s="97">
        <f t="shared" si="112"/>
        <v>0</v>
      </c>
      <c r="S236" s="97">
        <f t="shared" si="94"/>
        <v>-2.1894736842105265</v>
      </c>
      <c r="T236" s="105">
        <f t="shared" si="95"/>
        <v>0</v>
      </c>
      <c r="U236" s="97">
        <f t="shared" si="20"/>
        <v>45</v>
      </c>
      <c r="V236" s="106">
        <f t="shared" si="96"/>
        <v>0</v>
      </c>
      <c r="X236" s="105">
        <f t="shared" si="98"/>
        <v>49.276817414585935</v>
      </c>
      <c r="Y236" s="105">
        <f t="shared" si="99"/>
        <v>799.68762995056886</v>
      </c>
      <c r="AA236" s="49">
        <f t="shared" si="108"/>
        <v>49.276817414585935</v>
      </c>
      <c r="AB236" s="52" t="str">
        <f t="shared" si="109"/>
        <v xml:space="preserve"> </v>
      </c>
    </row>
    <row r="237" spans="1:28" x14ac:dyDescent="0.25">
      <c r="A237" s="98">
        <v>-3.5</v>
      </c>
      <c r="B237" s="97">
        <v>21.5</v>
      </c>
      <c r="C237" s="99" t="s">
        <v>24</v>
      </c>
      <c r="D237" s="100" t="s">
        <v>1</v>
      </c>
      <c r="E237" s="101">
        <f t="shared" si="101"/>
        <v>95</v>
      </c>
      <c r="F237" s="102" t="s">
        <v>21</v>
      </c>
      <c r="G237" s="120">
        <f t="shared" ref="G237:G256" si="114">A237/(A237-B237)</f>
        <v>0.14000000000000001</v>
      </c>
      <c r="H237" s="116">
        <f t="shared" si="102"/>
        <v>0.06</v>
      </c>
      <c r="I237" s="120">
        <f t="shared" si="110"/>
        <v>-52.083333333333336</v>
      </c>
      <c r="J237" s="116">
        <f t="shared" si="103"/>
        <v>9.375</v>
      </c>
      <c r="K237" s="120">
        <f t="shared" si="104"/>
        <v>0.4375</v>
      </c>
      <c r="L237" s="116">
        <f t="shared" si="105"/>
        <v>0.11333333333333331</v>
      </c>
      <c r="M237" s="103">
        <f t="shared" si="106"/>
        <v>915.16666666666652</v>
      </c>
      <c r="N237" s="97">
        <f t="shared" si="107"/>
        <v>44.467647058823523</v>
      </c>
      <c r="O237" s="106">
        <f t="shared" si="93"/>
        <v>21.5</v>
      </c>
      <c r="P237" s="105">
        <f t="shared" si="111"/>
        <v>-869.56521739130437</v>
      </c>
      <c r="Q237" s="97">
        <f t="shared" si="17"/>
        <v>-45</v>
      </c>
      <c r="R237" s="97">
        <f t="shared" si="112"/>
        <v>0</v>
      </c>
      <c r="S237" s="97">
        <f t="shared" si="94"/>
        <v>-2.1842105263157894</v>
      </c>
      <c r="T237" s="105">
        <f t="shared" si="95"/>
        <v>0</v>
      </c>
      <c r="U237" s="97">
        <f t="shared" si="20"/>
        <v>45</v>
      </c>
      <c r="V237" s="106">
        <f t="shared" si="96"/>
        <v>0</v>
      </c>
      <c r="X237" s="105">
        <f t="shared" si="98"/>
        <v>45.601449275362143</v>
      </c>
      <c r="Y237" s="105">
        <f t="shared" si="99"/>
        <v>798.25743115942021</v>
      </c>
      <c r="AA237" s="49">
        <f t="shared" si="108"/>
        <v>45.601449275362143</v>
      </c>
      <c r="AB237" s="52" t="str">
        <f t="shared" si="109"/>
        <v xml:space="preserve"> </v>
      </c>
    </row>
    <row r="238" spans="1:28" x14ac:dyDescent="0.25">
      <c r="A238" s="98">
        <v>-3.5</v>
      </c>
      <c r="B238" s="97">
        <v>21.6</v>
      </c>
      <c r="C238" s="99" t="s">
        <v>24</v>
      </c>
      <c r="D238" s="100" t="s">
        <v>1</v>
      </c>
      <c r="E238" s="101">
        <f t="shared" si="101"/>
        <v>95</v>
      </c>
      <c r="F238" s="102" t="s">
        <v>21</v>
      </c>
      <c r="G238" s="120">
        <f t="shared" si="114"/>
        <v>0.1394422310756972</v>
      </c>
      <c r="H238" s="116">
        <f t="shared" si="102"/>
        <v>5.97609561752988E-2</v>
      </c>
      <c r="I238" s="120">
        <f t="shared" si="110"/>
        <v>-52.50083333333334</v>
      </c>
      <c r="J238" s="116">
        <f t="shared" si="103"/>
        <v>9.4125000000000014</v>
      </c>
      <c r="K238" s="120">
        <f t="shared" si="104"/>
        <v>0.4375</v>
      </c>
      <c r="L238" s="116">
        <f t="shared" si="105"/>
        <v>0.11288180610889775</v>
      </c>
      <c r="M238" s="103">
        <f t="shared" si="106"/>
        <v>911.52058432934939</v>
      </c>
      <c r="N238" s="97">
        <f t="shared" si="107"/>
        <v>44.489688305601128</v>
      </c>
      <c r="O238" s="106">
        <f t="shared" si="93"/>
        <v>21.6</v>
      </c>
      <c r="P238" s="105">
        <f t="shared" si="111"/>
        <v>-869.56521739130437</v>
      </c>
      <c r="Q238" s="97">
        <f t="shared" si="17"/>
        <v>-45</v>
      </c>
      <c r="R238" s="97">
        <f t="shared" si="112"/>
        <v>0</v>
      </c>
      <c r="S238" s="97">
        <f t="shared" si="94"/>
        <v>-2.1789473684210527</v>
      </c>
      <c r="T238" s="105">
        <f t="shared" si="95"/>
        <v>0</v>
      </c>
      <c r="U238" s="97">
        <f t="shared" si="20"/>
        <v>45</v>
      </c>
      <c r="V238" s="106">
        <f t="shared" si="96"/>
        <v>0</v>
      </c>
      <c r="X238" s="105">
        <f t="shared" si="98"/>
        <v>41.955366938045017</v>
      </c>
      <c r="Y238" s="105">
        <f t="shared" si="99"/>
        <v>796.83701463560863</v>
      </c>
      <c r="AA238" s="49">
        <f t="shared" si="108"/>
        <v>41.955366938045017</v>
      </c>
      <c r="AB238" s="52" t="str">
        <f t="shared" si="109"/>
        <v xml:space="preserve"> </v>
      </c>
    </row>
    <row r="239" spans="1:28" x14ac:dyDescent="0.25">
      <c r="A239" s="98">
        <v>-3.5</v>
      </c>
      <c r="B239" s="98">
        <v>21.7</v>
      </c>
      <c r="C239" s="99" t="s">
        <v>24</v>
      </c>
      <c r="D239" s="100" t="s">
        <v>1</v>
      </c>
      <c r="E239" s="101">
        <f t="shared" si="101"/>
        <v>95</v>
      </c>
      <c r="F239" s="102" t="s">
        <v>21</v>
      </c>
      <c r="G239" s="120">
        <f t="shared" si="114"/>
        <v>0.1388888888888889</v>
      </c>
      <c r="H239" s="116">
        <f t="shared" si="102"/>
        <v>5.9523809523809527E-2</v>
      </c>
      <c r="I239" s="120">
        <f t="shared" si="110"/>
        <v>-52.919999999999995</v>
      </c>
      <c r="J239" s="116">
        <f t="shared" si="103"/>
        <v>9.4500000000000011</v>
      </c>
      <c r="K239" s="120">
        <f t="shared" si="104"/>
        <v>0.4375</v>
      </c>
      <c r="L239" s="116">
        <f t="shared" si="105"/>
        <v>0.1124338624338625</v>
      </c>
      <c r="M239" s="103">
        <f t="shared" si="106"/>
        <v>907.90343915343965</v>
      </c>
      <c r="N239" s="97">
        <f t="shared" si="107"/>
        <v>44.511554621848738</v>
      </c>
      <c r="O239" s="106">
        <f t="shared" si="93"/>
        <v>21.699999999999996</v>
      </c>
      <c r="P239" s="105">
        <f t="shared" si="111"/>
        <v>-869.56521739130437</v>
      </c>
      <c r="Q239" s="97">
        <f t="shared" si="17"/>
        <v>-45</v>
      </c>
      <c r="R239" s="97">
        <f t="shared" si="112"/>
        <v>0</v>
      </c>
      <c r="S239" s="97">
        <f t="shared" si="94"/>
        <v>-2.1736842105263161</v>
      </c>
      <c r="T239" s="105">
        <f t="shared" si="95"/>
        <v>0</v>
      </c>
      <c r="U239" s="97">
        <f t="shared" si="20"/>
        <v>45</v>
      </c>
      <c r="V239" s="106">
        <f t="shared" si="96"/>
        <v>0</v>
      </c>
      <c r="X239" s="105">
        <f t="shared" si="98"/>
        <v>38.338221762135277</v>
      </c>
      <c r="Y239" s="105">
        <f t="shared" si="99"/>
        <v>795.42628305851338</v>
      </c>
      <c r="AA239" s="49">
        <f t="shared" si="108"/>
        <v>38.338221762135277</v>
      </c>
      <c r="AB239" s="52" t="str">
        <f t="shared" si="109"/>
        <v xml:space="preserve"> </v>
      </c>
    </row>
    <row r="240" spans="1:28" x14ac:dyDescent="0.25">
      <c r="A240" s="98">
        <v>-3.5</v>
      </c>
      <c r="B240" s="97">
        <v>21.8</v>
      </c>
      <c r="C240" s="99" t="s">
        <v>24</v>
      </c>
      <c r="D240" s="100" t="s">
        <v>1</v>
      </c>
      <c r="E240" s="101">
        <f t="shared" si="101"/>
        <v>95</v>
      </c>
      <c r="F240" s="102" t="s">
        <v>21</v>
      </c>
      <c r="G240" s="120">
        <f t="shared" si="114"/>
        <v>0.13833992094861661</v>
      </c>
      <c r="H240" s="116">
        <f t="shared" si="102"/>
        <v>5.9288537549407112E-2</v>
      </c>
      <c r="I240" s="120">
        <f t="shared" si="110"/>
        <v>-53.340833333333336</v>
      </c>
      <c r="J240" s="116">
        <f t="shared" si="103"/>
        <v>9.4874999999999989</v>
      </c>
      <c r="K240" s="120">
        <f t="shared" si="104"/>
        <v>0.4375</v>
      </c>
      <c r="L240" s="116">
        <f t="shared" si="105"/>
        <v>0.11198945981554675</v>
      </c>
      <c r="M240" s="103">
        <f t="shared" si="106"/>
        <v>904.31488801054002</v>
      </c>
      <c r="N240" s="97">
        <f t="shared" si="107"/>
        <v>44.533248081841435</v>
      </c>
      <c r="O240" s="106">
        <f t="shared" si="93"/>
        <v>21.8</v>
      </c>
      <c r="P240" s="105">
        <f t="shared" si="111"/>
        <v>-869.56521739130437</v>
      </c>
      <c r="Q240" s="97">
        <f t="shared" si="17"/>
        <v>-45</v>
      </c>
      <c r="R240" s="97">
        <f t="shared" si="112"/>
        <v>0</v>
      </c>
      <c r="S240" s="97">
        <f t="shared" si="94"/>
        <v>-2.1684210526315786</v>
      </c>
      <c r="T240" s="105">
        <f t="shared" si="95"/>
        <v>0</v>
      </c>
      <c r="U240" s="97">
        <f t="shared" si="20"/>
        <v>45</v>
      </c>
      <c r="V240" s="106">
        <f t="shared" si="96"/>
        <v>0</v>
      </c>
      <c r="X240" s="105">
        <f t="shared" si="98"/>
        <v>34.749670619235644</v>
      </c>
      <c r="Y240" s="105">
        <f t="shared" si="99"/>
        <v>794.02514034484727</v>
      </c>
      <c r="AA240" s="49">
        <f t="shared" si="108"/>
        <v>34.749670619235644</v>
      </c>
      <c r="AB240" s="52" t="str">
        <f t="shared" si="109"/>
        <v xml:space="preserve"> </v>
      </c>
    </row>
    <row r="241" spans="1:28" x14ac:dyDescent="0.25">
      <c r="A241" s="98">
        <v>-3.5</v>
      </c>
      <c r="B241" s="97">
        <v>21.9</v>
      </c>
      <c r="C241" s="99" t="s">
        <v>24</v>
      </c>
      <c r="D241" s="100" t="s">
        <v>1</v>
      </c>
      <c r="E241" s="101">
        <f t="shared" si="101"/>
        <v>95</v>
      </c>
      <c r="F241" s="102" t="s">
        <v>21</v>
      </c>
      <c r="G241" s="120">
        <f t="shared" si="114"/>
        <v>0.13779527559055119</v>
      </c>
      <c r="H241" s="116">
        <f t="shared" si="102"/>
        <v>5.9055118110236227E-2</v>
      </c>
      <c r="I241" s="120">
        <f t="shared" si="110"/>
        <v>-53.763333333333328</v>
      </c>
      <c r="J241" s="116">
        <f t="shared" si="103"/>
        <v>9.5249999999999986</v>
      </c>
      <c r="K241" s="120">
        <f t="shared" si="104"/>
        <v>0.4375</v>
      </c>
      <c r="L241" s="116">
        <f t="shared" si="105"/>
        <v>0.11154855643044617</v>
      </c>
      <c r="M241" s="103">
        <f t="shared" si="106"/>
        <v>900.75459317585285</v>
      </c>
      <c r="N241" s="97">
        <f t="shared" si="107"/>
        <v>44.554770727188519</v>
      </c>
      <c r="O241" s="106">
        <f t="shared" si="93"/>
        <v>21.900000000000002</v>
      </c>
      <c r="P241" s="105">
        <f t="shared" si="111"/>
        <v>-869.56521739130437</v>
      </c>
      <c r="Q241" s="97">
        <f t="shared" si="17"/>
        <v>-45</v>
      </c>
      <c r="R241" s="97">
        <f t="shared" si="112"/>
        <v>0</v>
      </c>
      <c r="S241" s="97">
        <f t="shared" si="94"/>
        <v>-2.1631578947368419</v>
      </c>
      <c r="T241" s="105">
        <f t="shared" si="95"/>
        <v>0</v>
      </c>
      <c r="U241" s="97">
        <f t="shared" si="20"/>
        <v>45</v>
      </c>
      <c r="V241" s="106">
        <f t="shared" si="96"/>
        <v>0</v>
      </c>
      <c r="X241" s="105">
        <f t="shared" si="98"/>
        <v>31.189375784548474</v>
      </c>
      <c r="Y241" s="105">
        <f t="shared" si="99"/>
        <v>792.63349163020791</v>
      </c>
      <c r="AA241" s="49">
        <f t="shared" si="108"/>
        <v>31.189375784548474</v>
      </c>
      <c r="AB241" s="52" t="str">
        <f t="shared" si="109"/>
        <v xml:space="preserve"> </v>
      </c>
    </row>
    <row r="242" spans="1:28" x14ac:dyDescent="0.25">
      <c r="A242" s="98">
        <v>-3.5</v>
      </c>
      <c r="B242" s="97">
        <v>22</v>
      </c>
      <c r="C242" s="99" t="s">
        <v>24</v>
      </c>
      <c r="D242" s="100" t="s">
        <v>1</v>
      </c>
      <c r="E242" s="101">
        <f t="shared" si="101"/>
        <v>95</v>
      </c>
      <c r="F242" s="102" t="s">
        <v>21</v>
      </c>
      <c r="G242" s="120">
        <f t="shared" si="114"/>
        <v>0.13725490196078433</v>
      </c>
      <c r="H242" s="116">
        <f t="shared" si="102"/>
        <v>5.8823529411764705E-2</v>
      </c>
      <c r="I242" s="120">
        <f t="shared" si="110"/>
        <v>-54.1875</v>
      </c>
      <c r="J242" s="116">
        <f t="shared" si="103"/>
        <v>9.5625</v>
      </c>
      <c r="K242" s="120">
        <f t="shared" si="104"/>
        <v>0.4375</v>
      </c>
      <c r="L242" s="116">
        <f t="shared" si="105"/>
        <v>0.1111111111111111</v>
      </c>
      <c r="M242" s="103">
        <f t="shared" si="106"/>
        <v>897.22222222222217</v>
      </c>
      <c r="N242" s="97">
        <f t="shared" si="107"/>
        <v>44.576124567474054</v>
      </c>
      <c r="O242" s="106">
        <f t="shared" si="93"/>
        <v>22</v>
      </c>
      <c r="P242" s="105">
        <f t="shared" si="111"/>
        <v>-869.56521739130437</v>
      </c>
      <c r="Q242" s="97">
        <f t="shared" si="17"/>
        <v>-45</v>
      </c>
      <c r="R242" s="97">
        <f t="shared" si="112"/>
        <v>0</v>
      </c>
      <c r="S242" s="97">
        <f t="shared" si="94"/>
        <v>-2.1578947368421053</v>
      </c>
      <c r="T242" s="105">
        <f t="shared" si="95"/>
        <v>0</v>
      </c>
      <c r="U242" s="97">
        <f t="shared" si="20"/>
        <v>45</v>
      </c>
      <c r="V242" s="106">
        <f t="shared" si="96"/>
        <v>0</v>
      </c>
      <c r="X242" s="105">
        <f t="shared" si="98"/>
        <v>27.657004830917799</v>
      </c>
      <c r="Y242" s="105">
        <f t="shared" si="99"/>
        <v>791.25124325092361</v>
      </c>
      <c r="AA242" s="49">
        <f t="shared" si="108"/>
        <v>27.657004830917799</v>
      </c>
      <c r="AB242" s="52" t="str">
        <f t="shared" si="109"/>
        <v xml:space="preserve"> </v>
      </c>
    </row>
    <row r="243" spans="1:28" x14ac:dyDescent="0.25">
      <c r="A243" s="98">
        <v>-3.5</v>
      </c>
      <c r="B243" s="98">
        <v>22.1</v>
      </c>
      <c r="C243" s="99" t="s">
        <v>24</v>
      </c>
      <c r="D243" s="100" t="s">
        <v>1</v>
      </c>
      <c r="E243" s="101">
        <f t="shared" si="101"/>
        <v>95</v>
      </c>
      <c r="F243" s="102" t="s">
        <v>21</v>
      </c>
      <c r="G243" s="120">
        <f t="shared" si="114"/>
        <v>0.13671875</v>
      </c>
      <c r="H243" s="116">
        <f t="shared" si="102"/>
        <v>5.859375E-2</v>
      </c>
      <c r="I243" s="120">
        <f t="shared" si="110"/>
        <v>-54.613333333333344</v>
      </c>
      <c r="J243" s="116">
        <f t="shared" si="103"/>
        <v>9.6000000000000014</v>
      </c>
      <c r="K243" s="120">
        <f t="shared" si="104"/>
        <v>0.4375</v>
      </c>
      <c r="L243" s="116">
        <f t="shared" si="105"/>
        <v>0.11067708333333334</v>
      </c>
      <c r="M243" s="103">
        <f t="shared" si="106"/>
        <v>893.71744791666674</v>
      </c>
      <c r="N243" s="97">
        <f t="shared" si="107"/>
        <v>44.597311580882355</v>
      </c>
      <c r="O243" s="106">
        <f t="shared" si="93"/>
        <v>22.099999999999998</v>
      </c>
      <c r="P243" s="105">
        <f t="shared" si="111"/>
        <v>-869.56521739130437</v>
      </c>
      <c r="Q243" s="97">
        <f t="shared" si="17"/>
        <v>-45</v>
      </c>
      <c r="R243" s="97">
        <f t="shared" si="112"/>
        <v>0</v>
      </c>
      <c r="S243" s="97">
        <f t="shared" si="94"/>
        <v>-2.1526315789473687</v>
      </c>
      <c r="T243" s="105">
        <f t="shared" si="95"/>
        <v>0</v>
      </c>
      <c r="U243" s="97">
        <f t="shared" si="20"/>
        <v>45</v>
      </c>
      <c r="V243" s="106">
        <f t="shared" si="96"/>
        <v>0</v>
      </c>
      <c r="X243" s="105">
        <f t="shared" si="98"/>
        <v>24.15223052536237</v>
      </c>
      <c r="Y243" s="105">
        <f t="shared" si="99"/>
        <v>789.87830272619283</v>
      </c>
      <c r="AA243" s="49">
        <f t="shared" si="108"/>
        <v>24.15223052536237</v>
      </c>
      <c r="AB243" s="52" t="str">
        <f t="shared" si="109"/>
        <v xml:space="preserve"> </v>
      </c>
    </row>
    <row r="244" spans="1:28" x14ac:dyDescent="0.25">
      <c r="A244" s="98">
        <v>-3.5</v>
      </c>
      <c r="B244" s="97">
        <v>22.2</v>
      </c>
      <c r="C244" s="99" t="s">
        <v>24</v>
      </c>
      <c r="D244" s="100" t="s">
        <v>1</v>
      </c>
      <c r="E244" s="101">
        <f t="shared" si="101"/>
        <v>95</v>
      </c>
      <c r="F244" s="102" t="s">
        <v>21</v>
      </c>
      <c r="G244" s="120">
        <f t="shared" si="114"/>
        <v>0.13618677042801558</v>
      </c>
      <c r="H244" s="116">
        <f t="shared" si="102"/>
        <v>5.8365758754863814E-2</v>
      </c>
      <c r="I244" s="120">
        <f t="shared" si="110"/>
        <v>-55.040833333333332</v>
      </c>
      <c r="J244" s="116">
        <f t="shared" si="103"/>
        <v>9.6375000000000011</v>
      </c>
      <c r="K244" s="120">
        <f t="shared" si="104"/>
        <v>0.4375</v>
      </c>
      <c r="L244" s="116">
        <f t="shared" si="105"/>
        <v>0.11024643320363167</v>
      </c>
      <c r="M244" s="103">
        <f t="shared" si="106"/>
        <v>890.23994811932573</v>
      </c>
      <c r="N244" s="97">
        <f t="shared" si="107"/>
        <v>44.618333714808884</v>
      </c>
      <c r="O244" s="106">
        <f t="shared" si="93"/>
        <v>22.2</v>
      </c>
      <c r="P244" s="105">
        <f t="shared" si="111"/>
        <v>-869.56521739130437</v>
      </c>
      <c r="Q244" s="97">
        <f t="shared" si="17"/>
        <v>-45</v>
      </c>
      <c r="R244" s="97">
        <f t="shared" si="112"/>
        <v>0</v>
      </c>
      <c r="S244" s="97">
        <f t="shared" si="94"/>
        <v>-2.1473684210526316</v>
      </c>
      <c r="T244" s="105">
        <f t="shared" si="95"/>
        <v>0</v>
      </c>
      <c r="U244" s="97">
        <f t="shared" si="20"/>
        <v>45</v>
      </c>
      <c r="V244" s="106">
        <f t="shared" si="96"/>
        <v>0</v>
      </c>
      <c r="X244" s="105">
        <f t="shared" si="98"/>
        <v>20.674730728021359</v>
      </c>
      <c r="Y244" s="105">
        <f t="shared" si="99"/>
        <v>788.51457874050914</v>
      </c>
      <c r="AA244" s="49">
        <f t="shared" si="108"/>
        <v>20.674730728021359</v>
      </c>
      <c r="AB244" s="52" t="str">
        <f t="shared" si="109"/>
        <v xml:space="preserve"> </v>
      </c>
    </row>
    <row r="245" spans="1:28" x14ac:dyDescent="0.25">
      <c r="A245" s="98">
        <v>-3.5</v>
      </c>
      <c r="B245" s="98">
        <v>22.3</v>
      </c>
      <c r="C245" s="99" t="s">
        <v>24</v>
      </c>
      <c r="D245" s="100" t="s">
        <v>1</v>
      </c>
      <c r="E245" s="101">
        <f t="shared" si="101"/>
        <v>95</v>
      </c>
      <c r="F245" s="102" t="s">
        <v>21</v>
      </c>
      <c r="G245" s="120">
        <f t="shared" si="114"/>
        <v>0.13565891472868216</v>
      </c>
      <c r="H245" s="116">
        <f t="shared" si="102"/>
        <v>5.8139534883720929E-2</v>
      </c>
      <c r="I245" s="120">
        <f t="shared" si="110"/>
        <v>-55.47</v>
      </c>
      <c r="J245" s="116">
        <f t="shared" si="103"/>
        <v>9.6749999999999989</v>
      </c>
      <c r="K245" s="120">
        <f t="shared" si="104"/>
        <v>0.4375</v>
      </c>
      <c r="L245" s="116">
        <f t="shared" si="105"/>
        <v>0.10981912144702841</v>
      </c>
      <c r="M245" s="103">
        <f t="shared" si="106"/>
        <v>886.78940568475434</v>
      </c>
      <c r="N245" s="97">
        <f t="shared" si="107"/>
        <v>44.639192886456904</v>
      </c>
      <c r="O245" s="106">
        <f t="shared" si="93"/>
        <v>22.300000000000004</v>
      </c>
      <c r="P245" s="105">
        <f t="shared" si="111"/>
        <v>-869.56521739130437</v>
      </c>
      <c r="Q245" s="97">
        <f t="shared" si="17"/>
        <v>-45</v>
      </c>
      <c r="R245" s="97">
        <f t="shared" si="112"/>
        <v>0</v>
      </c>
      <c r="S245" s="97">
        <f t="shared" si="94"/>
        <v>-2.1421052631578945</v>
      </c>
      <c r="T245" s="105">
        <f t="shared" si="95"/>
        <v>0</v>
      </c>
      <c r="U245" s="97">
        <f t="shared" si="20"/>
        <v>45</v>
      </c>
      <c r="V245" s="106">
        <f t="shared" si="96"/>
        <v>0</v>
      </c>
      <c r="X245" s="105">
        <f t="shared" si="98"/>
        <v>17.22418829344997</v>
      </c>
      <c r="Y245" s="105">
        <f t="shared" si="99"/>
        <v>787.15998112636919</v>
      </c>
      <c r="AA245" s="49">
        <f t="shared" si="108"/>
        <v>17.22418829344997</v>
      </c>
      <c r="AB245" s="52" t="str">
        <f t="shared" si="109"/>
        <v xml:space="preserve"> </v>
      </c>
    </row>
    <row r="246" spans="1:28" x14ac:dyDescent="0.25">
      <c r="A246" s="98">
        <v>-3.5</v>
      </c>
      <c r="B246" s="97">
        <v>22.4</v>
      </c>
      <c r="C246" s="99" t="s">
        <v>24</v>
      </c>
      <c r="D246" s="100" t="s">
        <v>1</v>
      </c>
      <c r="E246" s="101">
        <f t="shared" si="101"/>
        <v>95</v>
      </c>
      <c r="F246" s="102" t="s">
        <v>21</v>
      </c>
      <c r="G246" s="120">
        <f t="shared" si="114"/>
        <v>0.13513513513513514</v>
      </c>
      <c r="H246" s="116">
        <f t="shared" si="102"/>
        <v>5.7915057915057917E-2</v>
      </c>
      <c r="I246" s="120">
        <f t="shared" si="110"/>
        <v>-55.900833333333331</v>
      </c>
      <c r="J246" s="116">
        <f t="shared" si="103"/>
        <v>9.7124999999999986</v>
      </c>
      <c r="K246" s="120">
        <f t="shared" si="104"/>
        <v>0.4375</v>
      </c>
      <c r="L246" s="116">
        <f t="shared" si="105"/>
        <v>0.10939510939510938</v>
      </c>
      <c r="M246" s="103">
        <f t="shared" si="106"/>
        <v>883.36550836550828</v>
      </c>
      <c r="N246" s="97">
        <f t="shared" si="107"/>
        <v>44.659890983420397</v>
      </c>
      <c r="O246" s="106">
        <f t="shared" ref="O246:O301" si="115">A246-((A246-B246)/E246)*($AB$5-$AB$7)</f>
        <v>22.4</v>
      </c>
      <c r="P246" s="105">
        <f t="shared" si="111"/>
        <v>-869.56521739130437</v>
      </c>
      <c r="Q246" s="97">
        <f t="shared" si="17"/>
        <v>-45</v>
      </c>
      <c r="R246" s="97">
        <f t="shared" si="112"/>
        <v>0</v>
      </c>
      <c r="S246" s="97">
        <f t="shared" ref="S246:S301" si="116">A246-((A246-B246)/E246)*$AB$10</f>
        <v>-2.1368421052631579</v>
      </c>
      <c r="T246" s="105">
        <f t="shared" ref="T246:T301" si="117">IF(S246&lt;0,IF(S246&lt;-2.174,$AB$2,S246*(10^-3)*$AB$3*(-1)),IF(S246&gt;2.174,$AB$2*(-1),S246*(10^-3)*$AB$3*(-1)))*$AB$11</f>
        <v>0</v>
      </c>
      <c r="U246" s="97">
        <f t="shared" si="20"/>
        <v>45</v>
      </c>
      <c r="V246" s="106">
        <f t="shared" ref="V246:V301" si="118">IF(S246&lt;0,IF(S246&lt;$B$10,$AB$1,$AB$1*(1-(1-(S246/$B$10))^2)),0)*$AB$11</f>
        <v>0</v>
      </c>
      <c r="X246" s="105">
        <f t="shared" si="98"/>
        <v>13.800290974203904</v>
      </c>
      <c r="Y246" s="105">
        <f t="shared" si="99"/>
        <v>785.81442084726029</v>
      </c>
      <c r="AA246" s="49">
        <f t="shared" si="108"/>
        <v>13.800290974203904</v>
      </c>
      <c r="AB246" s="52" t="str">
        <f t="shared" si="109"/>
        <v xml:space="preserve"> </v>
      </c>
    </row>
    <row r="247" spans="1:28" x14ac:dyDescent="0.25">
      <c r="A247" s="98">
        <v>-3.5</v>
      </c>
      <c r="B247" s="97">
        <v>22.5</v>
      </c>
      <c r="C247" s="99" t="s">
        <v>24</v>
      </c>
      <c r="D247" s="100" t="s">
        <v>1</v>
      </c>
      <c r="E247" s="101">
        <f t="shared" si="101"/>
        <v>95</v>
      </c>
      <c r="F247" s="102" t="s">
        <v>21</v>
      </c>
      <c r="G247" s="120">
        <f t="shared" si="114"/>
        <v>0.13461538461538461</v>
      </c>
      <c r="H247" s="116">
        <f t="shared" si="102"/>
        <v>5.7692307692307696E-2</v>
      </c>
      <c r="I247" s="120">
        <f t="shared" si="110"/>
        <v>-56.333333333333336</v>
      </c>
      <c r="J247" s="116">
        <f t="shared" si="103"/>
        <v>9.75</v>
      </c>
      <c r="K247" s="120">
        <f t="shared" si="104"/>
        <v>0.4375</v>
      </c>
      <c r="L247" s="116">
        <f t="shared" si="105"/>
        <v>0.108974358974359</v>
      </c>
      <c r="M247" s="103">
        <f t="shared" si="106"/>
        <v>879.96794871794896</v>
      </c>
      <c r="N247" s="97">
        <f t="shared" si="107"/>
        <v>44.680429864253398</v>
      </c>
      <c r="O247" s="106">
        <f t="shared" si="115"/>
        <v>22.5</v>
      </c>
      <c r="P247" s="105">
        <f t="shared" si="111"/>
        <v>-869.56521739130437</v>
      </c>
      <c r="Q247" s="97">
        <f t="shared" si="17"/>
        <v>-45</v>
      </c>
      <c r="R247" s="97">
        <f t="shared" si="112"/>
        <v>0</v>
      </c>
      <c r="S247" s="97">
        <f t="shared" si="116"/>
        <v>-2.1315789473684212</v>
      </c>
      <c r="T247" s="105">
        <f t="shared" si="117"/>
        <v>0</v>
      </c>
      <c r="U247" s="97">
        <f t="shared" si="20"/>
        <v>45</v>
      </c>
      <c r="V247" s="106">
        <f t="shared" si="118"/>
        <v>0</v>
      </c>
      <c r="X247" s="105">
        <f t="shared" si="98"/>
        <v>10.402731326644584</v>
      </c>
      <c r="Y247" s="105">
        <f t="shared" si="99"/>
        <v>784.47780998091946</v>
      </c>
      <c r="AA247" s="49">
        <f t="shared" si="108"/>
        <v>10.402731326644584</v>
      </c>
      <c r="AB247" s="52" t="str">
        <f t="shared" si="109"/>
        <v xml:space="preserve"> </v>
      </c>
    </row>
    <row r="248" spans="1:28" x14ac:dyDescent="0.25">
      <c r="A248" s="98">
        <v>-3.5</v>
      </c>
      <c r="B248" s="97">
        <v>22.6</v>
      </c>
      <c r="C248" s="99" t="s">
        <v>24</v>
      </c>
      <c r="D248" s="100" t="s">
        <v>1</v>
      </c>
      <c r="E248" s="101">
        <f t="shared" si="101"/>
        <v>95</v>
      </c>
      <c r="F248" s="102" t="s">
        <v>21</v>
      </c>
      <c r="G248" s="120">
        <f t="shared" si="114"/>
        <v>0.13409961685823754</v>
      </c>
      <c r="H248" s="116">
        <f t="shared" si="102"/>
        <v>5.7471264367816091E-2</v>
      </c>
      <c r="I248" s="120">
        <f t="shared" si="110"/>
        <v>-56.767500000000005</v>
      </c>
      <c r="J248" s="116">
        <f t="shared" si="103"/>
        <v>9.7875000000000014</v>
      </c>
      <c r="K248" s="120">
        <f t="shared" si="104"/>
        <v>0.4375</v>
      </c>
      <c r="L248" s="116">
        <f t="shared" si="105"/>
        <v>0.10855683269476374</v>
      </c>
      <c r="M248" s="103">
        <f t="shared" si="106"/>
        <v>876.59642401021722</v>
      </c>
      <c r="N248" s="97">
        <f t="shared" si="107"/>
        <v>44.700811359026375</v>
      </c>
      <c r="O248" s="106">
        <f t="shared" si="115"/>
        <v>22.6</v>
      </c>
      <c r="P248" s="105">
        <f t="shared" si="111"/>
        <v>-869.56521739130437</v>
      </c>
      <c r="Q248" s="97">
        <f t="shared" si="17"/>
        <v>-45</v>
      </c>
      <c r="R248" s="97">
        <f t="shared" si="112"/>
        <v>0</v>
      </c>
      <c r="S248" s="97">
        <f t="shared" si="116"/>
        <v>-2.1263157894736842</v>
      </c>
      <c r="T248" s="105">
        <f t="shared" si="117"/>
        <v>0</v>
      </c>
      <c r="U248" s="97">
        <f t="shared" si="20"/>
        <v>45</v>
      </c>
      <c r="V248" s="106">
        <f t="shared" si="118"/>
        <v>0</v>
      </c>
      <c r="X248" s="105">
        <f t="shared" si="98"/>
        <v>7.0312066189128473</v>
      </c>
      <c r="Y248" s="105">
        <f t="shared" si="99"/>
        <v>783.15006170286506</v>
      </c>
      <c r="AA248" s="49">
        <f t="shared" si="108"/>
        <v>7.0312066189128473</v>
      </c>
      <c r="AB248" s="52" t="str">
        <f t="shared" si="109"/>
        <v xml:space="preserve"> </v>
      </c>
    </row>
    <row r="249" spans="1:28" x14ac:dyDescent="0.25">
      <c r="A249" s="98">
        <v>-3.5</v>
      </c>
      <c r="B249" s="98">
        <v>22.7</v>
      </c>
      <c r="C249" s="99" t="s">
        <v>24</v>
      </c>
      <c r="D249" s="100" t="s">
        <v>1</v>
      </c>
      <c r="E249" s="101">
        <f t="shared" si="101"/>
        <v>95</v>
      </c>
      <c r="F249" s="102" t="s">
        <v>21</v>
      </c>
      <c r="G249" s="120">
        <f t="shared" si="114"/>
        <v>0.13358778625954199</v>
      </c>
      <c r="H249" s="116">
        <f t="shared" si="102"/>
        <v>5.7251908396946563E-2</v>
      </c>
      <c r="I249" s="120">
        <f t="shared" si="110"/>
        <v>-57.203333333333326</v>
      </c>
      <c r="J249" s="116">
        <f t="shared" si="103"/>
        <v>9.8250000000000011</v>
      </c>
      <c r="K249" s="120">
        <f t="shared" si="104"/>
        <v>0.4375</v>
      </c>
      <c r="L249" s="116">
        <f t="shared" si="105"/>
        <v>0.1081424936386769</v>
      </c>
      <c r="M249" s="103">
        <f t="shared" si="106"/>
        <v>873.25063613231589</v>
      </c>
      <c r="N249" s="97">
        <f t="shared" si="107"/>
        <v>44.721037269869782</v>
      </c>
      <c r="O249" s="106">
        <f t="shared" si="115"/>
        <v>22.7</v>
      </c>
      <c r="P249" s="105">
        <f t="shared" si="111"/>
        <v>-869.56521739130437</v>
      </c>
      <c r="Q249" s="97">
        <f t="shared" si="17"/>
        <v>-45</v>
      </c>
      <c r="R249" s="97">
        <f t="shared" si="112"/>
        <v>0</v>
      </c>
      <c r="S249" s="97">
        <f t="shared" si="116"/>
        <v>-2.1210526315789471</v>
      </c>
      <c r="T249" s="105">
        <f t="shared" si="117"/>
        <v>0</v>
      </c>
      <c r="U249" s="97">
        <f t="shared" si="20"/>
        <v>45</v>
      </c>
      <c r="V249" s="106">
        <f t="shared" si="118"/>
        <v>0</v>
      </c>
      <c r="X249" s="105">
        <f t="shared" si="98"/>
        <v>3.6854187410115173</v>
      </c>
      <c r="Y249" s="105">
        <f t="shared" si="99"/>
        <v>781.83109027019498</v>
      </c>
      <c r="AA249" s="49">
        <f t="shared" si="108"/>
        <v>3.6854187410115173</v>
      </c>
      <c r="AB249" s="52" t="str">
        <f t="shared" si="109"/>
        <v xml:space="preserve"> </v>
      </c>
    </row>
    <row r="250" spans="1:28" x14ac:dyDescent="0.25">
      <c r="A250" s="98">
        <v>-3.5</v>
      </c>
      <c r="B250" s="97">
        <v>22.8</v>
      </c>
      <c r="C250" s="99" t="s">
        <v>24</v>
      </c>
      <c r="D250" s="100" t="s">
        <v>1</v>
      </c>
      <c r="E250" s="101">
        <f t="shared" si="101"/>
        <v>95</v>
      </c>
      <c r="F250" s="102" t="s">
        <v>21</v>
      </c>
      <c r="G250" s="120">
        <f t="shared" si="114"/>
        <v>0.13307984790874525</v>
      </c>
      <c r="H250" s="116">
        <f t="shared" si="102"/>
        <v>5.7034220532319393E-2</v>
      </c>
      <c r="I250" s="120">
        <f t="shared" si="110"/>
        <v>-57.64083333333334</v>
      </c>
      <c r="J250" s="116">
        <f t="shared" si="103"/>
        <v>9.8624999999999989</v>
      </c>
      <c r="K250" s="120">
        <f t="shared" si="104"/>
        <v>0.4375</v>
      </c>
      <c r="L250" s="116">
        <f t="shared" si="105"/>
        <v>0.10773130544993659</v>
      </c>
      <c r="M250" s="103">
        <f t="shared" si="106"/>
        <v>869.93029150823793</v>
      </c>
      <c r="N250" s="97">
        <f t="shared" si="107"/>
        <v>44.741109371505253</v>
      </c>
      <c r="O250" s="106">
        <f t="shared" si="115"/>
        <v>22.8</v>
      </c>
      <c r="P250" s="105">
        <f t="shared" si="111"/>
        <v>-869.56521739130437</v>
      </c>
      <c r="Q250" s="97">
        <f t="shared" si="17"/>
        <v>-45</v>
      </c>
      <c r="R250" s="97">
        <f t="shared" si="112"/>
        <v>0</v>
      </c>
      <c r="S250" s="97">
        <f t="shared" si="116"/>
        <v>-2.1157894736842104</v>
      </c>
      <c r="T250" s="105">
        <f t="shared" si="117"/>
        <v>0</v>
      </c>
      <c r="U250" s="97">
        <f t="shared" si="20"/>
        <v>45</v>
      </c>
      <c r="V250" s="106">
        <f t="shared" si="118"/>
        <v>0</v>
      </c>
      <c r="X250" s="105">
        <f t="shared" si="98"/>
        <v>0.36507411693355607</v>
      </c>
      <c r="Y250" s="105">
        <f t="shared" si="99"/>
        <v>780.52081100564214</v>
      </c>
      <c r="AA250" s="49">
        <f t="shared" si="108"/>
        <v>0.36507411693355607</v>
      </c>
      <c r="AB250" s="52" t="str">
        <f t="shared" si="109"/>
        <v xml:space="preserve"> </v>
      </c>
    </row>
    <row r="251" spans="1:28" x14ac:dyDescent="0.25">
      <c r="A251" s="98">
        <v>-3.5</v>
      </c>
      <c r="B251" s="97">
        <v>22.9</v>
      </c>
      <c r="C251" s="99" t="s">
        <v>24</v>
      </c>
      <c r="D251" s="100" t="s">
        <v>1</v>
      </c>
      <c r="E251" s="101">
        <f t="shared" si="101"/>
        <v>95</v>
      </c>
      <c r="F251" s="102" t="s">
        <v>21</v>
      </c>
      <c r="G251" s="120">
        <f t="shared" si="114"/>
        <v>0.13257575757575757</v>
      </c>
      <c r="H251" s="116">
        <f t="shared" si="102"/>
        <v>5.6818181818181823E-2</v>
      </c>
      <c r="I251" s="120">
        <f t="shared" si="110"/>
        <v>-58.079999999999991</v>
      </c>
      <c r="J251" s="116">
        <f t="shared" si="103"/>
        <v>9.8999999999999986</v>
      </c>
      <c r="K251" s="120">
        <f t="shared" si="104"/>
        <v>0.4375</v>
      </c>
      <c r="L251" s="116">
        <f t="shared" si="105"/>
        <v>0.10732323232323233</v>
      </c>
      <c r="M251" s="103">
        <f t="shared" si="106"/>
        <v>866.63510101010115</v>
      </c>
      <c r="N251" s="97">
        <f t="shared" si="107"/>
        <v>44.76102941176471</v>
      </c>
      <c r="O251" s="106">
        <f t="shared" si="115"/>
        <v>22.9</v>
      </c>
      <c r="P251" s="105">
        <f t="shared" si="111"/>
        <v>-869.56521739130437</v>
      </c>
      <c r="Q251" s="97">
        <f t="shared" si="17"/>
        <v>-45</v>
      </c>
      <c r="R251" s="97">
        <f t="shared" si="112"/>
        <v>0</v>
      </c>
      <c r="S251" s="97">
        <f t="shared" si="116"/>
        <v>-2.1105263157894738</v>
      </c>
      <c r="T251" s="105">
        <f t="shared" si="117"/>
        <v>0</v>
      </c>
      <c r="U251" s="97">
        <f t="shared" si="20"/>
        <v>45</v>
      </c>
      <c r="V251" s="106">
        <f t="shared" si="118"/>
        <v>0</v>
      </c>
      <c r="X251" s="105">
        <f t="shared" si="98"/>
        <v>-2.93011638120322</v>
      </c>
      <c r="Y251" s="105">
        <f t="shared" si="99"/>
        <v>779.21914028189519</v>
      </c>
      <c r="AA251" s="49" t="str">
        <f t="shared" si="108"/>
        <v xml:space="preserve"> </v>
      </c>
      <c r="AB251" s="52">
        <f t="shared" si="109"/>
        <v>-2.93011638120322</v>
      </c>
    </row>
    <row r="252" spans="1:28" x14ac:dyDescent="0.25">
      <c r="A252" s="98">
        <v>-3.5</v>
      </c>
      <c r="B252" s="97">
        <v>23</v>
      </c>
      <c r="C252" s="99" t="s">
        <v>24</v>
      </c>
      <c r="D252" s="100" t="s">
        <v>1</v>
      </c>
      <c r="E252" s="101">
        <f t="shared" si="101"/>
        <v>95</v>
      </c>
      <c r="F252" s="102" t="s">
        <v>21</v>
      </c>
      <c r="G252" s="120">
        <f t="shared" si="114"/>
        <v>0.13207547169811321</v>
      </c>
      <c r="H252" s="116">
        <f t="shared" si="102"/>
        <v>5.6603773584905662E-2</v>
      </c>
      <c r="I252" s="120">
        <f t="shared" si="110"/>
        <v>-58.520833333333336</v>
      </c>
      <c r="J252" s="116">
        <f t="shared" si="103"/>
        <v>9.9375</v>
      </c>
      <c r="K252" s="120">
        <f t="shared" si="104"/>
        <v>0.4375</v>
      </c>
      <c r="L252" s="116">
        <f t="shared" si="105"/>
        <v>0.1069182389937107</v>
      </c>
      <c r="M252" s="103">
        <f t="shared" si="106"/>
        <v>863.36477987421392</v>
      </c>
      <c r="N252" s="97">
        <f t="shared" si="107"/>
        <v>44.780799112097668</v>
      </c>
      <c r="O252" s="106">
        <f t="shared" si="115"/>
        <v>22.999999999999996</v>
      </c>
      <c r="P252" s="105">
        <f t="shared" si="111"/>
        <v>-869.56521739130437</v>
      </c>
      <c r="Q252" s="97">
        <f t="shared" si="17"/>
        <v>-45</v>
      </c>
      <c r="R252" s="97">
        <f t="shared" si="112"/>
        <v>0</v>
      </c>
      <c r="S252" s="97">
        <f t="shared" si="116"/>
        <v>-2.1052631578947372</v>
      </c>
      <c r="T252" s="105">
        <f t="shared" si="117"/>
        <v>0</v>
      </c>
      <c r="U252" s="97">
        <f t="shared" si="20"/>
        <v>45</v>
      </c>
      <c r="V252" s="106">
        <f t="shared" si="118"/>
        <v>0</v>
      </c>
      <c r="X252" s="105">
        <f t="shared" si="98"/>
        <v>-6.2004375170904495</v>
      </c>
      <c r="Y252" s="105">
        <f t="shared" si="99"/>
        <v>777.92599550616285</v>
      </c>
      <c r="AA252" s="49" t="str">
        <f t="shared" si="108"/>
        <v xml:space="preserve"> </v>
      </c>
      <c r="AB252" s="52">
        <f t="shared" si="109"/>
        <v>-6.2004375170904495</v>
      </c>
    </row>
    <row r="253" spans="1:28" x14ac:dyDescent="0.25">
      <c r="A253" s="98">
        <v>-3.5</v>
      </c>
      <c r="B253" s="98">
        <v>23.1</v>
      </c>
      <c r="C253" s="99" t="s">
        <v>24</v>
      </c>
      <c r="D253" s="100" t="s">
        <v>1</v>
      </c>
      <c r="E253" s="101">
        <f t="shared" si="101"/>
        <v>95</v>
      </c>
      <c r="F253" s="102" t="s">
        <v>21</v>
      </c>
      <c r="G253" s="120">
        <f t="shared" si="114"/>
        <v>0.13157894736842105</v>
      </c>
      <c r="H253" s="116">
        <f t="shared" si="102"/>
        <v>5.6390977443609019E-2</v>
      </c>
      <c r="I253" s="120">
        <f t="shared" si="110"/>
        <v>-58.963333333333338</v>
      </c>
      <c r="J253" s="116">
        <f t="shared" si="103"/>
        <v>9.9750000000000014</v>
      </c>
      <c r="K253" s="120">
        <f t="shared" si="104"/>
        <v>0.4375</v>
      </c>
      <c r="L253" s="116">
        <f t="shared" si="105"/>
        <v>0.10651629072681704</v>
      </c>
      <c r="M253" s="103">
        <f t="shared" si="106"/>
        <v>860.11904761904759</v>
      </c>
      <c r="N253" s="97">
        <f t="shared" si="107"/>
        <v>44.800420168067227</v>
      </c>
      <c r="O253" s="106">
        <f t="shared" si="115"/>
        <v>23.1</v>
      </c>
      <c r="P253" s="105">
        <f t="shared" si="111"/>
        <v>-869.56521739130437</v>
      </c>
      <c r="Q253" s="97">
        <f t="shared" si="17"/>
        <v>-45</v>
      </c>
      <c r="R253" s="97">
        <f t="shared" si="112"/>
        <v>0</v>
      </c>
      <c r="S253" s="97">
        <f t="shared" si="116"/>
        <v>-2.0999999999999996</v>
      </c>
      <c r="T253" s="105">
        <f t="shared" si="117"/>
        <v>0</v>
      </c>
      <c r="U253" s="97">
        <f t="shared" si="20"/>
        <v>45</v>
      </c>
      <c r="V253" s="106">
        <f t="shared" si="118"/>
        <v>0</v>
      </c>
      <c r="X253" s="105">
        <f t="shared" ref="X253:X297" si="119">M253+P253-R253+T253-V253</f>
        <v>-9.4461697722567806</v>
      </c>
      <c r="Y253" s="105">
        <f t="shared" ref="Y253:Y297" si="120">(M253*N253+(P253-R253)*Q253+(T253-V253)*U253)/100</f>
        <v>776.64129510499856</v>
      </c>
      <c r="AA253" s="49" t="str">
        <f t="shared" si="108"/>
        <v xml:space="preserve"> </v>
      </c>
      <c r="AB253" s="52">
        <f t="shared" si="109"/>
        <v>-9.4461697722567806</v>
      </c>
    </row>
    <row r="254" spans="1:28" x14ac:dyDescent="0.25">
      <c r="A254" s="98">
        <v>-3.5</v>
      </c>
      <c r="B254" s="97">
        <v>23.2</v>
      </c>
      <c r="C254" s="99" t="s">
        <v>24</v>
      </c>
      <c r="D254" s="100" t="s">
        <v>1</v>
      </c>
      <c r="E254" s="101">
        <f t="shared" si="101"/>
        <v>95</v>
      </c>
      <c r="F254" s="102" t="s">
        <v>21</v>
      </c>
      <c r="G254" s="120">
        <f t="shared" si="114"/>
        <v>0.13108614232209739</v>
      </c>
      <c r="H254" s="116">
        <f t="shared" si="102"/>
        <v>5.6179775280898875E-2</v>
      </c>
      <c r="I254" s="120">
        <f t="shared" si="110"/>
        <v>-59.407499999999999</v>
      </c>
      <c r="J254" s="116">
        <f t="shared" si="103"/>
        <v>10.012500000000001</v>
      </c>
      <c r="K254" s="120">
        <f t="shared" si="104"/>
        <v>0.4375</v>
      </c>
      <c r="L254" s="116">
        <f t="shared" si="105"/>
        <v>0.10611735330836455</v>
      </c>
      <c r="M254" s="103">
        <f t="shared" si="106"/>
        <v>856.89762796504374</v>
      </c>
      <c r="N254" s="97">
        <f t="shared" si="107"/>
        <v>44.819894249834761</v>
      </c>
      <c r="O254" s="106">
        <f t="shared" si="115"/>
        <v>23.200000000000003</v>
      </c>
      <c r="P254" s="105">
        <f t="shared" si="111"/>
        <v>-869.56521739130437</v>
      </c>
      <c r="Q254" s="97">
        <f t="shared" si="17"/>
        <v>-45</v>
      </c>
      <c r="R254" s="97">
        <f t="shared" si="112"/>
        <v>0</v>
      </c>
      <c r="S254" s="97">
        <f t="shared" si="116"/>
        <v>-2.094736842105263</v>
      </c>
      <c r="T254" s="105">
        <f t="shared" si="117"/>
        <v>0</v>
      </c>
      <c r="U254" s="97">
        <f t="shared" si="20"/>
        <v>45</v>
      </c>
      <c r="V254" s="106">
        <f t="shared" si="118"/>
        <v>0</v>
      </c>
      <c r="X254" s="105">
        <f t="shared" si="119"/>
        <v>-12.667589426260633</v>
      </c>
      <c r="Y254" s="105">
        <f t="shared" si="120"/>
        <v>775.36495850936205</v>
      </c>
      <c r="AA254" s="49" t="str">
        <f t="shared" si="108"/>
        <v xml:space="preserve"> </v>
      </c>
      <c r="AB254" s="52">
        <f t="shared" si="109"/>
        <v>-12.667589426260633</v>
      </c>
    </row>
    <row r="255" spans="1:28" x14ac:dyDescent="0.25">
      <c r="A255" s="98">
        <v>-3.5</v>
      </c>
      <c r="B255" s="97">
        <v>23.3</v>
      </c>
      <c r="C255" s="99" t="s">
        <v>24</v>
      </c>
      <c r="D255" s="100" t="s">
        <v>1</v>
      </c>
      <c r="E255" s="101">
        <f t="shared" si="101"/>
        <v>95</v>
      </c>
      <c r="F255" s="102" t="s">
        <v>21</v>
      </c>
      <c r="G255" s="120">
        <f t="shared" si="114"/>
        <v>0.13059701492537312</v>
      </c>
      <c r="H255" s="116">
        <f t="shared" si="102"/>
        <v>5.5970149253731345E-2</v>
      </c>
      <c r="I255" s="120">
        <f t="shared" si="110"/>
        <v>-59.853333333333332</v>
      </c>
      <c r="J255" s="116">
        <f t="shared" si="103"/>
        <v>10.049999999999999</v>
      </c>
      <c r="K255" s="120">
        <f t="shared" si="104"/>
        <v>0.4375</v>
      </c>
      <c r="L255" s="116">
        <f t="shared" si="105"/>
        <v>0.10572139303482583</v>
      </c>
      <c r="M255" s="103">
        <f t="shared" si="106"/>
        <v>853.70024875621857</v>
      </c>
      <c r="N255" s="97">
        <f t="shared" si="107"/>
        <v>44.839223002633886</v>
      </c>
      <c r="O255" s="106">
        <f t="shared" si="115"/>
        <v>23.3</v>
      </c>
      <c r="P255" s="105">
        <f t="shared" si="111"/>
        <v>-869.56521739130437</v>
      </c>
      <c r="Q255" s="97">
        <f t="shared" si="17"/>
        <v>-45</v>
      </c>
      <c r="R255" s="97">
        <f t="shared" si="112"/>
        <v>0</v>
      </c>
      <c r="S255" s="97">
        <f t="shared" si="116"/>
        <v>-2.0894736842105264</v>
      </c>
      <c r="T255" s="105">
        <f t="shared" si="117"/>
        <v>0</v>
      </c>
      <c r="U255" s="97">
        <f t="shared" si="20"/>
        <v>45</v>
      </c>
      <c r="V255" s="106">
        <f t="shared" si="118"/>
        <v>0</v>
      </c>
      <c r="X255" s="105">
        <f t="shared" si="119"/>
        <v>-15.864968635085802</v>
      </c>
      <c r="Y255" s="105">
        <f t="shared" si="120"/>
        <v>774.09690613992802</v>
      </c>
      <c r="AA255" s="49" t="str">
        <f t="shared" si="108"/>
        <v xml:space="preserve"> </v>
      </c>
      <c r="AB255" s="52">
        <f t="shared" si="109"/>
        <v>-15.864968635085802</v>
      </c>
    </row>
    <row r="256" spans="1:28" x14ac:dyDescent="0.25">
      <c r="A256" s="98">
        <v>-3.5</v>
      </c>
      <c r="B256" s="98">
        <v>23.4</v>
      </c>
      <c r="C256" s="99" t="s">
        <v>24</v>
      </c>
      <c r="D256" s="100" t="s">
        <v>1</v>
      </c>
      <c r="E256" s="101">
        <f t="shared" si="101"/>
        <v>95</v>
      </c>
      <c r="F256" s="102" t="s">
        <v>21</v>
      </c>
      <c r="G256" s="120">
        <f t="shared" si="114"/>
        <v>0.13011152416356878</v>
      </c>
      <c r="H256" s="116">
        <f t="shared" si="102"/>
        <v>5.5762081784386623E-2</v>
      </c>
      <c r="I256" s="120">
        <f t="shared" si="110"/>
        <v>-60.300833333333323</v>
      </c>
      <c r="J256" s="116">
        <f t="shared" si="103"/>
        <v>10.087499999999999</v>
      </c>
      <c r="K256" s="120">
        <f t="shared" si="104"/>
        <v>0.4375</v>
      </c>
      <c r="L256" s="116">
        <f t="shared" si="105"/>
        <v>0.10532837670384138</v>
      </c>
      <c r="M256" s="103">
        <f t="shared" si="106"/>
        <v>850.52664188351912</v>
      </c>
      <c r="N256" s="97">
        <f t="shared" si="107"/>
        <v>44.858408047233766</v>
      </c>
      <c r="O256" s="106">
        <f t="shared" si="115"/>
        <v>23.4</v>
      </c>
      <c r="P256" s="105">
        <f t="shared" si="111"/>
        <v>-869.56521739130437</v>
      </c>
      <c r="Q256" s="97">
        <f t="shared" si="17"/>
        <v>-45</v>
      </c>
      <c r="R256" s="97">
        <f t="shared" si="112"/>
        <v>0</v>
      </c>
      <c r="S256" s="97">
        <f t="shared" si="116"/>
        <v>-2.0842105263157897</v>
      </c>
      <c r="T256" s="105">
        <f t="shared" si="117"/>
        <v>0</v>
      </c>
      <c r="U256" s="97">
        <f t="shared" si="20"/>
        <v>45</v>
      </c>
      <c r="V256" s="106">
        <f t="shared" si="118"/>
        <v>0</v>
      </c>
      <c r="X256" s="105">
        <f t="shared" si="119"/>
        <v>-19.038575507785254</v>
      </c>
      <c r="Y256" s="105">
        <f t="shared" si="120"/>
        <v>772.83705939263064</v>
      </c>
      <c r="AA256" s="49" t="str">
        <f t="shared" si="108"/>
        <v xml:space="preserve"> </v>
      </c>
      <c r="AB256" s="52">
        <f t="shared" si="109"/>
        <v>-19.038575507785254</v>
      </c>
    </row>
    <row r="257" spans="1:28" x14ac:dyDescent="0.25">
      <c r="A257" s="98">
        <v>-3.5</v>
      </c>
      <c r="B257" s="97">
        <v>23.5</v>
      </c>
      <c r="C257" s="99" t="s">
        <v>24</v>
      </c>
      <c r="D257" s="100" t="s">
        <v>1</v>
      </c>
      <c r="E257" s="101">
        <f t="shared" si="101"/>
        <v>95</v>
      </c>
      <c r="F257" s="102" t="s">
        <v>21</v>
      </c>
      <c r="G257" s="120">
        <f>A257/(A257-B257)</f>
        <v>0.12962962962962962</v>
      </c>
      <c r="H257" s="116">
        <f t="shared" si="102"/>
        <v>5.5555555555555552E-2</v>
      </c>
      <c r="I257" s="120">
        <f t="shared" si="110"/>
        <v>-60.75</v>
      </c>
      <c r="J257" s="116">
        <f t="shared" si="103"/>
        <v>10.125</v>
      </c>
      <c r="K257" s="120">
        <f t="shared" si="104"/>
        <v>0.4375</v>
      </c>
      <c r="L257" s="116">
        <f t="shared" si="105"/>
        <v>0.10493827160493827</v>
      </c>
      <c r="M257" s="103">
        <f t="shared" si="106"/>
        <v>847.37654320987644</v>
      </c>
      <c r="N257" s="97">
        <f t="shared" si="107"/>
        <v>44.877450980392155</v>
      </c>
      <c r="O257" s="106">
        <f t="shared" si="115"/>
        <v>23.5</v>
      </c>
      <c r="P257" s="105">
        <f t="shared" si="111"/>
        <v>-869.56521739130437</v>
      </c>
      <c r="Q257" s="97">
        <f t="shared" si="17"/>
        <v>-45</v>
      </c>
      <c r="R257" s="97">
        <f t="shared" si="112"/>
        <v>0</v>
      </c>
      <c r="S257" s="97">
        <f t="shared" si="116"/>
        <v>-2.0789473684210527</v>
      </c>
      <c r="T257" s="105">
        <f t="shared" si="117"/>
        <v>0</v>
      </c>
      <c r="U257" s="97">
        <f t="shared" si="20"/>
        <v>45</v>
      </c>
      <c r="V257" s="106">
        <f t="shared" si="118"/>
        <v>0</v>
      </c>
      <c r="X257" s="105">
        <f t="shared" si="119"/>
        <v>-22.188674181427928</v>
      </c>
      <c r="Y257" s="105">
        <f t="shared" si="120"/>
        <v>771.58534062444085</v>
      </c>
      <c r="AA257" s="49" t="str">
        <f t="shared" si="108"/>
        <v xml:space="preserve"> </v>
      </c>
      <c r="AB257" s="52">
        <f t="shared" si="109"/>
        <v>-22.188674181427928</v>
      </c>
    </row>
    <row r="258" spans="1:28" x14ac:dyDescent="0.25">
      <c r="A258" s="98">
        <v>-3.5</v>
      </c>
      <c r="B258" s="97">
        <v>23.6</v>
      </c>
      <c r="C258" s="99" t="s">
        <v>24</v>
      </c>
      <c r="D258" s="100" t="s">
        <v>1</v>
      </c>
      <c r="E258" s="101">
        <f t="shared" si="101"/>
        <v>95</v>
      </c>
      <c r="F258" s="102" t="s">
        <v>21</v>
      </c>
      <c r="G258" s="120">
        <f t="shared" ref="G258:G277" si="121">A258/(A258-B258)</f>
        <v>0.12915129151291513</v>
      </c>
      <c r="H258" s="116">
        <f t="shared" si="102"/>
        <v>5.5350553505535055E-2</v>
      </c>
      <c r="I258" s="120">
        <f t="shared" si="110"/>
        <v>-61.200833333333343</v>
      </c>
      <c r="J258" s="116">
        <f t="shared" si="103"/>
        <v>10.162500000000001</v>
      </c>
      <c r="K258" s="120">
        <f t="shared" si="104"/>
        <v>0.4375</v>
      </c>
      <c r="L258" s="116">
        <f t="shared" si="105"/>
        <v>0.1045510455104551</v>
      </c>
      <c r="M258" s="103">
        <f t="shared" si="106"/>
        <v>844.24969249692492</v>
      </c>
      <c r="N258" s="97">
        <f t="shared" si="107"/>
        <v>44.89635337529846</v>
      </c>
      <c r="O258" s="106">
        <f t="shared" si="115"/>
        <v>23.599999999999998</v>
      </c>
      <c r="P258" s="105">
        <f t="shared" si="111"/>
        <v>-869.56521739130437</v>
      </c>
      <c r="Q258" s="97">
        <f t="shared" ref="Q258:Q301" si="122">-($AB$5/2)+$AB$7</f>
        <v>-45</v>
      </c>
      <c r="R258" s="97">
        <f t="shared" si="112"/>
        <v>0</v>
      </c>
      <c r="S258" s="97">
        <f t="shared" si="116"/>
        <v>-2.0736842105263156</v>
      </c>
      <c r="T258" s="105">
        <f t="shared" si="117"/>
        <v>0</v>
      </c>
      <c r="U258" s="97">
        <f t="shared" ref="U258:U301" si="123">($AB$5/2)-$AB$10</f>
        <v>45</v>
      </c>
      <c r="V258" s="106">
        <f t="shared" si="118"/>
        <v>0</v>
      </c>
      <c r="X258" s="105">
        <f t="shared" si="119"/>
        <v>-25.31552489437945</v>
      </c>
      <c r="Y258" s="105">
        <f t="shared" si="120"/>
        <v>770.34167313937712</v>
      </c>
      <c r="AA258" s="49" t="str">
        <f t="shared" si="108"/>
        <v xml:space="preserve"> </v>
      </c>
      <c r="AB258" s="52">
        <f t="shared" si="109"/>
        <v>-25.31552489437945</v>
      </c>
    </row>
    <row r="259" spans="1:28" x14ac:dyDescent="0.25">
      <c r="A259" s="98">
        <v>-3.5</v>
      </c>
      <c r="B259" s="97">
        <v>23.7</v>
      </c>
      <c r="C259" s="99" t="s">
        <v>24</v>
      </c>
      <c r="D259" s="100" t="s">
        <v>1</v>
      </c>
      <c r="E259" s="101">
        <f t="shared" si="101"/>
        <v>95</v>
      </c>
      <c r="F259" s="102" t="s">
        <v>21</v>
      </c>
      <c r="G259" s="120">
        <f t="shared" si="121"/>
        <v>0.12867647058823531</v>
      </c>
      <c r="H259" s="116">
        <f t="shared" si="102"/>
        <v>5.514705882352941E-2</v>
      </c>
      <c r="I259" s="120">
        <f t="shared" si="110"/>
        <v>-61.653333333333329</v>
      </c>
      <c r="J259" s="116">
        <f t="shared" si="103"/>
        <v>10.200000000000001</v>
      </c>
      <c r="K259" s="120">
        <f t="shared" si="104"/>
        <v>0.4375</v>
      </c>
      <c r="L259" s="116">
        <f t="shared" si="105"/>
        <v>0.10416666666666669</v>
      </c>
      <c r="M259" s="103">
        <f t="shared" si="106"/>
        <v>841.14583333333348</v>
      </c>
      <c r="N259" s="97">
        <f t="shared" si="107"/>
        <v>44.915116782006919</v>
      </c>
      <c r="O259" s="106">
        <f t="shared" si="115"/>
        <v>23.7</v>
      </c>
      <c r="P259" s="105">
        <f t="shared" si="111"/>
        <v>-869.56521739130437</v>
      </c>
      <c r="Q259" s="97">
        <f t="shared" si="122"/>
        <v>-45</v>
      </c>
      <c r="R259" s="97">
        <f t="shared" si="112"/>
        <v>0</v>
      </c>
      <c r="S259" s="97">
        <f t="shared" si="116"/>
        <v>-2.0684210526315789</v>
      </c>
      <c r="T259" s="105">
        <f t="shared" si="117"/>
        <v>0</v>
      </c>
      <c r="U259" s="97">
        <f t="shared" si="123"/>
        <v>45</v>
      </c>
      <c r="V259" s="106">
        <f t="shared" si="118"/>
        <v>0</v>
      </c>
      <c r="X259" s="105">
        <f t="shared" si="119"/>
        <v>-28.419384057970888</v>
      </c>
      <c r="Y259" s="105">
        <f t="shared" si="120"/>
        <v>769.10598117473899</v>
      </c>
      <c r="AA259" s="49" t="str">
        <f t="shared" si="108"/>
        <v xml:space="preserve"> </v>
      </c>
      <c r="AB259" s="52">
        <f t="shared" si="109"/>
        <v>-28.419384057970888</v>
      </c>
    </row>
    <row r="260" spans="1:28" x14ac:dyDescent="0.25">
      <c r="A260" s="98">
        <v>-3.5</v>
      </c>
      <c r="B260" s="98">
        <v>23.8</v>
      </c>
      <c r="C260" s="99" t="s">
        <v>24</v>
      </c>
      <c r="D260" s="100" t="s">
        <v>1</v>
      </c>
      <c r="E260" s="101">
        <f t="shared" si="101"/>
        <v>95</v>
      </c>
      <c r="F260" s="102" t="s">
        <v>21</v>
      </c>
      <c r="G260" s="120">
        <f t="shared" si="121"/>
        <v>0.12820512820512819</v>
      </c>
      <c r="H260" s="116">
        <f t="shared" si="102"/>
        <v>5.4945054945054944E-2</v>
      </c>
      <c r="I260" s="120">
        <f t="shared" si="110"/>
        <v>-62.107500000000009</v>
      </c>
      <c r="J260" s="116">
        <f t="shared" si="103"/>
        <v>10.237499999999999</v>
      </c>
      <c r="K260" s="120">
        <f t="shared" si="104"/>
        <v>0.4375</v>
      </c>
      <c r="L260" s="116">
        <f t="shared" si="105"/>
        <v>0.10378510378510378</v>
      </c>
      <c r="M260" s="103">
        <f t="shared" si="106"/>
        <v>838.06471306471303</v>
      </c>
      <c r="N260" s="97">
        <f t="shared" si="107"/>
        <v>44.933742727860377</v>
      </c>
      <c r="O260" s="106">
        <f t="shared" si="115"/>
        <v>23.800000000000004</v>
      </c>
      <c r="P260" s="105">
        <f t="shared" si="111"/>
        <v>-869.56521739130437</v>
      </c>
      <c r="Q260" s="97">
        <f t="shared" si="122"/>
        <v>-45</v>
      </c>
      <c r="R260" s="97">
        <f t="shared" si="112"/>
        <v>0</v>
      </c>
      <c r="S260" s="97">
        <f t="shared" si="116"/>
        <v>-2.0631578947368419</v>
      </c>
      <c r="T260" s="105">
        <f t="shared" si="117"/>
        <v>0</v>
      </c>
      <c r="U260" s="97">
        <f t="shared" si="123"/>
        <v>45</v>
      </c>
      <c r="V260" s="106">
        <f t="shared" si="118"/>
        <v>0</v>
      </c>
      <c r="X260" s="105">
        <f t="shared" si="119"/>
        <v>-31.50050432659134</v>
      </c>
      <c r="Y260" s="105">
        <f t="shared" si="120"/>
        <v>767.87818988756635</v>
      </c>
      <c r="AA260" s="49" t="str">
        <f t="shared" si="108"/>
        <v xml:space="preserve"> </v>
      </c>
      <c r="AB260" s="52">
        <f t="shared" si="109"/>
        <v>-31.50050432659134</v>
      </c>
    </row>
    <row r="261" spans="1:28" x14ac:dyDescent="0.25">
      <c r="A261" s="98">
        <v>-3.5</v>
      </c>
      <c r="B261" s="98">
        <v>23.9</v>
      </c>
      <c r="C261" s="99" t="s">
        <v>24</v>
      </c>
      <c r="D261" s="100" t="s">
        <v>1</v>
      </c>
      <c r="E261" s="101">
        <f t="shared" si="101"/>
        <v>95</v>
      </c>
      <c r="F261" s="102" t="s">
        <v>21</v>
      </c>
      <c r="G261" s="120">
        <f t="shared" si="121"/>
        <v>0.12773722627737227</v>
      </c>
      <c r="H261" s="116">
        <f t="shared" si="102"/>
        <v>5.4744525547445258E-2</v>
      </c>
      <c r="I261" s="120">
        <f t="shared" si="110"/>
        <v>-62.563333333333325</v>
      </c>
      <c r="J261" s="116">
        <f t="shared" si="103"/>
        <v>10.274999999999999</v>
      </c>
      <c r="K261" s="120">
        <f t="shared" si="104"/>
        <v>0.4375</v>
      </c>
      <c r="L261" s="116">
        <f t="shared" si="105"/>
        <v>0.10340632603406327</v>
      </c>
      <c r="M261" s="103">
        <f t="shared" si="106"/>
        <v>835.00608272506088</v>
      </c>
      <c r="N261" s="97">
        <f t="shared" si="107"/>
        <v>44.952232717904678</v>
      </c>
      <c r="O261" s="106">
        <f t="shared" si="115"/>
        <v>23.899999999999995</v>
      </c>
      <c r="P261" s="105">
        <f t="shared" si="111"/>
        <v>-869.56521739130437</v>
      </c>
      <c r="Q261" s="97">
        <f t="shared" si="122"/>
        <v>-45</v>
      </c>
      <c r="R261" s="97">
        <f t="shared" si="112"/>
        <v>0</v>
      </c>
      <c r="S261" s="97">
        <f t="shared" si="116"/>
        <v>-2.0578947368421057</v>
      </c>
      <c r="T261" s="105">
        <f t="shared" si="117"/>
        <v>0</v>
      </c>
      <c r="U261" s="97">
        <f t="shared" si="123"/>
        <v>45</v>
      </c>
      <c r="V261" s="106">
        <f t="shared" si="118"/>
        <v>0</v>
      </c>
      <c r="X261" s="105">
        <f t="shared" si="119"/>
        <v>-34.559134666243494</v>
      </c>
      <c r="Y261" s="105">
        <f t="shared" si="120"/>
        <v>766.65822534131598</v>
      </c>
      <c r="AA261" s="49" t="str">
        <f t="shared" si="108"/>
        <v xml:space="preserve"> </v>
      </c>
      <c r="AB261" s="52">
        <f t="shared" si="109"/>
        <v>-34.559134666243494</v>
      </c>
    </row>
    <row r="262" spans="1:28" x14ac:dyDescent="0.25">
      <c r="A262" s="98">
        <v>-3.5</v>
      </c>
      <c r="B262" s="97">
        <v>24</v>
      </c>
      <c r="C262" s="99" t="s">
        <v>24</v>
      </c>
      <c r="D262" s="100" t="s">
        <v>1</v>
      </c>
      <c r="E262" s="101">
        <f t="shared" si="101"/>
        <v>95</v>
      </c>
      <c r="F262" s="102" t="s">
        <v>21</v>
      </c>
      <c r="G262" s="120">
        <f t="shared" si="121"/>
        <v>0.12727272727272726</v>
      </c>
      <c r="H262" s="116">
        <f t="shared" si="102"/>
        <v>5.4545454545454543E-2</v>
      </c>
      <c r="I262" s="120">
        <f t="shared" si="110"/>
        <v>-63.020833333333336</v>
      </c>
      <c r="J262" s="116">
        <f t="shared" si="103"/>
        <v>10.3125</v>
      </c>
      <c r="K262" s="120">
        <f t="shared" si="104"/>
        <v>0.4375</v>
      </c>
      <c r="L262" s="116">
        <f t="shared" si="105"/>
        <v>0.10303030303030303</v>
      </c>
      <c r="M262" s="103">
        <f t="shared" si="106"/>
        <v>831.969696969697</v>
      </c>
      <c r="N262" s="97">
        <f t="shared" si="107"/>
        <v>44.970588235294116</v>
      </c>
      <c r="O262" s="106">
        <f t="shared" si="115"/>
        <v>24</v>
      </c>
      <c r="P262" s="105">
        <f t="shared" si="111"/>
        <v>-869.56521739130437</v>
      </c>
      <c r="Q262" s="97">
        <f t="shared" si="122"/>
        <v>-45</v>
      </c>
      <c r="R262" s="97">
        <f t="shared" si="112"/>
        <v>0</v>
      </c>
      <c r="S262" s="97">
        <f t="shared" si="116"/>
        <v>-2.0526315789473681</v>
      </c>
      <c r="T262" s="105">
        <f t="shared" si="117"/>
        <v>0</v>
      </c>
      <c r="U262" s="97">
        <f t="shared" si="123"/>
        <v>45</v>
      </c>
      <c r="V262" s="106">
        <f t="shared" si="118"/>
        <v>0</v>
      </c>
      <c r="X262" s="105">
        <f t="shared" si="119"/>
        <v>-37.595520421607375</v>
      </c>
      <c r="Y262" s="105">
        <f t="shared" si="120"/>
        <v>765.44601449275365</v>
      </c>
      <c r="AA262" s="49" t="str">
        <f t="shared" si="108"/>
        <v xml:space="preserve"> </v>
      </c>
      <c r="AB262" s="52">
        <f t="shared" si="109"/>
        <v>-37.595520421607375</v>
      </c>
    </row>
    <row r="263" spans="1:28" x14ac:dyDescent="0.25">
      <c r="A263" s="98">
        <v>-3.5</v>
      </c>
      <c r="B263" s="97">
        <v>24.1</v>
      </c>
      <c r="C263" s="99" t="s">
        <v>24</v>
      </c>
      <c r="D263" s="100" t="s">
        <v>1</v>
      </c>
      <c r="E263" s="101">
        <f t="shared" si="101"/>
        <v>95</v>
      </c>
      <c r="F263" s="102" t="s">
        <v>21</v>
      </c>
      <c r="G263" s="120">
        <f t="shared" si="121"/>
        <v>0.12681159420289853</v>
      </c>
      <c r="H263" s="116">
        <f t="shared" si="102"/>
        <v>5.434782608695652E-2</v>
      </c>
      <c r="I263" s="120">
        <f t="shared" si="110"/>
        <v>-63.480000000000011</v>
      </c>
      <c r="J263" s="116">
        <f t="shared" si="103"/>
        <v>10.350000000000001</v>
      </c>
      <c r="K263" s="120">
        <f t="shared" si="104"/>
        <v>0.4375</v>
      </c>
      <c r="L263" s="116">
        <f t="shared" si="105"/>
        <v>0.10265700483091789</v>
      </c>
      <c r="M263" s="103">
        <f t="shared" si="106"/>
        <v>828.95531400966195</v>
      </c>
      <c r="N263" s="97">
        <f t="shared" si="107"/>
        <v>44.988810741687985</v>
      </c>
      <c r="O263" s="106">
        <f t="shared" si="115"/>
        <v>24.1</v>
      </c>
      <c r="P263" s="105">
        <f t="shared" si="111"/>
        <v>-869.56521739130437</v>
      </c>
      <c r="Q263" s="97">
        <f t="shared" si="122"/>
        <v>-45</v>
      </c>
      <c r="R263" s="97">
        <f t="shared" si="112"/>
        <v>0</v>
      </c>
      <c r="S263" s="97">
        <f t="shared" si="116"/>
        <v>-2.0473684210526315</v>
      </c>
      <c r="T263" s="105">
        <f t="shared" si="117"/>
        <v>0</v>
      </c>
      <c r="U263" s="97">
        <f t="shared" si="123"/>
        <v>45</v>
      </c>
      <c r="V263" s="106">
        <f t="shared" si="118"/>
        <v>0</v>
      </c>
      <c r="X263" s="105">
        <f t="shared" si="119"/>
        <v>-40.609903381642425</v>
      </c>
      <c r="Y263" s="105">
        <f t="shared" si="120"/>
        <v>764.24148517905905</v>
      </c>
      <c r="AA263" s="49" t="str">
        <f t="shared" si="108"/>
        <v xml:space="preserve"> </v>
      </c>
      <c r="AB263" s="52">
        <f t="shared" si="109"/>
        <v>-40.609903381642425</v>
      </c>
    </row>
    <row r="264" spans="1:28" x14ac:dyDescent="0.25">
      <c r="A264" s="98">
        <v>-3.5</v>
      </c>
      <c r="B264" s="97">
        <v>24.2</v>
      </c>
      <c r="C264" s="99" t="s">
        <v>24</v>
      </c>
      <c r="D264" s="100" t="s">
        <v>1</v>
      </c>
      <c r="E264" s="101">
        <f t="shared" si="101"/>
        <v>95</v>
      </c>
      <c r="F264" s="102" t="s">
        <v>21</v>
      </c>
      <c r="G264" s="120">
        <f t="shared" si="121"/>
        <v>0.1263537906137184</v>
      </c>
      <c r="H264" s="116">
        <f t="shared" si="102"/>
        <v>5.4151624548736461E-2</v>
      </c>
      <c r="I264" s="120">
        <f t="shared" si="110"/>
        <v>-63.94083333333333</v>
      </c>
      <c r="J264" s="116">
        <f t="shared" si="103"/>
        <v>10.387500000000001</v>
      </c>
      <c r="K264" s="120">
        <f t="shared" si="104"/>
        <v>0.4375</v>
      </c>
      <c r="L264" s="116">
        <f t="shared" si="105"/>
        <v>0.10228640192539114</v>
      </c>
      <c r="M264" s="103">
        <f t="shared" si="106"/>
        <v>825.96269554753349</v>
      </c>
      <c r="N264" s="97">
        <f t="shared" si="107"/>
        <v>45.006901677638567</v>
      </c>
      <c r="O264" s="106">
        <f t="shared" si="115"/>
        <v>24.2</v>
      </c>
      <c r="P264" s="105">
        <f t="shared" si="111"/>
        <v>-869.56521739130437</v>
      </c>
      <c r="Q264" s="97">
        <f t="shared" si="122"/>
        <v>-45</v>
      </c>
      <c r="R264" s="97">
        <f t="shared" si="112"/>
        <v>0</v>
      </c>
      <c r="S264" s="97">
        <f t="shared" si="116"/>
        <v>-2.0421052631578949</v>
      </c>
      <c r="T264" s="105">
        <f t="shared" si="117"/>
        <v>0</v>
      </c>
      <c r="U264" s="97">
        <f t="shared" si="123"/>
        <v>45</v>
      </c>
      <c r="V264" s="106">
        <f t="shared" si="118"/>
        <v>0</v>
      </c>
      <c r="X264" s="105">
        <f t="shared" si="119"/>
        <v>-43.602521843770887</v>
      </c>
      <c r="Y264" s="105">
        <f t="shared" si="120"/>
        <v>763.04456610513853</v>
      </c>
      <c r="AA264" s="49" t="str">
        <f t="shared" si="108"/>
        <v xml:space="preserve"> </v>
      </c>
      <c r="AB264" s="52">
        <f t="shared" si="109"/>
        <v>-43.602521843770887</v>
      </c>
    </row>
    <row r="265" spans="1:28" x14ac:dyDescent="0.25">
      <c r="A265" s="98">
        <v>-3.5</v>
      </c>
      <c r="B265" s="98">
        <v>24.3</v>
      </c>
      <c r="C265" s="99" t="s">
        <v>24</v>
      </c>
      <c r="D265" s="100" t="s">
        <v>1</v>
      </c>
      <c r="E265" s="101">
        <f t="shared" si="101"/>
        <v>95</v>
      </c>
      <c r="F265" s="102" t="s">
        <v>21</v>
      </c>
      <c r="G265" s="120">
        <f t="shared" si="121"/>
        <v>0.12589928057553956</v>
      </c>
      <c r="H265" s="116">
        <f t="shared" si="102"/>
        <v>5.3956834532374098E-2</v>
      </c>
      <c r="I265" s="120">
        <f t="shared" si="110"/>
        <v>-64.403333333333336</v>
      </c>
      <c r="J265" s="116">
        <f t="shared" si="103"/>
        <v>10.424999999999999</v>
      </c>
      <c r="K265" s="120">
        <f t="shared" si="104"/>
        <v>0.4375</v>
      </c>
      <c r="L265" s="116">
        <f t="shared" si="105"/>
        <v>0.10191846522781774</v>
      </c>
      <c r="M265" s="103">
        <f t="shared" si="106"/>
        <v>822.99160671462823</v>
      </c>
      <c r="N265" s="97">
        <f t="shared" si="107"/>
        <v>45.024862462970802</v>
      </c>
      <c r="O265" s="106">
        <f t="shared" si="115"/>
        <v>24.299999999999997</v>
      </c>
      <c r="P265" s="105">
        <f t="shared" si="111"/>
        <v>-869.56521739130437</v>
      </c>
      <c r="Q265" s="97">
        <f t="shared" si="122"/>
        <v>-45</v>
      </c>
      <c r="R265" s="97">
        <f t="shared" si="112"/>
        <v>0</v>
      </c>
      <c r="S265" s="97">
        <f t="shared" si="116"/>
        <v>-2.0368421052631582</v>
      </c>
      <c r="T265" s="105">
        <f t="shared" si="117"/>
        <v>0</v>
      </c>
      <c r="U265" s="97">
        <f t="shared" si="123"/>
        <v>45</v>
      </c>
      <c r="V265" s="106">
        <f t="shared" si="118"/>
        <v>0</v>
      </c>
      <c r="X265" s="105">
        <f t="shared" si="119"/>
        <v>-46.57361067667614</v>
      </c>
      <c r="Y265" s="105">
        <f t="shared" si="120"/>
        <v>761.85518683114196</v>
      </c>
      <c r="AA265" s="49" t="str">
        <f t="shared" si="108"/>
        <v xml:space="preserve"> </v>
      </c>
      <c r="AB265" s="52">
        <f t="shared" si="109"/>
        <v>-46.57361067667614</v>
      </c>
    </row>
    <row r="266" spans="1:28" x14ac:dyDescent="0.25">
      <c r="A266" s="98">
        <v>-3.5</v>
      </c>
      <c r="B266" s="98">
        <v>24.4</v>
      </c>
      <c r="C266" s="99" t="s">
        <v>24</v>
      </c>
      <c r="D266" s="100" t="s">
        <v>1</v>
      </c>
      <c r="E266" s="101">
        <f t="shared" si="101"/>
        <v>95</v>
      </c>
      <c r="F266" s="102" t="s">
        <v>21</v>
      </c>
      <c r="G266" s="120">
        <f t="shared" si="121"/>
        <v>0.12544802867383514</v>
      </c>
      <c r="H266" s="116">
        <f t="shared" si="102"/>
        <v>5.3763440860215055E-2</v>
      </c>
      <c r="I266" s="120">
        <f t="shared" si="110"/>
        <v>-64.867499999999993</v>
      </c>
      <c r="J266" s="116">
        <f t="shared" si="103"/>
        <v>10.462499999999999</v>
      </c>
      <c r="K266" s="120">
        <f t="shared" si="104"/>
        <v>0.4375</v>
      </c>
      <c r="L266" s="116">
        <f t="shared" si="105"/>
        <v>0.10155316606929507</v>
      </c>
      <c r="M266" s="103">
        <f t="shared" si="106"/>
        <v>820.04181600955769</v>
      </c>
      <c r="N266" s="97">
        <f t="shared" si="107"/>
        <v>45.042694497153697</v>
      </c>
      <c r="O266" s="106">
        <f t="shared" si="115"/>
        <v>24.4</v>
      </c>
      <c r="P266" s="105">
        <f t="shared" si="111"/>
        <v>-869.56521739130437</v>
      </c>
      <c r="Q266" s="97">
        <f t="shared" si="122"/>
        <v>-45</v>
      </c>
      <c r="R266" s="97">
        <f t="shared" si="112"/>
        <v>0</v>
      </c>
      <c r="S266" s="97">
        <f t="shared" si="116"/>
        <v>-2.0315789473684212</v>
      </c>
      <c r="T266" s="105">
        <f t="shared" si="117"/>
        <v>0</v>
      </c>
      <c r="U266" s="97">
        <f t="shared" si="123"/>
        <v>45</v>
      </c>
      <c r="V266" s="106">
        <f t="shared" si="118"/>
        <v>0</v>
      </c>
      <c r="X266" s="105">
        <f t="shared" si="119"/>
        <v>-49.52340138174668</v>
      </c>
      <c r="Y266" s="105">
        <f t="shared" si="120"/>
        <v>760.67327776018328</v>
      </c>
      <c r="AA266" s="49" t="str">
        <f t="shared" si="108"/>
        <v xml:space="preserve"> </v>
      </c>
      <c r="AB266" s="52">
        <f t="shared" si="109"/>
        <v>-49.52340138174668</v>
      </c>
    </row>
    <row r="267" spans="1:28" x14ac:dyDescent="0.25">
      <c r="A267" s="98">
        <v>-3.5</v>
      </c>
      <c r="B267" s="97">
        <v>24.5</v>
      </c>
      <c r="C267" s="99" t="s">
        <v>24</v>
      </c>
      <c r="D267" s="100" t="s">
        <v>1</v>
      </c>
      <c r="E267" s="101">
        <f t="shared" si="101"/>
        <v>95</v>
      </c>
      <c r="F267" s="102" t="s">
        <v>21</v>
      </c>
      <c r="G267" s="120">
        <f t="shared" si="121"/>
        <v>0.125</v>
      </c>
      <c r="H267" s="116">
        <f t="shared" si="102"/>
        <v>5.3571428571428568E-2</v>
      </c>
      <c r="I267" s="120">
        <f t="shared" si="110"/>
        <v>-65.333333333333329</v>
      </c>
      <c r="J267" s="116">
        <f t="shared" si="103"/>
        <v>10.5</v>
      </c>
      <c r="K267" s="120">
        <f t="shared" si="104"/>
        <v>0.4375</v>
      </c>
      <c r="L267" s="116">
        <f t="shared" si="105"/>
        <v>0.10119047619047619</v>
      </c>
      <c r="M267" s="103">
        <f t="shared" si="106"/>
        <v>817.1130952380953</v>
      </c>
      <c r="N267" s="97">
        <f t="shared" si="107"/>
        <v>45.060399159663866</v>
      </c>
      <c r="O267" s="106">
        <f t="shared" si="115"/>
        <v>24.499999999999996</v>
      </c>
      <c r="P267" s="105">
        <f t="shared" si="111"/>
        <v>-869.56521739130437</v>
      </c>
      <c r="Q267" s="97">
        <f t="shared" si="122"/>
        <v>-45</v>
      </c>
      <c r="R267" s="97">
        <f t="shared" si="112"/>
        <v>0</v>
      </c>
      <c r="S267" s="97">
        <f t="shared" si="116"/>
        <v>-2.0263157894736841</v>
      </c>
      <c r="T267" s="105">
        <f t="shared" si="117"/>
        <v>0</v>
      </c>
      <c r="U267" s="97">
        <f t="shared" si="123"/>
        <v>45</v>
      </c>
      <c r="V267" s="106">
        <f t="shared" si="118"/>
        <v>0</v>
      </c>
      <c r="X267" s="105">
        <f t="shared" si="119"/>
        <v>-52.452122153209075</v>
      </c>
      <c r="Y267" s="105">
        <f t="shared" si="120"/>
        <v>759.49877012625711</v>
      </c>
      <c r="AA267" s="49" t="str">
        <f t="shared" si="108"/>
        <v xml:space="preserve"> </v>
      </c>
      <c r="AB267" s="52">
        <f t="shared" si="109"/>
        <v>-52.452122153209075</v>
      </c>
    </row>
    <row r="268" spans="1:28" x14ac:dyDescent="0.25">
      <c r="A268" s="98">
        <v>-3.5</v>
      </c>
      <c r="B268" s="97">
        <v>24.6</v>
      </c>
      <c r="C268" s="99" t="s">
        <v>24</v>
      </c>
      <c r="D268" s="100" t="s">
        <v>1</v>
      </c>
      <c r="E268" s="101">
        <f t="shared" si="101"/>
        <v>95</v>
      </c>
      <c r="F268" s="102" t="s">
        <v>21</v>
      </c>
      <c r="G268" s="120">
        <f t="shared" si="121"/>
        <v>0.12455516014234874</v>
      </c>
      <c r="H268" s="116">
        <f t="shared" si="102"/>
        <v>5.3380782918149461E-2</v>
      </c>
      <c r="I268" s="120">
        <f t="shared" si="110"/>
        <v>-65.800833333333344</v>
      </c>
      <c r="J268" s="116">
        <f t="shared" si="103"/>
        <v>10.537500000000001</v>
      </c>
      <c r="K268" s="120">
        <f t="shared" si="104"/>
        <v>0.4375</v>
      </c>
      <c r="L268" s="116">
        <f t="shared" si="105"/>
        <v>0.10083036773428232</v>
      </c>
      <c r="M268" s="103">
        <f t="shared" si="106"/>
        <v>814.20521945432972</v>
      </c>
      <c r="N268" s="97">
        <f t="shared" si="107"/>
        <v>45.077977810341217</v>
      </c>
      <c r="O268" s="106">
        <f t="shared" si="115"/>
        <v>24.6</v>
      </c>
      <c r="P268" s="105">
        <f t="shared" si="111"/>
        <v>-869.56521739130437</v>
      </c>
      <c r="Q268" s="97">
        <f t="shared" si="122"/>
        <v>-45</v>
      </c>
      <c r="R268" s="97">
        <f t="shared" si="112"/>
        <v>0</v>
      </c>
      <c r="S268" s="97">
        <f t="shared" si="116"/>
        <v>-2.0210526315789474</v>
      </c>
      <c r="T268" s="105">
        <f t="shared" si="117"/>
        <v>0</v>
      </c>
      <c r="U268" s="97">
        <f t="shared" si="123"/>
        <v>45</v>
      </c>
      <c r="V268" s="106">
        <f t="shared" si="118"/>
        <v>0</v>
      </c>
      <c r="X268" s="105">
        <f t="shared" si="119"/>
        <v>-55.359997936974651</v>
      </c>
      <c r="Y268" s="105">
        <f t="shared" si="120"/>
        <v>758.33159598234988</v>
      </c>
      <c r="AA268" s="49" t="str">
        <f t="shared" si="108"/>
        <v xml:space="preserve"> </v>
      </c>
      <c r="AB268" s="52">
        <f t="shared" si="109"/>
        <v>-55.359997936974651</v>
      </c>
    </row>
    <row r="269" spans="1:28" x14ac:dyDescent="0.25">
      <c r="A269" s="98">
        <v>-3.5</v>
      </c>
      <c r="B269" s="97">
        <v>24.7</v>
      </c>
      <c r="C269" s="99" t="s">
        <v>24</v>
      </c>
      <c r="D269" s="100" t="s">
        <v>1</v>
      </c>
      <c r="E269" s="101">
        <f t="shared" si="101"/>
        <v>95</v>
      </c>
      <c r="F269" s="102" t="s">
        <v>21</v>
      </c>
      <c r="G269" s="120">
        <f t="shared" si="121"/>
        <v>0.12411347517730496</v>
      </c>
      <c r="H269" s="116">
        <f t="shared" si="102"/>
        <v>5.3191489361702128E-2</v>
      </c>
      <c r="I269" s="120">
        <f t="shared" si="110"/>
        <v>-66.27</v>
      </c>
      <c r="J269" s="116">
        <f t="shared" si="103"/>
        <v>10.575000000000001</v>
      </c>
      <c r="K269" s="120">
        <f t="shared" si="104"/>
        <v>0.4375</v>
      </c>
      <c r="L269" s="116">
        <f t="shared" si="105"/>
        <v>0.10047281323877072</v>
      </c>
      <c r="M269" s="103">
        <f t="shared" si="106"/>
        <v>811.31796690307351</v>
      </c>
      <c r="N269" s="97">
        <f t="shared" si="107"/>
        <v>45.095431789737177</v>
      </c>
      <c r="O269" s="106">
        <f t="shared" si="115"/>
        <v>24.700000000000003</v>
      </c>
      <c r="P269" s="105">
        <f t="shared" si="111"/>
        <v>-869.56521739130437</v>
      </c>
      <c r="Q269" s="97">
        <f t="shared" si="122"/>
        <v>-45</v>
      </c>
      <c r="R269" s="97">
        <f t="shared" si="112"/>
        <v>0</v>
      </c>
      <c r="S269" s="97">
        <f t="shared" si="116"/>
        <v>-2.0157894736842104</v>
      </c>
      <c r="T269" s="105">
        <f t="shared" si="117"/>
        <v>0</v>
      </c>
      <c r="U269" s="97">
        <f t="shared" si="123"/>
        <v>45</v>
      </c>
      <c r="V269" s="106">
        <f t="shared" si="118"/>
        <v>0</v>
      </c>
      <c r="X269" s="105">
        <f t="shared" si="119"/>
        <v>-58.247250488230861</v>
      </c>
      <c r="Y269" s="105">
        <f t="shared" si="120"/>
        <v>757.17168818874484</v>
      </c>
      <c r="AA269" s="49" t="str">
        <f t="shared" si="108"/>
        <v xml:space="preserve"> </v>
      </c>
      <c r="AB269" s="52">
        <f t="shared" si="109"/>
        <v>-58.247250488230861</v>
      </c>
    </row>
    <row r="270" spans="1:28" x14ac:dyDescent="0.25">
      <c r="A270" s="98">
        <v>-3.5</v>
      </c>
      <c r="B270" s="98">
        <v>24.8</v>
      </c>
      <c r="C270" s="99" t="s">
        <v>24</v>
      </c>
      <c r="D270" s="100" t="s">
        <v>1</v>
      </c>
      <c r="E270" s="101">
        <f t="shared" si="101"/>
        <v>95</v>
      </c>
      <c r="F270" s="102" t="s">
        <v>21</v>
      </c>
      <c r="G270" s="120">
        <f t="shared" si="121"/>
        <v>0.12367491166077738</v>
      </c>
      <c r="H270" s="116">
        <f t="shared" si="102"/>
        <v>5.3003533568904596E-2</v>
      </c>
      <c r="I270" s="120">
        <f t="shared" si="110"/>
        <v>-66.740833333333327</v>
      </c>
      <c r="J270" s="116">
        <f t="shared" si="103"/>
        <v>10.612499999999999</v>
      </c>
      <c r="K270" s="120">
        <f t="shared" si="104"/>
        <v>0.4375</v>
      </c>
      <c r="L270" s="116">
        <f t="shared" si="105"/>
        <v>0.10011778563015311</v>
      </c>
      <c r="M270" s="103">
        <f t="shared" si="106"/>
        <v>808.45111896348635</v>
      </c>
      <c r="N270" s="97">
        <f t="shared" si="107"/>
        <v>45.112762419455414</v>
      </c>
      <c r="O270" s="106">
        <f t="shared" si="115"/>
        <v>24.8</v>
      </c>
      <c r="P270" s="105">
        <f t="shared" si="111"/>
        <v>-869.56521739130437</v>
      </c>
      <c r="Q270" s="97">
        <f t="shared" si="122"/>
        <v>-45</v>
      </c>
      <c r="R270" s="97">
        <f t="shared" si="112"/>
        <v>0</v>
      </c>
      <c r="S270" s="97">
        <f t="shared" si="116"/>
        <v>-2.0105263157894737</v>
      </c>
      <c r="T270" s="105">
        <f t="shared" si="117"/>
        <v>0</v>
      </c>
      <c r="U270" s="97">
        <f t="shared" si="123"/>
        <v>45</v>
      </c>
      <c r="V270" s="106">
        <f t="shared" si="118"/>
        <v>0</v>
      </c>
      <c r="X270" s="105">
        <f t="shared" si="119"/>
        <v>-61.114098427818021</v>
      </c>
      <c r="Y270" s="105">
        <f t="shared" si="120"/>
        <v>756.01898040151343</v>
      </c>
      <c r="AA270" s="49" t="str">
        <f t="shared" si="108"/>
        <v xml:space="preserve"> </v>
      </c>
      <c r="AB270" s="52">
        <f t="shared" si="109"/>
        <v>-61.114098427818021</v>
      </c>
    </row>
    <row r="271" spans="1:28" x14ac:dyDescent="0.25">
      <c r="A271" s="98">
        <v>-3.5</v>
      </c>
      <c r="B271" s="98">
        <v>24.9</v>
      </c>
      <c r="C271" s="99" t="s">
        <v>24</v>
      </c>
      <c r="D271" s="100" t="s">
        <v>1</v>
      </c>
      <c r="E271" s="101">
        <f t="shared" ref="E271:E308" si="124">IF(C271="h",$AB$5,IF(C271="d",$AB$5-$AB$7,E270-($AB$7/4)))</f>
        <v>95</v>
      </c>
      <c r="F271" s="102" t="s">
        <v>21</v>
      </c>
      <c r="G271" s="120">
        <f t="shared" si="121"/>
        <v>0.12323943661971831</v>
      </c>
      <c r="H271" s="116">
        <f t="shared" ref="H271:H287" si="125">(A271-$B$10)/(A271-B271)</f>
        <v>5.281690140845071E-2</v>
      </c>
      <c r="I271" s="120">
        <f t="shared" si="110"/>
        <v>-67.213333333333324</v>
      </c>
      <c r="J271" s="116">
        <f t="shared" ref="J271:J308" si="126">((A271^2-A271*B271)/$B$10^2)-((A271-B271)/$B$10)</f>
        <v>10.649999999999999</v>
      </c>
      <c r="K271" s="120">
        <f t="shared" ref="K271:K308" si="127">(2*A271/$B$10)-(A271^2/$B$10^2)</f>
        <v>0.4375</v>
      </c>
      <c r="L271" s="116">
        <f t="shared" ref="L271:L308" si="128">(I271*(G271^3-H271^3)+J271*(G271^2-H271^2)+K271*(G271-H271)+H271)</f>
        <v>9.9765258215962438E-2</v>
      </c>
      <c r="M271" s="103">
        <f t="shared" ref="M271:M308" si="129">$AB$4*$AB$1*E271*L271</f>
        <v>805.60446009389671</v>
      </c>
      <c r="N271" s="97">
        <f t="shared" ref="N271:N302" si="130">($AB$5/2)-($AB$4*$AB$1*E271^2*((3/4)*I271*(G271^4-H271^4)+(2/3)*J271*(G271^3-H271^3)+(1/2)*K271*(G271^2-H271^2)+(H271^2/2))/M271)</f>
        <v>45.129971002485505</v>
      </c>
      <c r="O271" s="106">
        <f t="shared" si="115"/>
        <v>24.9</v>
      </c>
      <c r="P271" s="105">
        <f t="shared" si="111"/>
        <v>-869.56521739130437</v>
      </c>
      <c r="Q271" s="97">
        <f t="shared" si="122"/>
        <v>-45</v>
      </c>
      <c r="R271" s="97">
        <f t="shared" si="112"/>
        <v>0</v>
      </c>
      <c r="S271" s="97">
        <f t="shared" si="116"/>
        <v>-2.0052631578947366</v>
      </c>
      <c r="T271" s="105">
        <f t="shared" si="117"/>
        <v>0</v>
      </c>
      <c r="U271" s="97">
        <f t="shared" si="123"/>
        <v>45</v>
      </c>
      <c r="V271" s="106">
        <f t="shared" si="118"/>
        <v>0</v>
      </c>
      <c r="X271" s="105">
        <f t="shared" si="119"/>
        <v>-63.960757297407667</v>
      </c>
      <c r="Y271" s="105">
        <f t="shared" si="120"/>
        <v>754.87340706119255</v>
      </c>
      <c r="AA271" s="49" t="str">
        <f t="shared" ref="AA271:AA308" si="131">IF(X271&gt;$X$5,X271," ")</f>
        <v xml:space="preserve"> </v>
      </c>
      <c r="AB271" s="52">
        <f t="shared" ref="AB271:AB308" si="132">IF(X271&lt;$X$5,X271," ")</f>
        <v>-63.960757297407667</v>
      </c>
    </row>
    <row r="272" spans="1:28" x14ac:dyDescent="0.25">
      <c r="A272" s="98">
        <v>-3.5</v>
      </c>
      <c r="B272" s="97">
        <v>25</v>
      </c>
      <c r="C272" s="99" t="s">
        <v>24</v>
      </c>
      <c r="D272" s="100" t="s">
        <v>1</v>
      </c>
      <c r="E272" s="101">
        <f t="shared" si="124"/>
        <v>95</v>
      </c>
      <c r="F272" s="102" t="s">
        <v>21</v>
      </c>
      <c r="G272" s="120">
        <f t="shared" si="121"/>
        <v>0.12280701754385964</v>
      </c>
      <c r="H272" s="116">
        <f t="shared" si="125"/>
        <v>5.2631578947368418E-2</v>
      </c>
      <c r="I272" s="120">
        <f t="shared" ref="I272:I308" si="133">-((A272-B272)^2/(3*$B$10^2))</f>
        <v>-67.6875</v>
      </c>
      <c r="J272" s="116">
        <f t="shared" si="126"/>
        <v>10.6875</v>
      </c>
      <c r="K272" s="120">
        <f t="shared" si="127"/>
        <v>0.4375</v>
      </c>
      <c r="L272" s="116">
        <f t="shared" si="128"/>
        <v>9.9415204678362595E-2</v>
      </c>
      <c r="M272" s="103">
        <f t="shared" si="129"/>
        <v>802.77777777777794</v>
      </c>
      <c r="N272" s="97">
        <f t="shared" si="130"/>
        <v>45.147058823529413</v>
      </c>
      <c r="O272" s="106">
        <f t="shared" si="115"/>
        <v>25</v>
      </c>
      <c r="P272" s="105">
        <f t="shared" ref="P272:P308" si="134">IF(O272&lt;0,IF(O272&lt;-2.174,$AB$2,O272*(10^-3)*$AB$3*(-1)),IF(O272&gt;2.174,$AB$2*(-1),O272*(10^-3)*$AB$3*(-1)))*$AB$8</f>
        <v>-869.56521739130437</v>
      </c>
      <c r="Q272" s="97">
        <f t="shared" si="122"/>
        <v>-45</v>
      </c>
      <c r="R272" s="97">
        <f t="shared" ref="R272:R308" si="135">IF(O272&lt;0,IF(O272&lt;$B$10,$AB$1,$AB$1*(1-(1-(O272/$B$10))^2)),0)*$AB$8</f>
        <v>0</v>
      </c>
      <c r="S272" s="97">
        <f t="shared" si="116"/>
        <v>-2</v>
      </c>
      <c r="T272" s="105">
        <f t="shared" si="117"/>
        <v>0</v>
      </c>
      <c r="U272" s="97">
        <f t="shared" si="123"/>
        <v>45</v>
      </c>
      <c r="V272" s="106">
        <f t="shared" si="118"/>
        <v>0</v>
      </c>
      <c r="X272" s="105">
        <f t="shared" si="119"/>
        <v>-66.787439613526431</v>
      </c>
      <c r="Y272" s="105">
        <f t="shared" si="120"/>
        <v>753.73490338164265</v>
      </c>
      <c r="AA272" s="49" t="str">
        <f t="shared" si="131"/>
        <v xml:space="preserve"> </v>
      </c>
      <c r="AB272" s="52">
        <f t="shared" si="132"/>
        <v>-66.787439613526431</v>
      </c>
    </row>
    <row r="273" spans="1:28" x14ac:dyDescent="0.25">
      <c r="A273" s="98">
        <v>-3.4</v>
      </c>
      <c r="B273" s="97">
        <v>25</v>
      </c>
      <c r="C273" s="99" t="s">
        <v>24</v>
      </c>
      <c r="D273" s="100" t="s">
        <v>1</v>
      </c>
      <c r="E273" s="101">
        <f t="shared" si="124"/>
        <v>95</v>
      </c>
      <c r="F273" s="102" t="s">
        <v>21</v>
      </c>
      <c r="G273" s="120">
        <f t="shared" si="121"/>
        <v>0.11971830985915494</v>
      </c>
      <c r="H273" s="116">
        <f t="shared" si="125"/>
        <v>4.9295774647887321E-2</v>
      </c>
      <c r="I273" s="120">
        <f t="shared" si="133"/>
        <v>-67.213333333333324</v>
      </c>
      <c r="J273" s="116">
        <f t="shared" si="126"/>
        <v>9.9400000000000013</v>
      </c>
      <c r="K273" s="120">
        <f t="shared" si="127"/>
        <v>0.51000000000000023</v>
      </c>
      <c r="L273" s="116">
        <f t="shared" si="128"/>
        <v>9.6244131455399118E-2</v>
      </c>
      <c r="M273" s="103">
        <f t="shared" si="129"/>
        <v>777.17136150234785</v>
      </c>
      <c r="N273" s="97">
        <f t="shared" si="130"/>
        <v>45.292425283407759</v>
      </c>
      <c r="O273" s="106">
        <f t="shared" si="115"/>
        <v>25</v>
      </c>
      <c r="P273" s="105">
        <f t="shared" si="134"/>
        <v>-869.56521739130437</v>
      </c>
      <c r="Q273" s="97">
        <f t="shared" si="122"/>
        <v>-45</v>
      </c>
      <c r="R273" s="97">
        <f t="shared" si="135"/>
        <v>0</v>
      </c>
      <c r="S273" s="97">
        <f t="shared" si="116"/>
        <v>-1.9052631578947368</v>
      </c>
      <c r="T273" s="105">
        <f t="shared" si="117"/>
        <v>0</v>
      </c>
      <c r="U273" s="97">
        <f t="shared" si="123"/>
        <v>45</v>
      </c>
      <c r="V273" s="106">
        <f t="shared" si="118"/>
        <v>0</v>
      </c>
      <c r="X273" s="105">
        <f t="shared" si="119"/>
        <v>-92.393855888956523</v>
      </c>
      <c r="Y273" s="105">
        <f t="shared" si="120"/>
        <v>743.3041060585806</v>
      </c>
      <c r="AA273" s="49" t="str">
        <f t="shared" si="131"/>
        <v xml:space="preserve"> </v>
      </c>
      <c r="AB273" s="52">
        <f t="shared" si="132"/>
        <v>-92.393855888956523</v>
      </c>
    </row>
    <row r="274" spans="1:28" x14ac:dyDescent="0.25">
      <c r="A274" s="98">
        <v>-3.3</v>
      </c>
      <c r="B274" s="97">
        <v>25</v>
      </c>
      <c r="C274" s="99" t="s">
        <v>24</v>
      </c>
      <c r="D274" s="100" t="s">
        <v>1</v>
      </c>
      <c r="E274" s="101">
        <f t="shared" si="124"/>
        <v>95</v>
      </c>
      <c r="F274" s="102" t="s">
        <v>21</v>
      </c>
      <c r="G274" s="120">
        <f t="shared" si="121"/>
        <v>0.1166077738515901</v>
      </c>
      <c r="H274" s="116">
        <f t="shared" si="125"/>
        <v>4.5936395759717308E-2</v>
      </c>
      <c r="I274" s="120">
        <f t="shared" si="133"/>
        <v>-66.740833333333327</v>
      </c>
      <c r="J274" s="116">
        <f t="shared" si="126"/>
        <v>9.1974999999999998</v>
      </c>
      <c r="K274" s="120">
        <f t="shared" si="127"/>
        <v>0.57750000000000012</v>
      </c>
      <c r="L274" s="116">
        <f t="shared" si="128"/>
        <v>9.3050647820965865E-2</v>
      </c>
      <c r="M274" s="103">
        <f t="shared" si="129"/>
        <v>751.38398115429936</v>
      </c>
      <c r="N274" s="97">
        <f t="shared" si="130"/>
        <v>45.43845328085164</v>
      </c>
      <c r="O274" s="106">
        <f t="shared" si="115"/>
        <v>25</v>
      </c>
      <c r="P274" s="105">
        <f t="shared" si="134"/>
        <v>-869.56521739130437</v>
      </c>
      <c r="Q274" s="97">
        <f t="shared" si="122"/>
        <v>-45</v>
      </c>
      <c r="R274" s="97">
        <f t="shared" si="135"/>
        <v>0</v>
      </c>
      <c r="S274" s="97">
        <f t="shared" si="116"/>
        <v>-1.8105263157894735</v>
      </c>
      <c r="T274" s="105">
        <f t="shared" si="117"/>
        <v>0</v>
      </c>
      <c r="U274" s="97">
        <f t="shared" si="123"/>
        <v>45</v>
      </c>
      <c r="V274" s="106">
        <f t="shared" si="118"/>
        <v>0</v>
      </c>
      <c r="X274" s="105">
        <f t="shared" si="119"/>
        <v>-118.18123623700501</v>
      </c>
      <c r="Y274" s="105">
        <f t="shared" si="120"/>
        <v>732.72160706268642</v>
      </c>
      <c r="AA274" s="49" t="str">
        <f t="shared" si="131"/>
        <v xml:space="preserve"> </v>
      </c>
      <c r="AB274" s="52">
        <f t="shared" si="132"/>
        <v>-118.18123623700501</v>
      </c>
    </row>
    <row r="275" spans="1:28" x14ac:dyDescent="0.25">
      <c r="A275" s="98">
        <v>-3.2</v>
      </c>
      <c r="B275" s="97">
        <v>25</v>
      </c>
      <c r="C275" s="99" t="s">
        <v>24</v>
      </c>
      <c r="D275" s="100" t="s">
        <v>1</v>
      </c>
      <c r="E275" s="101">
        <f t="shared" si="124"/>
        <v>95</v>
      </c>
      <c r="F275" s="102" t="s">
        <v>21</v>
      </c>
      <c r="G275" s="120">
        <f t="shared" si="121"/>
        <v>0.11347517730496455</v>
      </c>
      <c r="H275" s="116">
        <f t="shared" si="125"/>
        <v>4.2553191489361708E-2</v>
      </c>
      <c r="I275" s="120">
        <f t="shared" si="133"/>
        <v>-66.27</v>
      </c>
      <c r="J275" s="116">
        <f t="shared" si="126"/>
        <v>8.4600000000000026</v>
      </c>
      <c r="K275" s="120">
        <f t="shared" si="127"/>
        <v>0.63999999999999968</v>
      </c>
      <c r="L275" s="116">
        <f t="shared" si="128"/>
        <v>8.9834515366430265E-2</v>
      </c>
      <c r="M275" s="103">
        <f t="shared" si="129"/>
        <v>725.4137115839244</v>
      </c>
      <c r="N275" s="97">
        <f t="shared" si="130"/>
        <v>45.585106382978722</v>
      </c>
      <c r="O275" s="106">
        <f t="shared" si="115"/>
        <v>25.000000000000004</v>
      </c>
      <c r="P275" s="105">
        <f t="shared" si="134"/>
        <v>-869.56521739130437</v>
      </c>
      <c r="Q275" s="97">
        <f t="shared" si="122"/>
        <v>-45</v>
      </c>
      <c r="R275" s="97">
        <f t="shared" si="135"/>
        <v>0</v>
      </c>
      <c r="S275" s="97">
        <f t="shared" si="116"/>
        <v>-1.7157894736842105</v>
      </c>
      <c r="T275" s="105">
        <f t="shared" si="117"/>
        <v>0</v>
      </c>
      <c r="U275" s="97">
        <f t="shared" si="123"/>
        <v>45</v>
      </c>
      <c r="V275" s="106">
        <f t="shared" si="118"/>
        <v>0</v>
      </c>
      <c r="X275" s="105">
        <f t="shared" si="119"/>
        <v>-144.15150580737998</v>
      </c>
      <c r="Y275" s="105">
        <f t="shared" si="120"/>
        <v>721.98495996833344</v>
      </c>
      <c r="AA275" s="49" t="str">
        <f t="shared" si="131"/>
        <v xml:space="preserve"> </v>
      </c>
      <c r="AB275" s="52">
        <f t="shared" si="132"/>
        <v>-144.15150580737998</v>
      </c>
    </row>
    <row r="276" spans="1:28" x14ac:dyDescent="0.25">
      <c r="A276" s="98">
        <v>-3.1</v>
      </c>
      <c r="B276" s="97">
        <v>25</v>
      </c>
      <c r="C276" s="99" t="s">
        <v>24</v>
      </c>
      <c r="D276" s="100" t="s">
        <v>1</v>
      </c>
      <c r="E276" s="101">
        <f t="shared" si="124"/>
        <v>95</v>
      </c>
      <c r="F276" s="102" t="s">
        <v>21</v>
      </c>
      <c r="G276" s="120">
        <f t="shared" si="121"/>
        <v>0.11032028469750889</v>
      </c>
      <c r="H276" s="116">
        <f t="shared" si="125"/>
        <v>3.9145907473309607E-2</v>
      </c>
      <c r="I276" s="120">
        <f t="shared" si="133"/>
        <v>-65.800833333333344</v>
      </c>
      <c r="J276" s="116">
        <f t="shared" si="126"/>
        <v>7.7274999999999991</v>
      </c>
      <c r="K276" s="120">
        <f t="shared" si="127"/>
        <v>0.69749999999999979</v>
      </c>
      <c r="L276" s="116">
        <f t="shared" si="128"/>
        <v>8.6595492289442424E-2</v>
      </c>
      <c r="M276" s="103">
        <f t="shared" si="129"/>
        <v>699.25860023724761</v>
      </c>
      <c r="N276" s="97">
        <f t="shared" si="130"/>
        <v>45.732340467020911</v>
      </c>
      <c r="O276" s="106">
        <f t="shared" si="115"/>
        <v>25</v>
      </c>
      <c r="P276" s="105">
        <f t="shared" si="134"/>
        <v>-869.56521739130437</v>
      </c>
      <c r="Q276" s="97">
        <f t="shared" si="122"/>
        <v>-45</v>
      </c>
      <c r="R276" s="97">
        <f t="shared" si="135"/>
        <v>0</v>
      </c>
      <c r="S276" s="97">
        <f t="shared" si="116"/>
        <v>-1.6210526315789473</v>
      </c>
      <c r="T276" s="105">
        <f t="shared" si="117"/>
        <v>0</v>
      </c>
      <c r="U276" s="97">
        <f t="shared" si="123"/>
        <v>45</v>
      </c>
      <c r="V276" s="106">
        <f t="shared" si="118"/>
        <v>0</v>
      </c>
      <c r="X276" s="105">
        <f t="shared" si="119"/>
        <v>-170.30661715405677</v>
      </c>
      <c r="Y276" s="105">
        <f t="shared" si="120"/>
        <v>711.09167163150971</v>
      </c>
      <c r="AA276" s="49" t="str">
        <f t="shared" si="131"/>
        <v xml:space="preserve"> </v>
      </c>
      <c r="AB276" s="52">
        <f t="shared" si="132"/>
        <v>-170.30661715405677</v>
      </c>
    </row>
    <row r="277" spans="1:28" x14ac:dyDescent="0.25">
      <c r="A277" s="98">
        <v>-3</v>
      </c>
      <c r="B277" s="97">
        <v>25</v>
      </c>
      <c r="C277" s="99" t="s">
        <v>24</v>
      </c>
      <c r="D277" s="100" t="s">
        <v>1</v>
      </c>
      <c r="E277" s="101">
        <f t="shared" si="124"/>
        <v>95</v>
      </c>
      <c r="F277" s="102" t="s">
        <v>21</v>
      </c>
      <c r="G277" s="120">
        <f t="shared" si="121"/>
        <v>0.10714285714285714</v>
      </c>
      <c r="H277" s="116">
        <f t="shared" si="125"/>
        <v>3.5714285714285712E-2</v>
      </c>
      <c r="I277" s="120">
        <f t="shared" si="133"/>
        <v>-65.333333333333329</v>
      </c>
      <c r="J277" s="116">
        <f t="shared" si="126"/>
        <v>7</v>
      </c>
      <c r="K277" s="120">
        <f t="shared" si="127"/>
        <v>0.75</v>
      </c>
      <c r="L277" s="116">
        <f t="shared" si="128"/>
        <v>8.3333333333333343E-2</v>
      </c>
      <c r="M277" s="103">
        <f t="shared" si="129"/>
        <v>672.91666666666674</v>
      </c>
      <c r="N277" s="97">
        <f t="shared" si="130"/>
        <v>45.880102040816325</v>
      </c>
      <c r="O277" s="106">
        <f t="shared" si="115"/>
        <v>24.999999999999996</v>
      </c>
      <c r="P277" s="105">
        <f t="shared" si="134"/>
        <v>-869.56521739130437</v>
      </c>
      <c r="Q277" s="97">
        <f t="shared" si="122"/>
        <v>-45</v>
      </c>
      <c r="R277" s="97">
        <f t="shared" si="135"/>
        <v>0</v>
      </c>
      <c r="S277" s="97">
        <f t="shared" si="116"/>
        <v>-1.5263157894736843</v>
      </c>
      <c r="T277" s="105">
        <f t="shared" si="117"/>
        <v>0</v>
      </c>
      <c r="U277" s="97">
        <f t="shared" si="123"/>
        <v>45</v>
      </c>
      <c r="V277" s="106">
        <f t="shared" si="118"/>
        <v>0</v>
      </c>
      <c r="X277" s="105">
        <f t="shared" si="119"/>
        <v>-196.64855072463763</v>
      </c>
      <c r="Y277" s="105">
        <f t="shared" si="120"/>
        <v>700.0392011424135</v>
      </c>
      <c r="AA277" s="49" t="str">
        <f t="shared" si="131"/>
        <v xml:space="preserve"> </v>
      </c>
      <c r="AB277" s="52">
        <f t="shared" si="132"/>
        <v>-196.64855072463763</v>
      </c>
    </row>
    <row r="278" spans="1:28" x14ac:dyDescent="0.25">
      <c r="A278" s="98">
        <v>-2.9</v>
      </c>
      <c r="B278" s="97">
        <v>25</v>
      </c>
      <c r="C278" s="99" t="s">
        <v>24</v>
      </c>
      <c r="D278" s="100" t="s">
        <v>1</v>
      </c>
      <c r="E278" s="101">
        <f t="shared" si="124"/>
        <v>95</v>
      </c>
      <c r="F278" s="102" t="s">
        <v>21</v>
      </c>
      <c r="G278" s="120">
        <f>A278/(A278-B278)</f>
        <v>0.1039426523297491</v>
      </c>
      <c r="H278" s="116">
        <f t="shared" si="125"/>
        <v>3.2258064516129031E-2</v>
      </c>
      <c r="I278" s="120">
        <f t="shared" si="133"/>
        <v>-64.867499999999993</v>
      </c>
      <c r="J278" s="116">
        <f t="shared" si="126"/>
        <v>6.2774999999999999</v>
      </c>
      <c r="K278" s="120">
        <f t="shared" si="127"/>
        <v>0.79749999999999988</v>
      </c>
      <c r="L278" s="116">
        <f t="shared" si="128"/>
        <v>8.0047789725209081E-2</v>
      </c>
      <c r="M278" s="103">
        <f t="shared" si="129"/>
        <v>646.38590203106332</v>
      </c>
      <c r="N278" s="97">
        <f t="shared" si="130"/>
        <v>46.02832611137859</v>
      </c>
      <c r="O278" s="106">
        <f t="shared" si="115"/>
        <v>25</v>
      </c>
      <c r="P278" s="105">
        <f t="shared" si="134"/>
        <v>-869.56521739130437</v>
      </c>
      <c r="Q278" s="97">
        <f t="shared" si="122"/>
        <v>-45</v>
      </c>
      <c r="R278" s="97">
        <f t="shared" si="135"/>
        <v>0</v>
      </c>
      <c r="S278" s="97">
        <f t="shared" si="116"/>
        <v>-1.4315789473684211</v>
      </c>
      <c r="T278" s="105">
        <f t="shared" si="117"/>
        <v>0</v>
      </c>
      <c r="U278" s="97">
        <f t="shared" si="123"/>
        <v>45</v>
      </c>
      <c r="V278" s="106">
        <f t="shared" si="118"/>
        <v>0</v>
      </c>
      <c r="X278" s="105">
        <f t="shared" si="119"/>
        <v>-223.17931536024105</v>
      </c>
      <c r="Y278" s="105">
        <f t="shared" si="120"/>
        <v>688.82495875092093</v>
      </c>
      <c r="AA278" s="49" t="str">
        <f t="shared" si="131"/>
        <v xml:space="preserve"> </v>
      </c>
      <c r="AB278" s="52">
        <f t="shared" si="132"/>
        <v>-223.17931536024105</v>
      </c>
    </row>
    <row r="279" spans="1:28" x14ac:dyDescent="0.25">
      <c r="A279" s="98">
        <v>-2.8</v>
      </c>
      <c r="B279" s="97">
        <v>25</v>
      </c>
      <c r="C279" s="99" t="s">
        <v>24</v>
      </c>
      <c r="D279" s="100" t="s">
        <v>1</v>
      </c>
      <c r="E279" s="101">
        <f t="shared" si="124"/>
        <v>95</v>
      </c>
      <c r="F279" s="102" t="s">
        <v>21</v>
      </c>
      <c r="G279" s="120">
        <f t="shared" ref="G279:G292" si="136">A279/(A279-B279)</f>
        <v>0.10071942446043164</v>
      </c>
      <c r="H279" s="116">
        <f t="shared" si="125"/>
        <v>2.8776978417266182E-2</v>
      </c>
      <c r="I279" s="120">
        <f t="shared" si="133"/>
        <v>-64.403333333333336</v>
      </c>
      <c r="J279" s="116">
        <f t="shared" si="126"/>
        <v>5.5600000000000005</v>
      </c>
      <c r="K279" s="120">
        <f t="shared" si="127"/>
        <v>0.84000000000000008</v>
      </c>
      <c r="L279" s="116">
        <f t="shared" si="128"/>
        <v>7.6738609112709855E-2</v>
      </c>
      <c r="M279" s="103">
        <f t="shared" si="129"/>
        <v>619.66426858513205</v>
      </c>
      <c r="N279" s="97">
        <f t="shared" si="130"/>
        <v>46.17693345323741</v>
      </c>
      <c r="O279" s="106">
        <f t="shared" si="115"/>
        <v>24.999999999999996</v>
      </c>
      <c r="P279" s="105">
        <f t="shared" si="134"/>
        <v>-869.56521739130437</v>
      </c>
      <c r="Q279" s="97">
        <f t="shared" si="122"/>
        <v>-45</v>
      </c>
      <c r="R279" s="97">
        <f t="shared" si="135"/>
        <v>0</v>
      </c>
      <c r="S279" s="97">
        <f t="shared" si="116"/>
        <v>-1.3368421052631578</v>
      </c>
      <c r="T279" s="105">
        <f t="shared" si="117"/>
        <v>0</v>
      </c>
      <c r="U279" s="97">
        <f t="shared" si="123"/>
        <v>45</v>
      </c>
      <c r="V279" s="106">
        <f t="shared" si="118"/>
        <v>0</v>
      </c>
      <c r="X279" s="105">
        <f t="shared" si="119"/>
        <v>-249.90094880617232</v>
      </c>
      <c r="Y279" s="105">
        <f t="shared" si="120"/>
        <v>677.44630476413363</v>
      </c>
      <c r="AA279" s="49" t="str">
        <f t="shared" si="131"/>
        <v xml:space="preserve"> </v>
      </c>
      <c r="AB279" s="52">
        <f t="shared" si="132"/>
        <v>-249.90094880617232</v>
      </c>
    </row>
    <row r="280" spans="1:28" x14ac:dyDescent="0.25">
      <c r="A280" s="98">
        <v>-2.7</v>
      </c>
      <c r="B280" s="97">
        <v>25</v>
      </c>
      <c r="C280" s="99" t="s">
        <v>24</v>
      </c>
      <c r="D280" s="100" t="s">
        <v>1</v>
      </c>
      <c r="E280" s="101">
        <f t="shared" si="124"/>
        <v>95</v>
      </c>
      <c r="F280" s="102" t="s">
        <v>21</v>
      </c>
      <c r="G280" s="120">
        <f t="shared" si="136"/>
        <v>9.7472924187725643E-2</v>
      </c>
      <c r="H280" s="116">
        <f t="shared" si="125"/>
        <v>2.5270758122743691E-2</v>
      </c>
      <c r="I280" s="120">
        <f t="shared" si="133"/>
        <v>-63.94083333333333</v>
      </c>
      <c r="J280" s="116">
        <f t="shared" si="126"/>
        <v>4.8475000000000019</v>
      </c>
      <c r="K280" s="120">
        <f t="shared" si="127"/>
        <v>0.87749999999999995</v>
      </c>
      <c r="L280" s="116">
        <f t="shared" si="128"/>
        <v>7.3405535499398336E-2</v>
      </c>
      <c r="M280" s="103">
        <f t="shared" si="129"/>
        <v>592.74969915764154</v>
      </c>
      <c r="N280" s="97">
        <f t="shared" si="130"/>
        <v>46.325827069894061</v>
      </c>
      <c r="O280" s="106">
        <f t="shared" si="115"/>
        <v>25</v>
      </c>
      <c r="P280" s="105">
        <f t="shared" si="134"/>
        <v>-869.56521739130437</v>
      </c>
      <c r="Q280" s="97">
        <f t="shared" si="122"/>
        <v>-45</v>
      </c>
      <c r="R280" s="97">
        <f t="shared" si="135"/>
        <v>0</v>
      </c>
      <c r="S280" s="97">
        <f t="shared" si="116"/>
        <v>-1.242105263157895</v>
      </c>
      <c r="T280" s="105">
        <f t="shared" si="117"/>
        <v>0</v>
      </c>
      <c r="U280" s="97">
        <f t="shared" si="123"/>
        <v>45</v>
      </c>
      <c r="V280" s="106">
        <f t="shared" si="118"/>
        <v>0</v>
      </c>
      <c r="X280" s="105">
        <f t="shared" si="119"/>
        <v>-276.81551823366283</v>
      </c>
      <c r="Y280" s="105">
        <f t="shared" si="120"/>
        <v>665.90054841517326</v>
      </c>
      <c r="AA280" s="49" t="str">
        <f t="shared" si="131"/>
        <v xml:space="preserve"> </v>
      </c>
      <c r="AB280" s="52">
        <f t="shared" si="132"/>
        <v>-276.81551823366283</v>
      </c>
    </row>
    <row r="281" spans="1:28" x14ac:dyDescent="0.25">
      <c r="A281" s="98">
        <v>-2.6</v>
      </c>
      <c r="B281" s="97">
        <v>25</v>
      </c>
      <c r="C281" s="99" t="s">
        <v>24</v>
      </c>
      <c r="D281" s="100" t="s">
        <v>1</v>
      </c>
      <c r="E281" s="101">
        <f t="shared" si="124"/>
        <v>95</v>
      </c>
      <c r="F281" s="102" t="s">
        <v>21</v>
      </c>
      <c r="G281" s="120">
        <f t="shared" si="136"/>
        <v>9.420289855072464E-2</v>
      </c>
      <c r="H281" s="116">
        <f t="shared" si="125"/>
        <v>2.1739130434782612E-2</v>
      </c>
      <c r="I281" s="120">
        <f t="shared" si="133"/>
        <v>-63.480000000000011</v>
      </c>
      <c r="J281" s="116">
        <f t="shared" si="126"/>
        <v>4.1400000000000006</v>
      </c>
      <c r="K281" s="120">
        <f t="shared" si="127"/>
        <v>0.90999999999999992</v>
      </c>
      <c r="L281" s="116">
        <f t="shared" si="128"/>
        <v>7.0048309178743953E-2</v>
      </c>
      <c r="M281" s="103">
        <f t="shared" si="129"/>
        <v>565.64009661835746</v>
      </c>
      <c r="N281" s="97">
        <f t="shared" si="130"/>
        <v>46.474887556221887</v>
      </c>
      <c r="O281" s="106">
        <f t="shared" si="115"/>
        <v>25</v>
      </c>
      <c r="P281" s="105">
        <f t="shared" si="134"/>
        <v>-869.56521739130437</v>
      </c>
      <c r="Q281" s="97">
        <f t="shared" si="122"/>
        <v>-45</v>
      </c>
      <c r="R281" s="97">
        <f t="shared" si="135"/>
        <v>0</v>
      </c>
      <c r="S281" s="97">
        <f t="shared" si="116"/>
        <v>-1.1473684210526316</v>
      </c>
      <c r="T281" s="105">
        <f t="shared" si="117"/>
        <v>0</v>
      </c>
      <c r="U281" s="97">
        <f t="shared" si="123"/>
        <v>45</v>
      </c>
      <c r="V281" s="106">
        <f t="shared" si="118"/>
        <v>0</v>
      </c>
      <c r="X281" s="105">
        <f t="shared" si="119"/>
        <v>-303.92512077294691</v>
      </c>
      <c r="Y281" s="105">
        <f t="shared" si="120"/>
        <v>654.1849467023734</v>
      </c>
      <c r="AA281" s="49" t="str">
        <f t="shared" si="131"/>
        <v xml:space="preserve"> </v>
      </c>
      <c r="AB281" s="52">
        <f t="shared" si="132"/>
        <v>-303.92512077294691</v>
      </c>
    </row>
    <row r="282" spans="1:28" x14ac:dyDescent="0.25">
      <c r="A282" s="98">
        <v>-2.5</v>
      </c>
      <c r="B282" s="97">
        <v>25</v>
      </c>
      <c r="C282" s="99" t="s">
        <v>24</v>
      </c>
      <c r="D282" s="100" t="s">
        <v>1</v>
      </c>
      <c r="E282" s="101">
        <f t="shared" si="124"/>
        <v>95</v>
      </c>
      <c r="F282" s="102" t="s">
        <v>21</v>
      </c>
      <c r="G282" s="120">
        <f t="shared" si="136"/>
        <v>9.0909090909090912E-2</v>
      </c>
      <c r="H282" s="116">
        <f t="shared" si="125"/>
        <v>1.8181818181818181E-2</v>
      </c>
      <c r="I282" s="120">
        <f t="shared" si="133"/>
        <v>-63.020833333333336</v>
      </c>
      <c r="J282" s="116">
        <f t="shared" si="126"/>
        <v>3.4375</v>
      </c>
      <c r="K282" s="120">
        <f t="shared" si="127"/>
        <v>0.9375</v>
      </c>
      <c r="L282" s="116">
        <f t="shared" si="128"/>
        <v>6.6666666666666652E-2</v>
      </c>
      <c r="M282" s="103">
        <f t="shared" si="129"/>
        <v>538.33333333333326</v>
      </c>
      <c r="N282" s="97">
        <f t="shared" si="130"/>
        <v>46.623966942148762</v>
      </c>
      <c r="O282" s="106">
        <f t="shared" si="115"/>
        <v>25</v>
      </c>
      <c r="P282" s="105">
        <f t="shared" si="134"/>
        <v>-869.56521739130437</v>
      </c>
      <c r="Q282" s="97">
        <f t="shared" si="122"/>
        <v>-45</v>
      </c>
      <c r="R282" s="97">
        <f t="shared" si="135"/>
        <v>0</v>
      </c>
      <c r="S282" s="97">
        <f t="shared" si="116"/>
        <v>-1.0526315789473684</v>
      </c>
      <c r="T282" s="105">
        <f t="shared" si="117"/>
        <v>0</v>
      </c>
      <c r="U282" s="97">
        <f t="shared" si="123"/>
        <v>45</v>
      </c>
      <c r="V282" s="106">
        <f t="shared" si="118"/>
        <v>0</v>
      </c>
      <c r="X282" s="105">
        <f t="shared" si="119"/>
        <v>-331.23188405797111</v>
      </c>
      <c r="Y282" s="105">
        <f t="shared" si="120"/>
        <v>642.29670319798777</v>
      </c>
      <c r="AA282" s="49" t="str">
        <f t="shared" si="131"/>
        <v xml:space="preserve"> </v>
      </c>
      <c r="AB282" s="52">
        <f t="shared" si="132"/>
        <v>-331.23188405797111</v>
      </c>
    </row>
    <row r="283" spans="1:28" x14ac:dyDescent="0.25">
      <c r="A283" s="98">
        <v>-2.4</v>
      </c>
      <c r="B283" s="97">
        <v>25</v>
      </c>
      <c r="C283" s="99" t="s">
        <v>24</v>
      </c>
      <c r="D283" s="100" t="s">
        <v>1</v>
      </c>
      <c r="E283" s="101">
        <f t="shared" si="124"/>
        <v>95</v>
      </c>
      <c r="F283" s="102" t="s">
        <v>21</v>
      </c>
      <c r="G283" s="120">
        <f t="shared" si="136"/>
        <v>8.7591240875912413E-2</v>
      </c>
      <c r="H283" s="116">
        <f t="shared" si="125"/>
        <v>1.4598540145985399E-2</v>
      </c>
      <c r="I283" s="120">
        <f t="shared" si="133"/>
        <v>-62.563333333333325</v>
      </c>
      <c r="J283" s="116">
        <f t="shared" si="126"/>
        <v>2.740000000000002</v>
      </c>
      <c r="K283" s="120">
        <f t="shared" si="127"/>
        <v>0.96</v>
      </c>
      <c r="L283" s="116">
        <f t="shared" si="128"/>
        <v>6.3260340632603426E-2</v>
      </c>
      <c r="M283" s="103">
        <f t="shared" si="129"/>
        <v>510.82725060827266</v>
      </c>
      <c r="N283" s="97">
        <f t="shared" si="130"/>
        <v>46.772880404267262</v>
      </c>
      <c r="O283" s="106">
        <f t="shared" si="115"/>
        <v>24.999999999999996</v>
      </c>
      <c r="P283" s="105">
        <f t="shared" si="134"/>
        <v>-869.56521739130437</v>
      </c>
      <c r="Q283" s="97">
        <f t="shared" si="122"/>
        <v>-45</v>
      </c>
      <c r="R283" s="97">
        <f t="shared" si="135"/>
        <v>0</v>
      </c>
      <c r="S283" s="97">
        <f t="shared" si="116"/>
        <v>-0.95789473684210535</v>
      </c>
      <c r="T283" s="105">
        <f t="shared" si="117"/>
        <v>0</v>
      </c>
      <c r="U283" s="97">
        <f t="shared" si="123"/>
        <v>45</v>
      </c>
      <c r="V283" s="106">
        <f t="shared" si="118"/>
        <v>0</v>
      </c>
      <c r="X283" s="105">
        <f t="shared" si="119"/>
        <v>-358.73796678303171</v>
      </c>
      <c r="Y283" s="105">
        <f t="shared" si="120"/>
        <v>630.23296682550097</v>
      </c>
      <c r="AA283" s="49" t="str">
        <f t="shared" si="131"/>
        <v xml:space="preserve"> </v>
      </c>
      <c r="AB283" s="52">
        <f t="shared" si="132"/>
        <v>-358.73796678303171</v>
      </c>
    </row>
    <row r="284" spans="1:28" x14ac:dyDescent="0.25">
      <c r="A284" s="98">
        <v>-2.2999999999999998</v>
      </c>
      <c r="B284" s="97">
        <v>25</v>
      </c>
      <c r="C284" s="99" t="s">
        <v>24</v>
      </c>
      <c r="D284" s="100" t="s">
        <v>1</v>
      </c>
      <c r="E284" s="101">
        <f t="shared" si="124"/>
        <v>95</v>
      </c>
      <c r="F284" s="102" t="s">
        <v>21</v>
      </c>
      <c r="G284" s="120">
        <f t="shared" si="136"/>
        <v>8.4249084249084241E-2</v>
      </c>
      <c r="H284" s="116">
        <f t="shared" si="125"/>
        <v>1.0989010989010983E-2</v>
      </c>
      <c r="I284" s="120">
        <f t="shared" si="133"/>
        <v>-62.107500000000009</v>
      </c>
      <c r="J284" s="116">
        <f t="shared" si="126"/>
        <v>2.0474999999999977</v>
      </c>
      <c r="K284" s="120">
        <f t="shared" si="127"/>
        <v>0.97750000000000004</v>
      </c>
      <c r="L284" s="116">
        <f t="shared" si="128"/>
        <v>5.9829059829059825E-2</v>
      </c>
      <c r="M284" s="103">
        <f t="shared" si="129"/>
        <v>483.11965811965808</v>
      </c>
      <c r="N284" s="97">
        <f t="shared" si="130"/>
        <v>46.921394931599011</v>
      </c>
      <c r="O284" s="106">
        <f t="shared" si="115"/>
        <v>25.000000000000004</v>
      </c>
      <c r="P284" s="105">
        <f t="shared" si="134"/>
        <v>-869.56521739130437</v>
      </c>
      <c r="Q284" s="97">
        <f t="shared" si="122"/>
        <v>-45</v>
      </c>
      <c r="R284" s="97">
        <f t="shared" si="135"/>
        <v>0</v>
      </c>
      <c r="S284" s="97">
        <f t="shared" si="116"/>
        <v>-0.86315789473684168</v>
      </c>
      <c r="T284" s="105">
        <f t="shared" si="117"/>
        <v>0</v>
      </c>
      <c r="U284" s="97">
        <f t="shared" si="123"/>
        <v>45</v>
      </c>
      <c r="V284" s="106">
        <f t="shared" si="118"/>
        <v>0</v>
      </c>
      <c r="X284" s="105">
        <f t="shared" si="119"/>
        <v>-386.44555927164629</v>
      </c>
      <c r="Y284" s="105">
        <f t="shared" si="120"/>
        <v>617.99083060460271</v>
      </c>
      <c r="AA284" s="49" t="str">
        <f t="shared" si="131"/>
        <v xml:space="preserve"> </v>
      </c>
      <c r="AB284" s="52">
        <f t="shared" si="132"/>
        <v>-386.44555927164629</v>
      </c>
    </row>
    <row r="285" spans="1:28" x14ac:dyDescent="0.25">
      <c r="A285" s="98">
        <v>-2.2000000000000002</v>
      </c>
      <c r="B285" s="97">
        <v>25</v>
      </c>
      <c r="C285" s="99" t="s">
        <v>24</v>
      </c>
      <c r="D285" s="100" t="s">
        <v>1</v>
      </c>
      <c r="E285" s="101">
        <f t="shared" si="124"/>
        <v>95</v>
      </c>
      <c r="F285" s="102" t="s">
        <v>21</v>
      </c>
      <c r="G285" s="120">
        <f t="shared" si="136"/>
        <v>8.0882352941176475E-2</v>
      </c>
      <c r="H285" s="116">
        <f t="shared" si="125"/>
        <v>7.3529411764705951E-3</v>
      </c>
      <c r="I285" s="120">
        <f t="shared" si="133"/>
        <v>-61.653333333333329</v>
      </c>
      <c r="J285" s="116">
        <f t="shared" si="126"/>
        <v>1.360000000000003</v>
      </c>
      <c r="K285" s="120">
        <f t="shared" si="127"/>
        <v>0.99</v>
      </c>
      <c r="L285" s="116">
        <f t="shared" si="128"/>
        <v>5.6372549019607872E-2</v>
      </c>
      <c r="M285" s="103">
        <f t="shared" si="129"/>
        <v>455.20833333333354</v>
      </c>
      <c r="N285" s="97">
        <f t="shared" si="130"/>
        <v>47.069213554987215</v>
      </c>
      <c r="O285" s="106">
        <f t="shared" si="115"/>
        <v>25</v>
      </c>
      <c r="P285" s="105">
        <f t="shared" si="134"/>
        <v>-869.56521739130437</v>
      </c>
      <c r="Q285" s="97">
        <f t="shared" si="122"/>
        <v>-45</v>
      </c>
      <c r="R285" s="97">
        <f t="shared" si="135"/>
        <v>0</v>
      </c>
      <c r="S285" s="97">
        <f t="shared" si="116"/>
        <v>-0.76842105263157912</v>
      </c>
      <c r="T285" s="105">
        <f t="shared" si="117"/>
        <v>0</v>
      </c>
      <c r="U285" s="97">
        <f t="shared" si="123"/>
        <v>45</v>
      </c>
      <c r="V285" s="106">
        <f t="shared" si="118"/>
        <v>0</v>
      </c>
      <c r="X285" s="105">
        <f t="shared" si="119"/>
        <v>-414.35688405797083</v>
      </c>
      <c r="Y285" s="105">
        <f t="shared" si="120"/>
        <v>605.56733036285175</v>
      </c>
      <c r="AA285" s="49" t="str">
        <f t="shared" si="131"/>
        <v xml:space="preserve"> </v>
      </c>
      <c r="AB285" s="52">
        <f t="shared" si="132"/>
        <v>-414.35688405797083</v>
      </c>
    </row>
    <row r="286" spans="1:28" x14ac:dyDescent="0.25">
      <c r="A286" s="98">
        <v>-2.1</v>
      </c>
      <c r="B286" s="97">
        <v>25</v>
      </c>
      <c r="C286" s="99" t="s">
        <v>24</v>
      </c>
      <c r="D286" s="100" t="s">
        <v>1</v>
      </c>
      <c r="E286" s="101">
        <f t="shared" si="124"/>
        <v>95</v>
      </c>
      <c r="F286" s="102" t="s">
        <v>21</v>
      </c>
      <c r="G286" s="120">
        <f t="shared" si="136"/>
        <v>7.7490774907749083E-2</v>
      </c>
      <c r="H286" s="116">
        <f t="shared" si="125"/>
        <v>3.6900369003690066E-3</v>
      </c>
      <c r="I286" s="120">
        <f t="shared" si="133"/>
        <v>-61.200833333333343</v>
      </c>
      <c r="J286" s="116">
        <f t="shared" si="126"/>
        <v>0.67749999999999844</v>
      </c>
      <c r="K286" s="120">
        <f t="shared" si="127"/>
        <v>0.99750000000000005</v>
      </c>
      <c r="L286" s="116">
        <f t="shared" si="128"/>
        <v>5.2890528905289037E-2</v>
      </c>
      <c r="M286" s="103">
        <f t="shared" si="129"/>
        <v>427.09102091020895</v>
      </c>
      <c r="N286" s="97">
        <f t="shared" si="130"/>
        <v>47.215952973483226</v>
      </c>
      <c r="O286" s="106">
        <f t="shared" si="115"/>
        <v>24.999999999999996</v>
      </c>
      <c r="P286" s="105">
        <f t="shared" si="134"/>
        <v>-869.56521739130437</v>
      </c>
      <c r="Q286" s="97">
        <f t="shared" si="122"/>
        <v>-45</v>
      </c>
      <c r="R286" s="97">
        <f t="shared" si="135"/>
        <v>0</v>
      </c>
      <c r="S286" s="97">
        <f t="shared" si="116"/>
        <v>-0.67368421052631589</v>
      </c>
      <c r="T286" s="105">
        <f t="shared" si="117"/>
        <v>0</v>
      </c>
      <c r="U286" s="97">
        <f t="shared" si="123"/>
        <v>45</v>
      </c>
      <c r="V286" s="106">
        <f t="shared" si="118"/>
        <v>0</v>
      </c>
      <c r="X286" s="105">
        <f t="shared" si="119"/>
        <v>-442.47419648109542</v>
      </c>
      <c r="Y286" s="105">
        <f t="shared" si="120"/>
        <v>592.95944341302061</v>
      </c>
      <c r="AA286" s="49" t="str">
        <f t="shared" si="131"/>
        <v xml:space="preserve"> </v>
      </c>
      <c r="AB286" s="52">
        <f t="shared" si="132"/>
        <v>-442.47419648109542</v>
      </c>
    </row>
    <row r="287" spans="1:28" x14ac:dyDescent="0.25">
      <c r="A287" s="98">
        <v>-2</v>
      </c>
      <c r="B287" s="97">
        <v>25</v>
      </c>
      <c r="C287" s="99" t="s">
        <v>24</v>
      </c>
      <c r="D287" s="100" t="s">
        <v>1</v>
      </c>
      <c r="E287" s="101">
        <f t="shared" si="124"/>
        <v>95</v>
      </c>
      <c r="F287" s="102" t="s">
        <v>21</v>
      </c>
      <c r="G287" s="120">
        <f t="shared" si="136"/>
        <v>7.407407407407407E-2</v>
      </c>
      <c r="H287" s="116">
        <f t="shared" si="125"/>
        <v>0</v>
      </c>
      <c r="I287" s="120">
        <f t="shared" si="133"/>
        <v>-60.75</v>
      </c>
      <c r="J287" s="116">
        <f t="shared" si="126"/>
        <v>0</v>
      </c>
      <c r="K287" s="120">
        <f t="shared" si="127"/>
        <v>1</v>
      </c>
      <c r="L287" s="116">
        <f t="shared" si="128"/>
        <v>4.9382716049382713E-2</v>
      </c>
      <c r="M287" s="103">
        <f t="shared" si="129"/>
        <v>398.76543209876542</v>
      </c>
      <c r="N287" s="97">
        <f t="shared" si="130"/>
        <v>47.361111111111114</v>
      </c>
      <c r="O287" s="106">
        <f t="shared" si="115"/>
        <v>25</v>
      </c>
      <c r="P287" s="105">
        <f t="shared" si="134"/>
        <v>-869.56521739130437</v>
      </c>
      <c r="Q287" s="97">
        <f t="shared" si="122"/>
        <v>-45</v>
      </c>
      <c r="R287" s="97">
        <f t="shared" si="135"/>
        <v>0</v>
      </c>
      <c r="S287" s="97">
        <f t="shared" si="116"/>
        <v>-0.57894736842105265</v>
      </c>
      <c r="T287" s="105">
        <f t="shared" si="117"/>
        <v>0</v>
      </c>
      <c r="U287" s="97">
        <f t="shared" si="123"/>
        <v>45</v>
      </c>
      <c r="V287" s="106">
        <f t="shared" si="118"/>
        <v>0</v>
      </c>
      <c r="X287" s="105">
        <f t="shared" si="119"/>
        <v>-470.79978529253896</v>
      </c>
      <c r="Y287" s="105">
        <f t="shared" si="120"/>
        <v>580.16408719508559</v>
      </c>
      <c r="AA287" s="49" t="str">
        <f t="shared" si="131"/>
        <v xml:space="preserve"> </v>
      </c>
      <c r="AB287" s="52">
        <f t="shared" si="132"/>
        <v>-470.79978529253896</v>
      </c>
    </row>
    <row r="288" spans="1:28" x14ac:dyDescent="0.25">
      <c r="A288" s="98">
        <v>-1.9</v>
      </c>
      <c r="B288" s="97">
        <v>25</v>
      </c>
      <c r="C288" s="99" t="s">
        <v>24</v>
      </c>
      <c r="D288" s="100" t="s">
        <v>1</v>
      </c>
      <c r="E288" s="101">
        <f t="shared" si="124"/>
        <v>95</v>
      </c>
      <c r="F288" s="102" t="s">
        <v>21</v>
      </c>
      <c r="G288" s="120">
        <f t="shared" si="136"/>
        <v>7.0631970260223054E-2</v>
      </c>
      <c r="H288" s="116">
        <v>0</v>
      </c>
      <c r="I288" s="120">
        <f t="shared" si="133"/>
        <v>-60.300833333333323</v>
      </c>
      <c r="J288" s="116">
        <f t="shared" si="126"/>
        <v>-0.67249999999999943</v>
      </c>
      <c r="K288" s="120">
        <f t="shared" si="127"/>
        <v>0.99749999999999994</v>
      </c>
      <c r="L288" s="116">
        <f t="shared" si="128"/>
        <v>4.5851920693928128E-2</v>
      </c>
      <c r="M288" s="103">
        <f t="shared" si="129"/>
        <v>370.25425960346962</v>
      </c>
      <c r="N288" s="97">
        <f t="shared" si="130"/>
        <v>47.504193489890291</v>
      </c>
      <c r="O288" s="106">
        <f t="shared" si="115"/>
        <v>25</v>
      </c>
      <c r="P288" s="105">
        <f t="shared" si="134"/>
        <v>-869.56521739130437</v>
      </c>
      <c r="Q288" s="97">
        <f t="shared" si="122"/>
        <v>-45</v>
      </c>
      <c r="R288" s="97">
        <f t="shared" si="135"/>
        <v>0</v>
      </c>
      <c r="S288" s="97">
        <f t="shared" si="116"/>
        <v>-0.48421052631578942</v>
      </c>
      <c r="T288" s="105">
        <f t="shared" si="117"/>
        <v>0</v>
      </c>
      <c r="U288" s="97">
        <f t="shared" si="123"/>
        <v>45</v>
      </c>
      <c r="V288" s="106">
        <f t="shared" si="118"/>
        <v>0</v>
      </c>
      <c r="X288" s="105">
        <f t="shared" si="119"/>
        <v>-499.31095778783475</v>
      </c>
      <c r="Y288" s="105">
        <f t="shared" si="120"/>
        <v>567.19064771267983</v>
      </c>
      <c r="AA288" s="49" t="str">
        <f t="shared" si="131"/>
        <v xml:space="preserve"> </v>
      </c>
      <c r="AB288" s="52">
        <f t="shared" si="132"/>
        <v>-499.31095778783475</v>
      </c>
    </row>
    <row r="289" spans="1:28" x14ac:dyDescent="0.25">
      <c r="A289" s="98">
        <v>-1.8</v>
      </c>
      <c r="B289" s="97">
        <v>25</v>
      </c>
      <c r="C289" s="99" t="s">
        <v>24</v>
      </c>
      <c r="D289" s="100" t="s">
        <v>1</v>
      </c>
      <c r="E289" s="101">
        <f t="shared" si="124"/>
        <v>95</v>
      </c>
      <c r="F289" s="102" t="s">
        <v>21</v>
      </c>
      <c r="G289" s="120">
        <f t="shared" si="136"/>
        <v>6.7164179104477612E-2</v>
      </c>
      <c r="H289" s="116">
        <v>0</v>
      </c>
      <c r="I289" s="120">
        <f t="shared" si="133"/>
        <v>-59.853333333333332</v>
      </c>
      <c r="J289" s="116">
        <f t="shared" si="126"/>
        <v>-1.3399999999999999</v>
      </c>
      <c r="K289" s="120">
        <f t="shared" si="127"/>
        <v>0.99</v>
      </c>
      <c r="L289" s="116">
        <f t="shared" si="128"/>
        <v>4.2313432835820897E-2</v>
      </c>
      <c r="M289" s="103">
        <f t="shared" si="129"/>
        <v>341.68097014925377</v>
      </c>
      <c r="N289" s="97">
        <f t="shared" si="130"/>
        <v>47.645255863539447</v>
      </c>
      <c r="O289" s="106">
        <f t="shared" si="115"/>
        <v>25</v>
      </c>
      <c r="P289" s="105">
        <f t="shared" si="134"/>
        <v>-869.56521739130437</v>
      </c>
      <c r="Q289" s="97">
        <f t="shared" si="122"/>
        <v>-45</v>
      </c>
      <c r="R289" s="97">
        <f t="shared" si="135"/>
        <v>0</v>
      </c>
      <c r="S289" s="97">
        <f t="shared" si="116"/>
        <v>-0.38947368421052642</v>
      </c>
      <c r="T289" s="105">
        <f t="shared" si="117"/>
        <v>0</v>
      </c>
      <c r="U289" s="97">
        <f t="shared" si="123"/>
        <v>45</v>
      </c>
      <c r="V289" s="106">
        <f t="shared" si="118"/>
        <v>0</v>
      </c>
      <c r="X289" s="105">
        <f t="shared" si="119"/>
        <v>-527.88424724205061</v>
      </c>
      <c r="Y289" s="105">
        <f t="shared" si="120"/>
        <v>554.09912029072279</v>
      </c>
      <c r="AA289" s="49" t="str">
        <f t="shared" si="131"/>
        <v xml:space="preserve"> </v>
      </c>
      <c r="AB289" s="52">
        <f t="shared" si="132"/>
        <v>-527.88424724205061</v>
      </c>
    </row>
    <row r="290" spans="1:28" x14ac:dyDescent="0.25">
      <c r="A290" s="98">
        <v>-1.7</v>
      </c>
      <c r="B290" s="97">
        <v>25</v>
      </c>
      <c r="C290" s="99" t="s">
        <v>24</v>
      </c>
      <c r="D290" s="100" t="s">
        <v>1</v>
      </c>
      <c r="E290" s="101">
        <f t="shared" si="124"/>
        <v>95</v>
      </c>
      <c r="F290" s="102" t="s">
        <v>21</v>
      </c>
      <c r="G290" s="120">
        <f t="shared" si="136"/>
        <v>6.3670411985018729E-2</v>
      </c>
      <c r="H290" s="116">
        <v>0</v>
      </c>
      <c r="I290" s="120">
        <f t="shared" si="133"/>
        <v>-59.407499999999999</v>
      </c>
      <c r="J290" s="116">
        <f t="shared" si="126"/>
        <v>-2.0024999999999995</v>
      </c>
      <c r="K290" s="120">
        <f t="shared" si="127"/>
        <v>0.97750000000000004</v>
      </c>
      <c r="L290" s="116">
        <f t="shared" si="128"/>
        <v>3.8785892634207245E-2</v>
      </c>
      <c r="M290" s="103">
        <f t="shared" si="129"/>
        <v>313.1960830212235</v>
      </c>
      <c r="N290" s="97">
        <f t="shared" si="130"/>
        <v>47.784491769009669</v>
      </c>
      <c r="O290" s="106">
        <f t="shared" si="115"/>
        <v>25.000000000000004</v>
      </c>
      <c r="P290" s="105">
        <f t="shared" si="134"/>
        <v>-869.56521739130437</v>
      </c>
      <c r="Q290" s="97">
        <f t="shared" si="122"/>
        <v>-45</v>
      </c>
      <c r="R290" s="97">
        <f t="shared" si="135"/>
        <v>0</v>
      </c>
      <c r="S290" s="97">
        <f t="shared" si="116"/>
        <v>-0.29473684210526296</v>
      </c>
      <c r="T290" s="105">
        <f t="shared" si="117"/>
        <v>0</v>
      </c>
      <c r="U290" s="97">
        <f t="shared" si="123"/>
        <v>45</v>
      </c>
      <c r="V290" s="106">
        <f t="shared" si="118"/>
        <v>0</v>
      </c>
      <c r="X290" s="105">
        <f t="shared" si="119"/>
        <v>-556.36913437008093</v>
      </c>
      <c r="Y290" s="105">
        <f t="shared" si="120"/>
        <v>540.9635043382242</v>
      </c>
      <c r="AA290" s="49" t="str">
        <f t="shared" si="131"/>
        <v xml:space="preserve"> </v>
      </c>
      <c r="AB290" s="52">
        <f t="shared" si="132"/>
        <v>-556.36913437008093</v>
      </c>
    </row>
    <row r="291" spans="1:28" x14ac:dyDescent="0.25">
      <c r="A291" s="98">
        <v>-1.6</v>
      </c>
      <c r="B291" s="97">
        <v>25</v>
      </c>
      <c r="C291" s="99" t="s">
        <v>24</v>
      </c>
      <c r="D291" s="100" t="s">
        <v>1</v>
      </c>
      <c r="E291" s="101">
        <f t="shared" si="124"/>
        <v>95</v>
      </c>
      <c r="F291" s="102" t="s">
        <v>21</v>
      </c>
      <c r="G291" s="120">
        <f t="shared" si="136"/>
        <v>6.0150375939849621E-2</v>
      </c>
      <c r="H291" s="116">
        <v>0</v>
      </c>
      <c r="I291" s="120">
        <f t="shared" si="133"/>
        <v>-58.963333333333338</v>
      </c>
      <c r="J291" s="116">
        <f t="shared" si="126"/>
        <v>-2.66</v>
      </c>
      <c r="K291" s="120">
        <f t="shared" si="127"/>
        <v>0.96</v>
      </c>
      <c r="L291" s="116">
        <f t="shared" si="128"/>
        <v>3.5288220551378438E-2</v>
      </c>
      <c r="M291" s="103">
        <f t="shared" si="129"/>
        <v>284.95238095238091</v>
      </c>
      <c r="N291" s="97">
        <f t="shared" si="130"/>
        <v>47.922077922077925</v>
      </c>
      <c r="O291" s="106">
        <f t="shared" si="115"/>
        <v>25</v>
      </c>
      <c r="P291" s="105">
        <f t="shared" si="134"/>
        <v>-869.56521739130437</v>
      </c>
      <c r="Q291" s="97">
        <f t="shared" si="122"/>
        <v>-45</v>
      </c>
      <c r="R291" s="97">
        <f t="shared" si="135"/>
        <v>0</v>
      </c>
      <c r="S291" s="97">
        <f t="shared" si="116"/>
        <v>-0.19999999999999996</v>
      </c>
      <c r="T291" s="105">
        <f t="shared" si="117"/>
        <v>0</v>
      </c>
      <c r="U291" s="97">
        <f t="shared" si="123"/>
        <v>45</v>
      </c>
      <c r="V291" s="106">
        <f t="shared" si="118"/>
        <v>0</v>
      </c>
      <c r="X291" s="105">
        <f t="shared" si="119"/>
        <v>-584.61283643892352</v>
      </c>
      <c r="Y291" s="105">
        <f t="shared" si="120"/>
        <v>527.85944986690333</v>
      </c>
      <c r="AA291" s="49" t="str">
        <f t="shared" si="131"/>
        <v xml:space="preserve"> </v>
      </c>
      <c r="AB291" s="52">
        <f t="shared" si="132"/>
        <v>-584.61283643892352</v>
      </c>
    </row>
    <row r="292" spans="1:28" x14ac:dyDescent="0.25">
      <c r="A292" s="98">
        <v>-1.5</v>
      </c>
      <c r="B292" s="97">
        <v>25</v>
      </c>
      <c r="C292" s="99" t="s">
        <v>24</v>
      </c>
      <c r="D292" s="100" t="s">
        <v>1</v>
      </c>
      <c r="E292" s="101">
        <f t="shared" si="124"/>
        <v>95</v>
      </c>
      <c r="F292" s="102" t="s">
        <v>21</v>
      </c>
      <c r="G292" s="120">
        <f t="shared" si="136"/>
        <v>5.6603773584905662E-2</v>
      </c>
      <c r="H292" s="116">
        <v>0</v>
      </c>
      <c r="I292" s="120">
        <f t="shared" si="133"/>
        <v>-58.520833333333336</v>
      </c>
      <c r="J292" s="116">
        <f t="shared" si="126"/>
        <v>-3.3125</v>
      </c>
      <c r="K292" s="120">
        <f t="shared" si="127"/>
        <v>0.9375</v>
      </c>
      <c r="L292" s="116">
        <f t="shared" si="128"/>
        <v>3.1839622641509434E-2</v>
      </c>
      <c r="M292" s="103">
        <f t="shared" si="129"/>
        <v>257.10495283018867</v>
      </c>
      <c r="N292" s="97">
        <f t="shared" si="130"/>
        <v>48.058176100628934</v>
      </c>
      <c r="O292" s="106">
        <f t="shared" si="115"/>
        <v>24.999999999999996</v>
      </c>
      <c r="P292" s="105">
        <f t="shared" si="134"/>
        <v>-869.56521739130437</v>
      </c>
      <c r="Q292" s="97">
        <f t="shared" si="122"/>
        <v>-45</v>
      </c>
      <c r="R292" s="97">
        <f t="shared" si="135"/>
        <v>0</v>
      </c>
      <c r="S292" s="97">
        <f t="shared" si="116"/>
        <v>-0.10526315789473695</v>
      </c>
      <c r="T292" s="105">
        <f t="shared" si="117"/>
        <v>0</v>
      </c>
      <c r="U292" s="97">
        <f t="shared" si="123"/>
        <v>45</v>
      </c>
      <c r="V292" s="106">
        <f t="shared" si="118"/>
        <v>0</v>
      </c>
      <c r="X292" s="105">
        <f t="shared" si="119"/>
        <v>-612.46026456111576</v>
      </c>
      <c r="Y292" s="105">
        <f t="shared" si="120"/>
        <v>514.86429882065795</v>
      </c>
      <c r="AA292" s="49" t="str">
        <f t="shared" si="131"/>
        <v xml:space="preserve"> </v>
      </c>
      <c r="AB292" s="52">
        <f t="shared" si="132"/>
        <v>-612.46026456111576</v>
      </c>
    </row>
    <row r="293" spans="1:28" x14ac:dyDescent="0.25">
      <c r="A293" s="98">
        <v>-1.4</v>
      </c>
      <c r="B293" s="97">
        <v>25</v>
      </c>
      <c r="C293" s="99" t="s">
        <v>24</v>
      </c>
      <c r="D293" s="100" t="s">
        <v>1</v>
      </c>
      <c r="E293" s="101">
        <f t="shared" si="124"/>
        <v>95</v>
      </c>
      <c r="F293" s="102" t="s">
        <v>21</v>
      </c>
      <c r="G293" s="120">
        <f>A293/(A293-B293)</f>
        <v>5.3030303030303032E-2</v>
      </c>
      <c r="H293" s="116">
        <v>0</v>
      </c>
      <c r="I293" s="120">
        <f t="shared" si="133"/>
        <v>-58.079999999999991</v>
      </c>
      <c r="J293" s="116">
        <f t="shared" si="126"/>
        <v>-3.9599999999999991</v>
      </c>
      <c r="K293" s="120">
        <f t="shared" si="127"/>
        <v>0.90999999999999992</v>
      </c>
      <c r="L293" s="116">
        <f t="shared" si="128"/>
        <v>2.8459595959595962E-2</v>
      </c>
      <c r="M293" s="103">
        <f t="shared" si="129"/>
        <v>229.81123737373738</v>
      </c>
      <c r="N293" s="97">
        <f t="shared" si="130"/>
        <v>48.192934782608695</v>
      </c>
      <c r="O293" s="106">
        <f t="shared" si="115"/>
        <v>25</v>
      </c>
      <c r="P293" s="105">
        <f t="shared" si="134"/>
        <v>-869.56521739130437</v>
      </c>
      <c r="Q293" s="97">
        <f t="shared" si="122"/>
        <v>-45</v>
      </c>
      <c r="R293" s="97">
        <f t="shared" si="135"/>
        <v>0</v>
      </c>
      <c r="S293" s="97">
        <f t="shared" si="116"/>
        <v>-1.0526315789473717E-2</v>
      </c>
      <c r="T293" s="105">
        <f t="shared" si="117"/>
        <v>0</v>
      </c>
      <c r="U293" s="97">
        <f t="shared" si="123"/>
        <v>45</v>
      </c>
      <c r="V293" s="106">
        <f t="shared" si="118"/>
        <v>0</v>
      </c>
      <c r="X293" s="105">
        <f t="shared" si="119"/>
        <v>-639.75398001756696</v>
      </c>
      <c r="Y293" s="105">
        <f t="shared" si="120"/>
        <v>502.05712757671824</v>
      </c>
      <c r="AA293" s="49" t="str">
        <f t="shared" si="131"/>
        <v xml:space="preserve"> </v>
      </c>
      <c r="AB293" s="52">
        <f t="shared" si="132"/>
        <v>-639.75398001756696</v>
      </c>
    </row>
    <row r="294" spans="1:28" x14ac:dyDescent="0.25">
      <c r="A294" s="98">
        <v>-1.3</v>
      </c>
      <c r="B294" s="97">
        <v>25</v>
      </c>
      <c r="C294" s="99" t="s">
        <v>24</v>
      </c>
      <c r="D294" s="100" t="s">
        <v>1</v>
      </c>
      <c r="E294" s="101">
        <f t="shared" si="124"/>
        <v>95</v>
      </c>
      <c r="F294" s="102" t="s">
        <v>21</v>
      </c>
      <c r="G294" s="120">
        <f t="shared" ref="G294:G306" si="137">A294/(A294-B294)</f>
        <v>4.9429657794676805E-2</v>
      </c>
      <c r="H294" s="116">
        <v>0</v>
      </c>
      <c r="I294" s="120">
        <f t="shared" si="133"/>
        <v>-57.64083333333334</v>
      </c>
      <c r="J294" s="116">
        <f t="shared" si="126"/>
        <v>-4.6025000000000009</v>
      </c>
      <c r="K294" s="120">
        <f t="shared" si="127"/>
        <v>0.87749999999999995</v>
      </c>
      <c r="L294" s="116">
        <f t="shared" si="128"/>
        <v>2.5167934093789601E-2</v>
      </c>
      <c r="M294" s="103">
        <f t="shared" si="129"/>
        <v>203.23106780735102</v>
      </c>
      <c r="N294" s="97">
        <f t="shared" si="130"/>
        <v>48.326490575196182</v>
      </c>
      <c r="O294" s="106">
        <f t="shared" si="115"/>
        <v>25</v>
      </c>
      <c r="P294" s="105">
        <f t="shared" si="134"/>
        <v>-869.56521739130437</v>
      </c>
      <c r="Q294" s="97">
        <f t="shared" si="122"/>
        <v>-45</v>
      </c>
      <c r="R294" s="97">
        <f t="shared" si="135"/>
        <v>0</v>
      </c>
      <c r="S294" s="97">
        <f t="shared" si="116"/>
        <v>8.4210526315789513E-2</v>
      </c>
      <c r="T294" s="105">
        <f t="shared" si="117"/>
        <v>0</v>
      </c>
      <c r="U294" s="97">
        <f t="shared" si="123"/>
        <v>45</v>
      </c>
      <c r="V294" s="106">
        <f t="shared" si="118"/>
        <v>0</v>
      </c>
      <c r="X294" s="105">
        <f t="shared" si="119"/>
        <v>-666.33414958395338</v>
      </c>
      <c r="Y294" s="105">
        <f t="shared" si="120"/>
        <v>489.51879065587701</v>
      </c>
      <c r="AA294" s="49" t="str">
        <f t="shared" si="131"/>
        <v xml:space="preserve"> </v>
      </c>
      <c r="AB294" s="52">
        <f t="shared" si="132"/>
        <v>-666.33414958395338</v>
      </c>
    </row>
    <row r="295" spans="1:28" x14ac:dyDescent="0.25">
      <c r="A295" s="98">
        <v>-1.2</v>
      </c>
      <c r="B295" s="97">
        <v>25</v>
      </c>
      <c r="C295" s="99" t="s">
        <v>24</v>
      </c>
      <c r="D295" s="100" t="s">
        <v>1</v>
      </c>
      <c r="E295" s="101">
        <f t="shared" si="124"/>
        <v>95</v>
      </c>
      <c r="F295" s="102" t="s">
        <v>21</v>
      </c>
      <c r="G295" s="120">
        <f t="shared" si="137"/>
        <v>4.5801526717557252E-2</v>
      </c>
      <c r="H295" s="116">
        <v>0</v>
      </c>
      <c r="I295" s="120">
        <f t="shared" si="133"/>
        <v>-57.203333333333326</v>
      </c>
      <c r="J295" s="116">
        <f t="shared" si="126"/>
        <v>-5.2399999999999993</v>
      </c>
      <c r="K295" s="120">
        <f t="shared" si="127"/>
        <v>0.84</v>
      </c>
      <c r="L295" s="116">
        <f t="shared" si="128"/>
        <v>2.1984732824427484E-2</v>
      </c>
      <c r="M295" s="103">
        <f t="shared" si="129"/>
        <v>177.52671755725194</v>
      </c>
      <c r="N295" s="97">
        <f t="shared" si="130"/>
        <v>48.458969465648856</v>
      </c>
      <c r="O295" s="106">
        <f t="shared" si="115"/>
        <v>25</v>
      </c>
      <c r="P295" s="105">
        <f t="shared" si="134"/>
        <v>-869.56521739130437</v>
      </c>
      <c r="Q295" s="97">
        <f t="shared" si="122"/>
        <v>-45</v>
      </c>
      <c r="R295" s="97">
        <f t="shared" si="135"/>
        <v>0</v>
      </c>
      <c r="S295" s="97">
        <f t="shared" si="116"/>
        <v>0.17894736842105274</v>
      </c>
      <c r="T295" s="105">
        <f t="shared" si="117"/>
        <v>0</v>
      </c>
      <c r="U295" s="97">
        <f t="shared" si="123"/>
        <v>45</v>
      </c>
      <c r="V295" s="106">
        <f t="shared" si="118"/>
        <v>0</v>
      </c>
      <c r="X295" s="105">
        <f t="shared" si="119"/>
        <v>-692.03849983405246</v>
      </c>
      <c r="Y295" s="105">
        <f t="shared" si="120"/>
        <v>477.33196568052438</v>
      </c>
      <c r="AA295" s="49" t="str">
        <f t="shared" si="131"/>
        <v xml:space="preserve"> </v>
      </c>
      <c r="AB295" s="52">
        <f t="shared" si="132"/>
        <v>-692.03849983405246</v>
      </c>
    </row>
    <row r="296" spans="1:28" x14ac:dyDescent="0.25">
      <c r="A296" s="98">
        <v>-1.1000000000000001</v>
      </c>
      <c r="B296" s="97">
        <v>25</v>
      </c>
      <c r="C296" s="99" t="s">
        <v>24</v>
      </c>
      <c r="D296" s="100" t="s">
        <v>1</v>
      </c>
      <c r="E296" s="101">
        <f t="shared" si="124"/>
        <v>95</v>
      </c>
      <c r="F296" s="102" t="s">
        <v>21</v>
      </c>
      <c r="G296" s="120">
        <f t="shared" si="137"/>
        <v>4.2145593869731802E-2</v>
      </c>
      <c r="H296" s="116">
        <v>0</v>
      </c>
      <c r="I296" s="120">
        <f t="shared" si="133"/>
        <v>-56.767500000000005</v>
      </c>
      <c r="J296" s="116">
        <f t="shared" si="126"/>
        <v>-5.8724999999999996</v>
      </c>
      <c r="K296" s="120">
        <f t="shared" si="127"/>
        <v>0.7975000000000001</v>
      </c>
      <c r="L296" s="116">
        <f t="shared" si="128"/>
        <v>1.8930395913154541E-2</v>
      </c>
      <c r="M296" s="103">
        <f t="shared" si="129"/>
        <v>152.86294699872292</v>
      </c>
      <c r="N296" s="97">
        <f t="shared" si="130"/>
        <v>48.590487919305652</v>
      </c>
      <c r="O296" s="106">
        <f t="shared" si="115"/>
        <v>25</v>
      </c>
      <c r="P296" s="105">
        <f t="shared" si="134"/>
        <v>-869.56521739130437</v>
      </c>
      <c r="Q296" s="97">
        <f t="shared" si="122"/>
        <v>-45</v>
      </c>
      <c r="R296" s="97">
        <f t="shared" si="135"/>
        <v>0</v>
      </c>
      <c r="S296" s="97">
        <f t="shared" si="116"/>
        <v>0.27368421052631575</v>
      </c>
      <c r="T296" s="105">
        <f t="shared" si="117"/>
        <v>0</v>
      </c>
      <c r="U296" s="97">
        <f t="shared" si="123"/>
        <v>45</v>
      </c>
      <c r="V296" s="106">
        <f t="shared" si="118"/>
        <v>0</v>
      </c>
      <c r="X296" s="105">
        <f t="shared" si="119"/>
        <v>-716.70227039258145</v>
      </c>
      <c r="Y296" s="105">
        <f t="shared" si="120"/>
        <v>465.58119962059601</v>
      </c>
      <c r="AA296" s="49" t="str">
        <f t="shared" si="131"/>
        <v xml:space="preserve"> </v>
      </c>
      <c r="AB296" s="52">
        <f t="shared" si="132"/>
        <v>-716.70227039258145</v>
      </c>
    </row>
    <row r="297" spans="1:28" x14ac:dyDescent="0.25">
      <c r="A297" s="98">
        <v>-1</v>
      </c>
      <c r="B297" s="97">
        <v>25</v>
      </c>
      <c r="C297" s="99" t="s">
        <v>24</v>
      </c>
      <c r="D297" s="100" t="s">
        <v>1</v>
      </c>
      <c r="E297" s="101">
        <f t="shared" si="124"/>
        <v>95</v>
      </c>
      <c r="F297" s="102" t="s">
        <v>21</v>
      </c>
      <c r="G297" s="120">
        <f t="shared" si="137"/>
        <v>3.8461538461538464E-2</v>
      </c>
      <c r="H297" s="116">
        <v>0</v>
      </c>
      <c r="I297" s="120">
        <f t="shared" si="133"/>
        <v>-56.333333333333336</v>
      </c>
      <c r="J297" s="116">
        <f t="shared" si="126"/>
        <v>-6.5</v>
      </c>
      <c r="K297" s="120">
        <f t="shared" si="127"/>
        <v>0.75</v>
      </c>
      <c r="L297" s="116">
        <f t="shared" si="128"/>
        <v>1.6025641025641024E-2</v>
      </c>
      <c r="M297" s="103">
        <f t="shared" si="129"/>
        <v>129.40705128205127</v>
      </c>
      <c r="N297" s="97">
        <f t="shared" si="130"/>
        <v>48.721153846153847</v>
      </c>
      <c r="O297" s="106">
        <f t="shared" si="115"/>
        <v>25</v>
      </c>
      <c r="P297" s="105">
        <f t="shared" si="134"/>
        <v>-869.56521739130437</v>
      </c>
      <c r="Q297" s="97">
        <f t="shared" si="122"/>
        <v>-45</v>
      </c>
      <c r="R297" s="97">
        <f t="shared" si="135"/>
        <v>0</v>
      </c>
      <c r="S297" s="97">
        <f t="shared" si="116"/>
        <v>0.36842105263157898</v>
      </c>
      <c r="T297" s="105">
        <f t="shared" si="117"/>
        <v>0</v>
      </c>
      <c r="U297" s="97">
        <f t="shared" si="123"/>
        <v>45</v>
      </c>
      <c r="V297" s="106">
        <f t="shared" si="118"/>
        <v>0</v>
      </c>
      <c r="X297" s="105">
        <f t="shared" si="119"/>
        <v>-740.1581661092531</v>
      </c>
      <c r="Y297" s="105">
        <f t="shared" si="120"/>
        <v>454.35295636898633</v>
      </c>
      <c r="AA297" s="49" t="str">
        <f t="shared" si="131"/>
        <v xml:space="preserve"> </v>
      </c>
      <c r="AB297" s="52">
        <f t="shared" si="132"/>
        <v>-740.1581661092531</v>
      </c>
    </row>
    <row r="298" spans="1:28" x14ac:dyDescent="0.25">
      <c r="A298" s="98">
        <v>-0.9</v>
      </c>
      <c r="B298" s="97">
        <v>25</v>
      </c>
      <c r="C298" s="99" t="s">
        <v>24</v>
      </c>
      <c r="D298" s="100" t="s">
        <v>1</v>
      </c>
      <c r="E298" s="101">
        <f t="shared" si="124"/>
        <v>95</v>
      </c>
      <c r="F298" s="102" t="s">
        <v>21</v>
      </c>
      <c r="G298" s="120">
        <f t="shared" si="137"/>
        <v>3.4749034749034749E-2</v>
      </c>
      <c r="H298" s="116">
        <v>0</v>
      </c>
      <c r="I298" s="120">
        <f t="shared" si="133"/>
        <v>-55.900833333333331</v>
      </c>
      <c r="J298" s="116">
        <f t="shared" si="126"/>
        <v>-7.1224999999999996</v>
      </c>
      <c r="K298" s="120">
        <f t="shared" si="127"/>
        <v>0.69750000000000001</v>
      </c>
      <c r="L298" s="116">
        <f t="shared" si="128"/>
        <v>1.3291505791505794E-2</v>
      </c>
      <c r="M298" s="103">
        <f t="shared" si="129"/>
        <v>107.32890926640928</v>
      </c>
      <c r="N298" s="97">
        <f t="shared" si="130"/>
        <v>48.851067454008628</v>
      </c>
      <c r="O298" s="106">
        <f t="shared" si="115"/>
        <v>25</v>
      </c>
      <c r="P298" s="105">
        <f t="shared" si="134"/>
        <v>-869.56521739130437</v>
      </c>
      <c r="Q298" s="97">
        <f t="shared" si="122"/>
        <v>-45</v>
      </c>
      <c r="R298" s="97">
        <f t="shared" si="135"/>
        <v>0</v>
      </c>
      <c r="S298" s="97">
        <f t="shared" si="116"/>
        <v>0.46315789473684188</v>
      </c>
      <c r="T298" s="105">
        <f t="shared" si="117"/>
        <v>0</v>
      </c>
      <c r="U298" s="97">
        <f t="shared" si="123"/>
        <v>45</v>
      </c>
      <c r="V298" s="106">
        <f t="shared" si="118"/>
        <v>0</v>
      </c>
      <c r="X298" s="105">
        <f t="shared" ref="X298:X308" si="138">M298+P298-R298+T298-V298</f>
        <v>-762.23630812489512</v>
      </c>
      <c r="Y298" s="105">
        <f t="shared" ref="Y298:Y308" si="139">(M298*N298+(P298-R298)*Q298+(T298-V298)*U298)/100</f>
        <v>443.73566568947228</v>
      </c>
      <c r="AA298" s="49" t="str">
        <f t="shared" si="131"/>
        <v xml:space="preserve"> </v>
      </c>
      <c r="AB298" s="52">
        <f t="shared" si="132"/>
        <v>-762.23630812489512</v>
      </c>
    </row>
    <row r="299" spans="1:28" x14ac:dyDescent="0.25">
      <c r="A299" s="98">
        <v>-0.8</v>
      </c>
      <c r="B299" s="97">
        <v>25</v>
      </c>
      <c r="C299" s="99" t="s">
        <v>24</v>
      </c>
      <c r="D299" s="100" t="s">
        <v>1</v>
      </c>
      <c r="E299" s="101">
        <f t="shared" si="124"/>
        <v>95</v>
      </c>
      <c r="F299" s="102" t="s">
        <v>21</v>
      </c>
      <c r="G299" s="120">
        <f t="shared" si="137"/>
        <v>3.1007751937984496E-2</v>
      </c>
      <c r="H299" s="116">
        <v>0</v>
      </c>
      <c r="I299" s="120">
        <f t="shared" si="133"/>
        <v>-55.47</v>
      </c>
      <c r="J299" s="116">
        <f t="shared" si="126"/>
        <v>-7.74</v>
      </c>
      <c r="K299" s="120">
        <f t="shared" si="127"/>
        <v>0.64</v>
      </c>
      <c r="L299" s="116">
        <f t="shared" si="128"/>
        <v>1.0749354005167959E-2</v>
      </c>
      <c r="M299" s="103">
        <f t="shared" si="129"/>
        <v>86.801033591731269</v>
      </c>
      <c r="N299" s="97">
        <f t="shared" si="130"/>
        <v>48.980322003577818</v>
      </c>
      <c r="O299" s="106">
        <f t="shared" si="115"/>
        <v>25.000000000000004</v>
      </c>
      <c r="P299" s="105">
        <f t="shared" si="134"/>
        <v>-869.56521739130437</v>
      </c>
      <c r="Q299" s="97">
        <f t="shared" si="122"/>
        <v>-45</v>
      </c>
      <c r="R299" s="97">
        <f t="shared" si="135"/>
        <v>0</v>
      </c>
      <c r="S299" s="97">
        <f t="shared" si="116"/>
        <v>0.55789473684210544</v>
      </c>
      <c r="T299" s="105">
        <f t="shared" si="117"/>
        <v>0</v>
      </c>
      <c r="U299" s="97">
        <f t="shared" si="123"/>
        <v>45</v>
      </c>
      <c r="V299" s="106">
        <f t="shared" si="118"/>
        <v>0</v>
      </c>
      <c r="X299" s="105">
        <f t="shared" si="138"/>
        <v>-782.76418379957306</v>
      </c>
      <c r="Y299" s="105">
        <f t="shared" si="139"/>
        <v>433.81977358175072</v>
      </c>
      <c r="AA299" s="49" t="str">
        <f t="shared" si="131"/>
        <v xml:space="preserve"> </v>
      </c>
      <c r="AB299" s="52">
        <f t="shared" si="132"/>
        <v>-782.76418379957306</v>
      </c>
    </row>
    <row r="300" spans="1:28" x14ac:dyDescent="0.25">
      <c r="A300" s="98">
        <v>-0.7</v>
      </c>
      <c r="B300" s="97">
        <v>25</v>
      </c>
      <c r="C300" s="99" t="s">
        <v>24</v>
      </c>
      <c r="D300" s="100" t="s">
        <v>1</v>
      </c>
      <c r="E300" s="101">
        <f t="shared" si="124"/>
        <v>95</v>
      </c>
      <c r="F300" s="102" t="s">
        <v>21</v>
      </c>
      <c r="G300" s="120">
        <f t="shared" si="137"/>
        <v>2.7237354085603113E-2</v>
      </c>
      <c r="H300" s="116">
        <v>0</v>
      </c>
      <c r="I300" s="120">
        <f t="shared" si="133"/>
        <v>-55.040833333333332</v>
      </c>
      <c r="J300" s="116">
        <f t="shared" si="126"/>
        <v>-8.3524999999999991</v>
      </c>
      <c r="K300" s="120">
        <f t="shared" si="127"/>
        <v>0.57750000000000001</v>
      </c>
      <c r="L300" s="116">
        <f t="shared" si="128"/>
        <v>8.42088197146563E-3</v>
      </c>
      <c r="M300" s="103">
        <f t="shared" si="129"/>
        <v>67.998621919584963</v>
      </c>
      <c r="N300" s="97">
        <f t="shared" si="130"/>
        <v>49.109004478378971</v>
      </c>
      <c r="O300" s="106">
        <f t="shared" si="115"/>
        <v>25</v>
      </c>
      <c r="P300" s="105">
        <f t="shared" si="134"/>
        <v>-869.56521739130437</v>
      </c>
      <c r="Q300" s="97">
        <f t="shared" si="122"/>
        <v>-45</v>
      </c>
      <c r="R300" s="97">
        <f t="shared" si="135"/>
        <v>0</v>
      </c>
      <c r="S300" s="97">
        <f t="shared" si="116"/>
        <v>0.65263157894736845</v>
      </c>
      <c r="T300" s="105">
        <f t="shared" si="117"/>
        <v>0</v>
      </c>
      <c r="U300" s="97">
        <f t="shared" si="123"/>
        <v>45</v>
      </c>
      <c r="V300" s="106">
        <f t="shared" si="118"/>
        <v>0</v>
      </c>
      <c r="X300" s="105">
        <f t="shared" si="138"/>
        <v>-801.56659547171944</v>
      </c>
      <c r="Y300" s="105">
        <f t="shared" si="139"/>
        <v>424.69779410981192</v>
      </c>
      <c r="AA300" s="49" t="str">
        <f t="shared" si="131"/>
        <v xml:space="preserve"> </v>
      </c>
      <c r="AB300" s="52">
        <f t="shared" si="132"/>
        <v>-801.56659547171944</v>
      </c>
    </row>
    <row r="301" spans="1:28" x14ac:dyDescent="0.25">
      <c r="A301" s="97">
        <v>-0.6</v>
      </c>
      <c r="B301" s="97">
        <v>25</v>
      </c>
      <c r="C301" s="99" t="s">
        <v>24</v>
      </c>
      <c r="D301" s="100" t="s">
        <v>1</v>
      </c>
      <c r="E301" s="101">
        <f t="shared" si="124"/>
        <v>95</v>
      </c>
      <c r="F301" s="102" t="s">
        <v>21</v>
      </c>
      <c r="G301" s="120">
        <f t="shared" si="137"/>
        <v>2.3437499999999997E-2</v>
      </c>
      <c r="H301" s="116">
        <v>0</v>
      </c>
      <c r="I301" s="120">
        <f t="shared" si="133"/>
        <v>-54.613333333333344</v>
      </c>
      <c r="J301" s="116">
        <f t="shared" si="126"/>
        <v>-8.9600000000000009</v>
      </c>
      <c r="K301" s="120">
        <f t="shared" si="127"/>
        <v>0.51</v>
      </c>
      <c r="L301" s="116">
        <f t="shared" si="128"/>
        <v>6.3281250000000004E-3</v>
      </c>
      <c r="M301" s="103">
        <f t="shared" si="129"/>
        <v>51.099609375</v>
      </c>
      <c r="N301" s="97">
        <f t="shared" si="130"/>
        <v>49.237196180555557</v>
      </c>
      <c r="O301" s="106">
        <f t="shared" si="115"/>
        <v>24.999999999999996</v>
      </c>
      <c r="P301" s="105">
        <f t="shared" si="134"/>
        <v>-869.56521739130437</v>
      </c>
      <c r="Q301" s="97">
        <f t="shared" si="122"/>
        <v>-45</v>
      </c>
      <c r="R301" s="97">
        <f t="shared" si="135"/>
        <v>0</v>
      </c>
      <c r="S301" s="97">
        <f t="shared" si="116"/>
        <v>0.74736842105263157</v>
      </c>
      <c r="T301" s="105">
        <f t="shared" si="117"/>
        <v>0</v>
      </c>
      <c r="U301" s="97">
        <f t="shared" si="123"/>
        <v>45</v>
      </c>
      <c r="V301" s="106">
        <f t="shared" si="118"/>
        <v>0</v>
      </c>
      <c r="X301" s="105">
        <f t="shared" si="138"/>
        <v>-818.46560801630437</v>
      </c>
      <c r="Y301" s="105">
        <f t="shared" si="139"/>
        <v>416.46436274155326</v>
      </c>
      <c r="Z301" s="2"/>
      <c r="AA301" s="49" t="str">
        <f t="shared" si="131"/>
        <v xml:space="preserve"> </v>
      </c>
      <c r="AB301" s="52">
        <f t="shared" si="132"/>
        <v>-818.46560801630437</v>
      </c>
    </row>
    <row r="302" spans="1:28" x14ac:dyDescent="0.25">
      <c r="A302" s="98">
        <v>-0.5</v>
      </c>
      <c r="B302" s="97">
        <v>25</v>
      </c>
      <c r="C302" s="99" t="s">
        <v>24</v>
      </c>
      <c r="D302" s="100" t="s">
        <v>1</v>
      </c>
      <c r="E302" s="101">
        <f t="shared" si="124"/>
        <v>95</v>
      </c>
      <c r="F302" s="102" t="s">
        <v>21</v>
      </c>
      <c r="G302" s="120">
        <f t="shared" si="137"/>
        <v>1.9607843137254902E-2</v>
      </c>
      <c r="H302" s="116">
        <v>0</v>
      </c>
      <c r="I302" s="120">
        <f t="shared" si="133"/>
        <v>-54.1875</v>
      </c>
      <c r="J302" s="116">
        <f t="shared" si="126"/>
        <v>-9.5625</v>
      </c>
      <c r="K302" s="120">
        <f t="shared" si="127"/>
        <v>0.4375</v>
      </c>
      <c r="L302" s="116">
        <f t="shared" si="128"/>
        <v>4.4934640522875822E-3</v>
      </c>
      <c r="M302" s="103">
        <f t="shared" si="129"/>
        <v>36.284722222222229</v>
      </c>
      <c r="N302" s="97">
        <f t="shared" si="130"/>
        <v>49.364973262032088</v>
      </c>
      <c r="O302" s="106">
        <f t="shared" ref="O302:O307" si="140">A302-((A302-B302)/E302)*($AB$5-$AB$7)</f>
        <v>25</v>
      </c>
      <c r="P302" s="105">
        <f t="shared" si="134"/>
        <v>-869.56521739130437</v>
      </c>
      <c r="Q302" s="97">
        <f t="shared" si="17"/>
        <v>-45</v>
      </c>
      <c r="R302" s="97">
        <f t="shared" si="135"/>
        <v>0</v>
      </c>
      <c r="S302" s="97">
        <f t="shared" ref="S302:S308" si="141">A302-((A302-B302)/E302)*$AB$10</f>
        <v>0.84210526315789469</v>
      </c>
      <c r="T302" s="105">
        <f t="shared" ref="T302:T308" si="142">IF(S302&lt;0,IF(S302&lt;-2.174,$AB$2,S302*(10^-3)*$AB$3*(-1)),IF(S302&gt;2.174,$AB$2*(-1),S302*(10^-3)*$AB$3*(-1)))*$AB$11</f>
        <v>0</v>
      </c>
      <c r="U302" s="97">
        <f t="shared" si="20"/>
        <v>45</v>
      </c>
      <c r="V302" s="106">
        <f t="shared" ref="V302:V308" si="143">IF(S302&lt;0,IF(S302&lt;$B$10,$AB$1,$AB$1*(1-(1-(S302/$B$10))^2)),0)*$AB$11</f>
        <v>0</v>
      </c>
      <c r="X302" s="105">
        <f t="shared" si="138"/>
        <v>-833.28049516908209</v>
      </c>
      <c r="Y302" s="105">
        <f t="shared" si="139"/>
        <v>409.21629124928955</v>
      </c>
      <c r="Z302" s="2"/>
      <c r="AA302" s="49" t="str">
        <f t="shared" si="131"/>
        <v xml:space="preserve"> </v>
      </c>
      <c r="AB302" s="52">
        <f t="shared" si="132"/>
        <v>-833.28049516908209</v>
      </c>
    </row>
    <row r="303" spans="1:28" x14ac:dyDescent="0.25">
      <c r="A303" s="97">
        <v>-0.4</v>
      </c>
      <c r="B303" s="97">
        <v>25</v>
      </c>
      <c r="C303" s="99" t="s">
        <v>24</v>
      </c>
      <c r="D303" s="100" t="s">
        <v>1</v>
      </c>
      <c r="E303" s="101">
        <f t="shared" si="124"/>
        <v>95</v>
      </c>
      <c r="F303" s="102" t="s">
        <v>21</v>
      </c>
      <c r="G303" s="120">
        <f t="shared" si="137"/>
        <v>1.5748031496062995E-2</v>
      </c>
      <c r="H303" s="116">
        <v>0</v>
      </c>
      <c r="I303" s="120">
        <f t="shared" si="133"/>
        <v>-53.763333333333328</v>
      </c>
      <c r="J303" s="116">
        <f t="shared" si="126"/>
        <v>-10.16</v>
      </c>
      <c r="K303" s="120">
        <f t="shared" si="127"/>
        <v>0.36</v>
      </c>
      <c r="L303" s="116">
        <f t="shared" si="128"/>
        <v>2.9396325459317587E-3</v>
      </c>
      <c r="M303" s="103">
        <f t="shared" si="129"/>
        <v>23.737532808398953</v>
      </c>
      <c r="N303" s="97">
        <f t="shared" ref="N303:N306" si="144">($AB$5/2)-($AB$4*$AB$1*E303^2*((3/4)*I303*(G303^4-H303^4)+(2/3)*J303*(G303^3-H303^3)+(1/2)*K303*(G303^2-H303^2)+(H303^2/2))/M303)</f>
        <v>49.492407199100114</v>
      </c>
      <c r="O303" s="106">
        <f t="shared" si="140"/>
        <v>25.000000000000004</v>
      </c>
      <c r="P303" s="105">
        <f t="shared" si="134"/>
        <v>-869.56521739130437</v>
      </c>
      <c r="Q303" s="97">
        <f t="shared" si="17"/>
        <v>-45</v>
      </c>
      <c r="R303" s="97">
        <f t="shared" si="135"/>
        <v>0</v>
      </c>
      <c r="S303" s="97">
        <f t="shared" si="141"/>
        <v>0.93684210526315803</v>
      </c>
      <c r="T303" s="105">
        <f t="shared" si="142"/>
        <v>0</v>
      </c>
      <c r="U303" s="97">
        <f t="shared" si="20"/>
        <v>45</v>
      </c>
      <c r="V303" s="106">
        <f t="shared" si="143"/>
        <v>0</v>
      </c>
      <c r="X303" s="105">
        <f t="shared" si="138"/>
        <v>-845.82768458290548</v>
      </c>
      <c r="Y303" s="105">
        <f t="shared" si="139"/>
        <v>403.05262422263979</v>
      </c>
      <c r="Z303" s="2"/>
      <c r="AA303" s="49" t="str">
        <f t="shared" si="131"/>
        <v xml:space="preserve"> </v>
      </c>
      <c r="AB303" s="52">
        <f t="shared" si="132"/>
        <v>-845.82768458290548</v>
      </c>
    </row>
    <row r="304" spans="1:28" x14ac:dyDescent="0.25">
      <c r="A304" s="98">
        <v>-0.3</v>
      </c>
      <c r="B304" s="97">
        <v>25</v>
      </c>
      <c r="C304" s="99" t="s">
        <v>24</v>
      </c>
      <c r="D304" s="100" t="s">
        <v>1</v>
      </c>
      <c r="E304" s="101">
        <f t="shared" si="124"/>
        <v>95</v>
      </c>
      <c r="F304" s="102" t="s">
        <v>21</v>
      </c>
      <c r="G304" s="120">
        <f t="shared" si="137"/>
        <v>1.1857707509881422E-2</v>
      </c>
      <c r="H304" s="116">
        <v>0</v>
      </c>
      <c r="I304" s="120">
        <f t="shared" si="133"/>
        <v>-53.340833333333336</v>
      </c>
      <c r="J304" s="116">
        <f t="shared" si="126"/>
        <v>-10.752500000000001</v>
      </c>
      <c r="K304" s="120">
        <f t="shared" si="127"/>
        <v>0.27749999999999997</v>
      </c>
      <c r="L304" s="116">
        <f t="shared" si="128"/>
        <v>1.6897233201581022E-3</v>
      </c>
      <c r="M304" s="103">
        <f t="shared" si="129"/>
        <v>13.644515810276676</v>
      </c>
      <c r="N304" s="97">
        <f t="shared" si="144"/>
        <v>49.619565217391305</v>
      </c>
      <c r="O304" s="106">
        <f t="shared" si="140"/>
        <v>25</v>
      </c>
      <c r="P304" s="105">
        <f t="shared" si="134"/>
        <v>-869.56521739130437</v>
      </c>
      <c r="Q304" s="97">
        <f t="shared" si="17"/>
        <v>-45</v>
      </c>
      <c r="R304" s="97">
        <f t="shared" si="135"/>
        <v>0</v>
      </c>
      <c r="S304" s="97">
        <f t="shared" si="141"/>
        <v>1.0315789473684212</v>
      </c>
      <c r="T304" s="105">
        <f t="shared" si="142"/>
        <v>0</v>
      </c>
      <c r="U304" s="97">
        <f t="shared" si="20"/>
        <v>45</v>
      </c>
      <c r="V304" s="106">
        <f t="shared" si="143"/>
        <v>0</v>
      </c>
      <c r="X304" s="105">
        <f t="shared" si="138"/>
        <v>-855.92070158102774</v>
      </c>
      <c r="Y304" s="105">
        <f t="shared" si="139"/>
        <v>398.07469724716447</v>
      </c>
      <c r="Z304" s="2"/>
      <c r="AA304" s="49" t="str">
        <f t="shared" si="131"/>
        <v xml:space="preserve"> </v>
      </c>
      <c r="AB304" s="52">
        <f t="shared" si="132"/>
        <v>-855.92070158102774</v>
      </c>
    </row>
    <row r="305" spans="1:28" x14ac:dyDescent="0.25">
      <c r="A305" s="97">
        <v>-0.2</v>
      </c>
      <c r="B305" s="97">
        <v>25</v>
      </c>
      <c r="C305" s="99" t="s">
        <v>24</v>
      </c>
      <c r="D305" s="100" t="s">
        <v>1</v>
      </c>
      <c r="E305" s="101">
        <f t="shared" si="124"/>
        <v>95</v>
      </c>
      <c r="F305" s="102" t="s">
        <v>21</v>
      </c>
      <c r="G305" s="120">
        <f t="shared" si="137"/>
        <v>7.9365079365079378E-3</v>
      </c>
      <c r="H305" s="116">
        <v>0</v>
      </c>
      <c r="I305" s="120">
        <f t="shared" si="133"/>
        <v>-52.919999999999995</v>
      </c>
      <c r="J305" s="116">
        <f t="shared" si="126"/>
        <v>-11.34</v>
      </c>
      <c r="K305" s="120">
        <f t="shared" si="127"/>
        <v>0.19</v>
      </c>
      <c r="L305" s="116">
        <f t="shared" si="128"/>
        <v>7.6719576719576734E-4</v>
      </c>
      <c r="M305" s="103">
        <f t="shared" si="129"/>
        <v>6.1951058201058213</v>
      </c>
      <c r="N305" s="97">
        <f t="shared" si="144"/>
        <v>49.746510673234809</v>
      </c>
      <c r="O305" s="106">
        <f t="shared" si="140"/>
        <v>24.999999999999996</v>
      </c>
      <c r="P305" s="105">
        <f t="shared" si="134"/>
        <v>-869.56521739130437</v>
      </c>
      <c r="Q305" s="97">
        <f t="shared" si="17"/>
        <v>-45</v>
      </c>
      <c r="R305" s="97">
        <f t="shared" si="135"/>
        <v>0</v>
      </c>
      <c r="S305" s="97">
        <f t="shared" si="141"/>
        <v>1.1263157894736842</v>
      </c>
      <c r="T305" s="105">
        <f t="shared" si="142"/>
        <v>0</v>
      </c>
      <c r="U305" s="97">
        <f t="shared" si="20"/>
        <v>45</v>
      </c>
      <c r="V305" s="106">
        <f t="shared" si="143"/>
        <v>0</v>
      </c>
      <c r="X305" s="105">
        <f t="shared" si="138"/>
        <v>-863.37011157119855</v>
      </c>
      <c r="Y305" s="105">
        <f t="shared" si="139"/>
        <v>394.38619680410409</v>
      </c>
      <c r="Z305" s="2"/>
      <c r="AA305" s="49" t="str">
        <f t="shared" si="131"/>
        <v xml:space="preserve"> </v>
      </c>
      <c r="AB305" s="52">
        <f t="shared" si="132"/>
        <v>-863.37011157119855</v>
      </c>
    </row>
    <row r="306" spans="1:28" x14ac:dyDescent="0.25">
      <c r="A306" s="98">
        <v>-0.1</v>
      </c>
      <c r="B306" s="97">
        <v>25</v>
      </c>
      <c r="C306" s="99" t="s">
        <v>24</v>
      </c>
      <c r="D306" s="100" t="s">
        <v>1</v>
      </c>
      <c r="E306" s="101">
        <f t="shared" si="124"/>
        <v>95</v>
      </c>
      <c r="F306" s="102" t="s">
        <v>21</v>
      </c>
      <c r="G306" s="120">
        <f t="shared" si="137"/>
        <v>3.9840637450199202E-3</v>
      </c>
      <c r="H306" s="116">
        <v>0</v>
      </c>
      <c r="I306" s="120">
        <f t="shared" si="133"/>
        <v>-52.50083333333334</v>
      </c>
      <c r="J306" s="116">
        <f t="shared" si="126"/>
        <v>-11.922500000000001</v>
      </c>
      <c r="K306" s="120">
        <f t="shared" si="127"/>
        <v>9.7500000000000003E-2</v>
      </c>
      <c r="L306" s="116">
        <f t="shared" si="128"/>
        <v>1.9588313413014609E-4</v>
      </c>
      <c r="M306" s="103">
        <f>$AB$4*$AB$1*E306*L306</f>
        <v>1.5817563081009296</v>
      </c>
      <c r="N306" s="97">
        <f t="shared" si="144"/>
        <v>49.873303396583161</v>
      </c>
      <c r="O306" s="106">
        <f t="shared" si="140"/>
        <v>25</v>
      </c>
      <c r="P306" s="105">
        <f t="shared" si="134"/>
        <v>-869.56521739130437</v>
      </c>
      <c r="Q306" s="97">
        <f t="shared" si="17"/>
        <v>-45</v>
      </c>
      <c r="R306" s="97">
        <f t="shared" si="135"/>
        <v>0</v>
      </c>
      <c r="S306" s="97">
        <f t="shared" si="141"/>
        <v>1.2210526315789474</v>
      </c>
      <c r="T306" s="105">
        <f t="shared" si="142"/>
        <v>0</v>
      </c>
      <c r="U306" s="97">
        <f t="shared" si="20"/>
        <v>45</v>
      </c>
      <c r="V306" s="106">
        <f t="shared" si="143"/>
        <v>0</v>
      </c>
      <c r="X306" s="105">
        <f t="shared" si="138"/>
        <v>-867.98346108320345</v>
      </c>
      <c r="Y306" s="105">
        <f t="shared" si="139"/>
        <v>392.09322194862068</v>
      </c>
      <c r="Z306" s="2"/>
      <c r="AA306" s="49" t="str">
        <f t="shared" si="131"/>
        <v xml:space="preserve"> </v>
      </c>
      <c r="AB306" s="52">
        <f t="shared" si="132"/>
        <v>-867.98346108320345</v>
      </c>
    </row>
    <row r="307" spans="1:28" x14ac:dyDescent="0.25">
      <c r="A307" s="97">
        <v>0</v>
      </c>
      <c r="B307" s="97">
        <v>25</v>
      </c>
      <c r="C307" s="99" t="s">
        <v>24</v>
      </c>
      <c r="D307" s="100" t="s">
        <v>1</v>
      </c>
      <c r="E307" s="101">
        <f t="shared" si="124"/>
        <v>95</v>
      </c>
      <c r="F307" s="102" t="s">
        <v>21</v>
      </c>
      <c r="G307" s="120">
        <f>A307/(A307-B307)</f>
        <v>0</v>
      </c>
      <c r="H307" s="116">
        <v>0</v>
      </c>
      <c r="I307" s="120">
        <f t="shared" si="133"/>
        <v>-52.083333333333336</v>
      </c>
      <c r="J307" s="116">
        <f t="shared" si="126"/>
        <v>-12.5</v>
      </c>
      <c r="K307" s="120">
        <f t="shared" si="127"/>
        <v>0</v>
      </c>
      <c r="L307" s="116">
        <f t="shared" si="128"/>
        <v>0</v>
      </c>
      <c r="M307" s="103">
        <f t="shared" si="129"/>
        <v>0</v>
      </c>
      <c r="N307" s="97">
        <v>0</v>
      </c>
      <c r="O307" s="106">
        <f t="shared" si="140"/>
        <v>25</v>
      </c>
      <c r="P307" s="105">
        <f t="shared" si="134"/>
        <v>-869.56521739130437</v>
      </c>
      <c r="Q307" s="97">
        <f t="shared" si="17"/>
        <v>-45</v>
      </c>
      <c r="R307" s="97">
        <f t="shared" si="135"/>
        <v>0</v>
      </c>
      <c r="S307" s="97">
        <f t="shared" si="141"/>
        <v>1.3157894736842104</v>
      </c>
      <c r="T307" s="105">
        <f t="shared" si="142"/>
        <v>0</v>
      </c>
      <c r="U307" s="97">
        <f t="shared" si="20"/>
        <v>45</v>
      </c>
      <c r="V307" s="106">
        <f t="shared" si="143"/>
        <v>0</v>
      </c>
      <c r="X307" s="105">
        <f t="shared" si="138"/>
        <v>-869.56521739130437</v>
      </c>
      <c r="Y307" s="105">
        <f t="shared" si="139"/>
        <v>391.30434782608694</v>
      </c>
      <c r="Z307" s="2"/>
      <c r="AA307" s="49" t="str">
        <f t="shared" si="131"/>
        <v xml:space="preserve"> </v>
      </c>
      <c r="AB307" s="52">
        <f t="shared" si="132"/>
        <v>-869.56521739130437</v>
      </c>
    </row>
    <row r="308" spans="1:28" x14ac:dyDescent="0.25">
      <c r="A308" s="107">
        <v>25</v>
      </c>
      <c r="B308" s="107">
        <v>25</v>
      </c>
      <c r="C308" s="108" t="s">
        <v>24</v>
      </c>
      <c r="D308" s="109" t="s">
        <v>1</v>
      </c>
      <c r="E308" s="110">
        <f t="shared" si="124"/>
        <v>95</v>
      </c>
      <c r="F308" s="111" t="s">
        <v>21</v>
      </c>
      <c r="G308" s="112">
        <v>0</v>
      </c>
      <c r="H308" s="117">
        <v>0</v>
      </c>
      <c r="I308" s="112">
        <f t="shared" si="133"/>
        <v>0</v>
      </c>
      <c r="J308" s="117">
        <f t="shared" si="126"/>
        <v>0</v>
      </c>
      <c r="K308" s="121">
        <f t="shared" si="127"/>
        <v>-181.25</v>
      </c>
      <c r="L308" s="117">
        <f t="shared" si="128"/>
        <v>0</v>
      </c>
      <c r="M308" s="122">
        <f t="shared" si="129"/>
        <v>0</v>
      </c>
      <c r="N308" s="107">
        <v>0</v>
      </c>
      <c r="O308" s="113">
        <f>A308-((A308-B308)/E308)*($AB$5-$AB$7)</f>
        <v>25</v>
      </c>
      <c r="P308" s="118">
        <f t="shared" si="134"/>
        <v>-869.56521739130437</v>
      </c>
      <c r="Q308" s="107">
        <f t="shared" si="17"/>
        <v>-45</v>
      </c>
      <c r="R308" s="107">
        <f t="shared" si="135"/>
        <v>0</v>
      </c>
      <c r="S308" s="107">
        <f t="shared" si="141"/>
        <v>25</v>
      </c>
      <c r="T308" s="118">
        <f t="shared" si="142"/>
        <v>0</v>
      </c>
      <c r="U308" s="107">
        <f t="shared" si="20"/>
        <v>45</v>
      </c>
      <c r="V308" s="113">
        <f t="shared" si="143"/>
        <v>0</v>
      </c>
      <c r="X308" s="118">
        <f t="shared" si="138"/>
        <v>-869.56521739130437</v>
      </c>
      <c r="Y308" s="118">
        <f t="shared" si="139"/>
        <v>391.30434782608694</v>
      </c>
      <c r="Z308" s="2"/>
      <c r="AA308" s="50" t="str">
        <f t="shared" si="131"/>
        <v xml:space="preserve"> </v>
      </c>
      <c r="AB308" s="53">
        <f t="shared" si="132"/>
        <v>-869.56521739130437</v>
      </c>
    </row>
    <row r="309" spans="1:28" x14ac:dyDescent="0.25">
      <c r="H309" s="114"/>
    </row>
    <row r="314" spans="1:28" x14ac:dyDescent="0.25">
      <c r="M314" s="161" t="s">
        <v>28</v>
      </c>
      <c r="N314" s="162"/>
      <c r="O314" s="161" t="s">
        <v>57</v>
      </c>
      <c r="P314" s="167"/>
      <c r="Q314" s="167"/>
      <c r="R314" s="162"/>
      <c r="S314" s="161" t="s">
        <v>58</v>
      </c>
      <c r="T314" s="167"/>
      <c r="U314" s="167"/>
      <c r="V314" s="162"/>
    </row>
    <row r="315" spans="1:28" ht="18" x14ac:dyDescent="0.35">
      <c r="A315" s="7" t="s">
        <v>44</v>
      </c>
      <c r="B315" s="7" t="s">
        <v>45</v>
      </c>
      <c r="M315" s="9" t="s">
        <v>25</v>
      </c>
      <c r="N315" s="9" t="s">
        <v>33</v>
      </c>
      <c r="O315" s="10" t="s">
        <v>34</v>
      </c>
      <c r="P315" s="11" t="s">
        <v>35</v>
      </c>
      <c r="Q315" s="9" t="s">
        <v>36</v>
      </c>
      <c r="R315" s="10" t="s">
        <v>37</v>
      </c>
      <c r="S315" s="10" t="s">
        <v>41</v>
      </c>
      <c r="T315" s="11" t="s">
        <v>42</v>
      </c>
      <c r="U315" s="9" t="s">
        <v>43</v>
      </c>
      <c r="V315" s="10" t="s">
        <v>37</v>
      </c>
      <c r="X315" s="9" t="s">
        <v>48</v>
      </c>
      <c r="Y315" s="9" t="s">
        <v>47</v>
      </c>
    </row>
    <row r="316" spans="1:28" x14ac:dyDescent="0.25">
      <c r="A316" s="8" t="s">
        <v>40</v>
      </c>
      <c r="B316" s="8" t="s">
        <v>40</v>
      </c>
      <c r="C316" s="164" t="s">
        <v>32</v>
      </c>
      <c r="D316" s="165"/>
      <c r="E316" s="165"/>
      <c r="F316" s="166"/>
      <c r="G316" s="75" t="s">
        <v>61</v>
      </c>
      <c r="H316" s="87" t="s">
        <v>62</v>
      </c>
      <c r="I316" s="76" t="s">
        <v>63</v>
      </c>
      <c r="J316" s="76" t="s">
        <v>64</v>
      </c>
      <c r="K316" s="77" t="s">
        <v>65</v>
      </c>
      <c r="L316" s="87"/>
      <c r="M316" s="12" t="s">
        <v>38</v>
      </c>
      <c r="N316" s="27" t="s">
        <v>39</v>
      </c>
      <c r="O316" s="36" t="s">
        <v>40</v>
      </c>
      <c r="P316" s="12" t="s">
        <v>38</v>
      </c>
      <c r="Q316" s="27" t="s">
        <v>39</v>
      </c>
      <c r="R316" s="8" t="s">
        <v>38</v>
      </c>
      <c r="S316" s="36" t="s">
        <v>40</v>
      </c>
      <c r="T316" s="12" t="s">
        <v>38</v>
      </c>
      <c r="U316" s="12" t="s">
        <v>39</v>
      </c>
      <c r="V316" s="13" t="s">
        <v>38</v>
      </c>
      <c r="W316" s="5"/>
      <c r="X316" s="8" t="s">
        <v>38</v>
      </c>
      <c r="Y316" s="8" t="s">
        <v>46</v>
      </c>
    </row>
    <row r="317" spans="1:28" x14ac:dyDescent="0.25">
      <c r="A317" s="88">
        <v>25</v>
      </c>
      <c r="B317" s="88">
        <v>25</v>
      </c>
      <c r="C317" s="130" t="s">
        <v>24</v>
      </c>
      <c r="D317" s="123" t="s">
        <v>1</v>
      </c>
      <c r="E317" s="91">
        <f>IF(C317="h",$AB$5,IF(C317="d",$AB$5-$AB$10,E316+($AB$10/4)))</f>
        <v>95</v>
      </c>
      <c r="F317" s="92" t="s">
        <v>21</v>
      </c>
      <c r="G317" s="119">
        <v>0</v>
      </c>
      <c r="H317" s="115">
        <v>0</v>
      </c>
      <c r="I317" s="119">
        <f t="shared" ref="I317:I380" si="145">-((A317-B317)^2/(3*$B$10^2))</f>
        <v>0</v>
      </c>
      <c r="J317" s="115">
        <f>((A317^2-A317*B317)/$B$10^2)-((A317-B317)/$B$10)</f>
        <v>0</v>
      </c>
      <c r="K317" s="94">
        <f>(2*A317/$B$10)-(A317^2/$B$10^2)</f>
        <v>-181.25</v>
      </c>
      <c r="L317" s="115">
        <f>(I317*(G317^3-H317^3)+J317*(G317^2-H317^2)+K317*(G317-H317)+H317)</f>
        <v>0</v>
      </c>
      <c r="M317" s="93">
        <f>$AB$4*$AB$1*E317*L317</f>
        <v>0</v>
      </c>
      <c r="N317" s="88">
        <v>0</v>
      </c>
      <c r="O317" s="124">
        <f>A317-((A317-B317)/E317)*($AB$5-$AB$10)</f>
        <v>25</v>
      </c>
      <c r="P317" s="96">
        <f>IF(O317&lt;0,IF(O317&lt;-2.174,$AB$2,O317*(10^-3)*$AB$3*(-1)),IF(O317&gt;2.174,$AB$2*(-1),O317*(10^-3)*$AB$3*(-1)))*$AB$11</f>
        <v>0</v>
      </c>
      <c r="Q317" s="124">
        <f>-($AB$5/2)+$AB$10</f>
        <v>-45</v>
      </c>
      <c r="R317" s="88">
        <f>IF(O317&lt;0,IF(O317&lt;$B$10,$AB$1,$AB$1*(1-(1-(O317/$B$10))^2)),0)*$AB$11</f>
        <v>0</v>
      </c>
      <c r="S317" s="124">
        <f>A317-((A317-B317)/E317)*$AB$7</f>
        <v>25</v>
      </c>
      <c r="T317" s="96">
        <f>IF(S317&lt;0,IF(S317&lt;-2.174,$AB$2,S317*(10^-3)*$AB$3*(-1)),IF(S317&gt;2.174,$AB$2*(-1),S317*(10^-3)*$AB$3*(-1)))*$AB$8</f>
        <v>-869.56521739130437</v>
      </c>
      <c r="U317" s="124">
        <f>($AB$5/2)-$AB$7</f>
        <v>45</v>
      </c>
      <c r="V317" s="88">
        <f>IF(S317&lt;0,IF(S317&lt;$B$10,$AB$1,$AB$1*(1-(1-(S317/$B$10))^2)),0)*$AB$8</f>
        <v>0</v>
      </c>
      <c r="X317" s="96">
        <f>M317+P317-R317+T317-V317</f>
        <v>-869.56521739130437</v>
      </c>
      <c r="Y317" s="96">
        <f>-(M317*N317+(P317-R317)*Q317+(T317-V317)*U317)/100</f>
        <v>391.30434782608694</v>
      </c>
    </row>
    <row r="318" spans="1:28" x14ac:dyDescent="0.25">
      <c r="A318" s="97">
        <v>0</v>
      </c>
      <c r="B318" s="98">
        <v>25</v>
      </c>
      <c r="C318" s="131" t="s">
        <v>24</v>
      </c>
      <c r="D318" s="114" t="s">
        <v>1</v>
      </c>
      <c r="E318" s="101">
        <f t="shared" ref="E318:E381" si="146">IF(C318="h",$AB$5,IF(C318="d",$AB$5-$AB$10,E317+($AB$10/4)))</f>
        <v>95</v>
      </c>
      <c r="F318" s="102" t="s">
        <v>21</v>
      </c>
      <c r="G318" s="120">
        <f>A318/(A318-B318)</f>
        <v>0</v>
      </c>
      <c r="H318" s="116">
        <v>0</v>
      </c>
      <c r="I318" s="120">
        <f t="shared" si="145"/>
        <v>-52.083333333333336</v>
      </c>
      <c r="J318" s="116">
        <f t="shared" ref="J318:J380" si="147">((A318^2-A318*B318)/$B$10^2)-((A318-B318)/$B$10)</f>
        <v>-12.5</v>
      </c>
      <c r="K318" s="104">
        <f t="shared" ref="K318:K380" si="148">(2*A318/$B$10)-(A318^2/$B$10^2)</f>
        <v>0</v>
      </c>
      <c r="L318" s="116">
        <f t="shared" ref="L318:L380" si="149">(I318*(G318^3-H318^3)+J318*(G318^2-H318^2)+K318*(G318-H318)+H318)</f>
        <v>0</v>
      </c>
      <c r="M318" s="103">
        <f t="shared" ref="M318:M381" si="150">$AB$4*$AB$1*E318*L318</f>
        <v>0</v>
      </c>
      <c r="N318" s="97">
        <v>0</v>
      </c>
      <c r="O318" s="97">
        <f>A318-((A318-B318)/E318)*($AB$5-$AB$10)</f>
        <v>25</v>
      </c>
      <c r="P318" s="105">
        <f>IF(O318&lt;0,IF(O318&lt;-2.174,$AB$2,O318*(10^-3)*$AB$3*(-1)),IF(O318&gt;2.174,$AB$2*(-1),O318*(10^-3)*$AB$3*(-1)))*$AB$11</f>
        <v>0</v>
      </c>
      <c r="Q318" s="125">
        <f t="shared" ref="Q318:Q381" si="151">-($AB$5/2)+$AB$10</f>
        <v>-45</v>
      </c>
      <c r="R318" s="97">
        <f t="shared" ref="R318:R381" si="152">IF(O318&lt;0,IF(O318&lt;$B$10,$AB$1,$AB$1*(1-(1-(O318/$B$10))^2)),0)*$AB$11</f>
        <v>0</v>
      </c>
      <c r="S318" s="125">
        <f t="shared" ref="S318:S381" si="153">A318-((A318-B318)/E318)*$AB$7</f>
        <v>1.3157894736842104</v>
      </c>
      <c r="T318" s="105">
        <f t="shared" ref="T318:T381" si="154">IF(S318&lt;0,IF(S318&lt;-2.174,$AB$2,S318*(10^-3)*$AB$3*(-1)),IF(S318&gt;2.174,$AB$2*(-1),S318*(10^-3)*$AB$3*(-1)))*$AB$8</f>
        <v>-526.31578947368416</v>
      </c>
      <c r="U318" s="125">
        <f>($AB$5/2)-$AB$7</f>
        <v>45</v>
      </c>
      <c r="V318" s="97">
        <f>IF(S318&lt;0,IF(S318&lt;$B$10,$AB$1,$AB$1*(1-(1-(S318/$B$10))^2)),0)*$AB$8</f>
        <v>0</v>
      </c>
      <c r="X318" s="105">
        <f t="shared" ref="X318:X323" si="155">M318+P318-R318+T318-V318</f>
        <v>-526.31578947368416</v>
      </c>
      <c r="Y318" s="105">
        <f t="shared" ref="Y318:Y381" si="156">-(M318*N318+(P318-R318)*Q318+(T318-V318)*U318)/100</f>
        <v>236.84210526315786</v>
      </c>
    </row>
    <row r="319" spans="1:28" x14ac:dyDescent="0.25">
      <c r="A319" s="97">
        <v>-0.1</v>
      </c>
      <c r="B319" s="98">
        <v>25</v>
      </c>
      <c r="C319" s="131" t="s">
        <v>24</v>
      </c>
      <c r="D319" s="114" t="s">
        <v>1</v>
      </c>
      <c r="E319" s="101">
        <f t="shared" si="146"/>
        <v>95</v>
      </c>
      <c r="F319" s="102" t="s">
        <v>21</v>
      </c>
      <c r="G319" s="120">
        <f>A319/(A319-B319)</f>
        <v>3.9840637450199202E-3</v>
      </c>
      <c r="H319" s="116">
        <v>0</v>
      </c>
      <c r="I319" s="120">
        <f t="shared" si="145"/>
        <v>-52.50083333333334</v>
      </c>
      <c r="J319" s="116">
        <f t="shared" si="147"/>
        <v>-11.922500000000001</v>
      </c>
      <c r="K319" s="104">
        <f t="shared" si="148"/>
        <v>9.7500000000000003E-2</v>
      </c>
      <c r="L319" s="116">
        <f t="shared" si="149"/>
        <v>1.9588313413014609E-4</v>
      </c>
      <c r="M319" s="103">
        <f t="shared" si="150"/>
        <v>1.5817563081009296</v>
      </c>
      <c r="N319" s="97">
        <f>($AB$5/2)-($AB$4*$AB$1*E319^2*((3/4)*I319*(G319^4-H319^4)+(2/3)*J319*(G319^3-H319^3)+(1/2)*K319*(G319^2-H319^2)+(H319^2/2))/M319)</f>
        <v>49.873303396583161</v>
      </c>
      <c r="O319" s="97">
        <f t="shared" ref="O319:O382" si="157">A319-((A319-B319)/E319)*($AB$5-$AB$10)</f>
        <v>25</v>
      </c>
      <c r="P319" s="105">
        <f t="shared" ref="P319:P382" si="158">IF(O319&lt;0,IF(O319&lt;-2.174,$AB$2,O319*(10^-3)*$AB$3*(-1)),IF(O319&gt;2.174,$AB$2*(-1),O319*(10^-3)*$AB$3*(-1)))*$AB$11</f>
        <v>0</v>
      </c>
      <c r="Q319" s="125">
        <f t="shared" si="151"/>
        <v>-45</v>
      </c>
      <c r="R319" s="97">
        <f t="shared" si="152"/>
        <v>0</v>
      </c>
      <c r="S319" s="125">
        <f t="shared" si="153"/>
        <v>1.2210526315789474</v>
      </c>
      <c r="T319" s="105">
        <f t="shared" si="154"/>
        <v>-488.42105263157896</v>
      </c>
      <c r="U319" s="125">
        <f t="shared" ref="U319:U382" si="159">($AB$5/2)-$AB$7</f>
        <v>45</v>
      </c>
      <c r="V319" s="97">
        <f t="shared" ref="V319:V382" si="160">IF(S319&lt;0,IF(S319&lt;$B$10,$AB$1,$AB$1*(1-(1-(S319/$B$10))^2)),0)*$AB$8</f>
        <v>0</v>
      </c>
      <c r="X319" s="105">
        <f t="shared" si="155"/>
        <v>-486.83929632347804</v>
      </c>
      <c r="Y319" s="105">
        <f t="shared" si="156"/>
        <v>219.00059956167675</v>
      </c>
    </row>
    <row r="320" spans="1:28" x14ac:dyDescent="0.25">
      <c r="A320" s="98">
        <v>-0.2</v>
      </c>
      <c r="B320" s="97">
        <v>25</v>
      </c>
      <c r="C320" s="131" t="s">
        <v>24</v>
      </c>
      <c r="D320" s="114" t="s">
        <v>1</v>
      </c>
      <c r="E320" s="101">
        <f t="shared" si="146"/>
        <v>95</v>
      </c>
      <c r="F320" s="102" t="s">
        <v>21</v>
      </c>
      <c r="G320" s="120">
        <f t="shared" ref="G320:G383" si="161">A320/(A320-B320)</f>
        <v>7.9365079365079378E-3</v>
      </c>
      <c r="H320" s="116">
        <v>0</v>
      </c>
      <c r="I320" s="120">
        <f t="shared" si="145"/>
        <v>-52.919999999999995</v>
      </c>
      <c r="J320" s="116">
        <f t="shared" si="147"/>
        <v>-11.34</v>
      </c>
      <c r="K320" s="104">
        <f t="shared" si="148"/>
        <v>0.19</v>
      </c>
      <c r="L320" s="116">
        <f t="shared" si="149"/>
        <v>7.6719576719576734E-4</v>
      </c>
      <c r="M320" s="103">
        <f t="shared" si="150"/>
        <v>6.1951058201058213</v>
      </c>
      <c r="N320" s="97">
        <f t="shared" ref="N320:N383" si="162">($AB$5/2)-($AB$4*$AB$1*E320^2*((3/4)*I320*(G320^4-H320^4)+(2/3)*J320*(G320^3-H320^3)+(1/2)*K320*(G320^2-H320^2)+(H320^2/2))/M320)</f>
        <v>49.746510673234809</v>
      </c>
      <c r="O320" s="97">
        <f t="shared" si="157"/>
        <v>24.999999999999996</v>
      </c>
      <c r="P320" s="105">
        <f t="shared" si="158"/>
        <v>0</v>
      </c>
      <c r="Q320" s="125">
        <f t="shared" si="151"/>
        <v>-45</v>
      </c>
      <c r="R320" s="97">
        <f t="shared" si="152"/>
        <v>0</v>
      </c>
      <c r="S320" s="125">
        <f t="shared" si="153"/>
        <v>1.1263157894736842</v>
      </c>
      <c r="T320" s="105">
        <f t="shared" si="154"/>
        <v>-450.5263157894737</v>
      </c>
      <c r="U320" s="125">
        <f t="shared" si="159"/>
        <v>45</v>
      </c>
      <c r="V320" s="97">
        <f t="shared" si="160"/>
        <v>0</v>
      </c>
      <c r="X320" s="105">
        <f t="shared" si="155"/>
        <v>-444.33120996936788</v>
      </c>
      <c r="Y320" s="105">
        <f t="shared" si="156"/>
        <v>199.65499312724606</v>
      </c>
    </row>
    <row r="321" spans="1:25" x14ac:dyDescent="0.25">
      <c r="A321" s="98">
        <v>-0.3</v>
      </c>
      <c r="B321" s="97">
        <v>25</v>
      </c>
      <c r="C321" s="131" t="s">
        <v>24</v>
      </c>
      <c r="D321" s="114" t="s">
        <v>1</v>
      </c>
      <c r="E321" s="101">
        <f t="shared" si="146"/>
        <v>95</v>
      </c>
      <c r="F321" s="102" t="s">
        <v>21</v>
      </c>
      <c r="G321" s="120">
        <f t="shared" si="161"/>
        <v>1.1857707509881422E-2</v>
      </c>
      <c r="H321" s="116">
        <v>0</v>
      </c>
      <c r="I321" s="120">
        <f t="shared" si="145"/>
        <v>-53.340833333333336</v>
      </c>
      <c r="J321" s="116">
        <f t="shared" si="147"/>
        <v>-10.752500000000001</v>
      </c>
      <c r="K321" s="104">
        <f t="shared" si="148"/>
        <v>0.27749999999999997</v>
      </c>
      <c r="L321" s="116">
        <f t="shared" si="149"/>
        <v>1.6897233201581022E-3</v>
      </c>
      <c r="M321" s="103">
        <f t="shared" si="150"/>
        <v>13.644515810276676</v>
      </c>
      <c r="N321" s="97">
        <f t="shared" si="162"/>
        <v>49.619565217391305</v>
      </c>
      <c r="O321" s="97">
        <f t="shared" si="157"/>
        <v>25</v>
      </c>
      <c r="P321" s="105">
        <f t="shared" si="158"/>
        <v>0</v>
      </c>
      <c r="Q321" s="104">
        <f t="shared" si="151"/>
        <v>-45</v>
      </c>
      <c r="R321" s="97">
        <f t="shared" si="152"/>
        <v>0</v>
      </c>
      <c r="S321" s="125">
        <f t="shared" si="153"/>
        <v>1.0315789473684212</v>
      </c>
      <c r="T321" s="105">
        <f t="shared" si="154"/>
        <v>-412.63157894736844</v>
      </c>
      <c r="U321" s="125">
        <f t="shared" si="159"/>
        <v>45</v>
      </c>
      <c r="V321" s="97">
        <f t="shared" si="160"/>
        <v>0</v>
      </c>
      <c r="X321" s="105">
        <f t="shared" si="155"/>
        <v>-398.98706313709175</v>
      </c>
      <c r="Y321" s="105">
        <f t="shared" si="156"/>
        <v>178.91386110523828</v>
      </c>
    </row>
    <row r="322" spans="1:25" x14ac:dyDescent="0.25">
      <c r="A322" s="98">
        <v>-0.4</v>
      </c>
      <c r="B322" s="97">
        <v>25</v>
      </c>
      <c r="C322" s="131" t="s">
        <v>24</v>
      </c>
      <c r="D322" s="114" t="s">
        <v>1</v>
      </c>
      <c r="E322" s="101">
        <f t="shared" si="146"/>
        <v>95</v>
      </c>
      <c r="F322" s="102" t="s">
        <v>21</v>
      </c>
      <c r="G322" s="120">
        <f t="shared" si="161"/>
        <v>1.5748031496062995E-2</v>
      </c>
      <c r="H322" s="116">
        <v>0</v>
      </c>
      <c r="I322" s="120">
        <f t="shared" si="145"/>
        <v>-53.763333333333328</v>
      </c>
      <c r="J322" s="116">
        <f t="shared" si="147"/>
        <v>-10.16</v>
      </c>
      <c r="K322" s="104">
        <f t="shared" si="148"/>
        <v>0.36</v>
      </c>
      <c r="L322" s="116">
        <f t="shared" si="149"/>
        <v>2.9396325459317587E-3</v>
      </c>
      <c r="M322" s="103">
        <f t="shared" si="150"/>
        <v>23.737532808398953</v>
      </c>
      <c r="N322" s="97">
        <f t="shared" si="162"/>
        <v>49.492407199100114</v>
      </c>
      <c r="O322" s="97">
        <f t="shared" si="157"/>
        <v>25.000000000000004</v>
      </c>
      <c r="P322" s="105">
        <f t="shared" si="158"/>
        <v>0</v>
      </c>
      <c r="Q322" s="104">
        <f t="shared" si="151"/>
        <v>-45</v>
      </c>
      <c r="R322" s="97">
        <f t="shared" si="152"/>
        <v>0</v>
      </c>
      <c r="S322" s="125">
        <f t="shared" si="153"/>
        <v>0.93684210526315803</v>
      </c>
      <c r="T322" s="105">
        <f t="shared" si="154"/>
        <v>-374.73684210526324</v>
      </c>
      <c r="U322" s="125">
        <f t="shared" si="159"/>
        <v>45</v>
      </c>
      <c r="V322" s="97">
        <f t="shared" si="160"/>
        <v>0</v>
      </c>
      <c r="X322" s="105">
        <f t="shared" si="155"/>
        <v>-350.99930929686428</v>
      </c>
      <c r="Y322" s="105">
        <f t="shared" si="156"/>
        <v>156.88330255081567</v>
      </c>
    </row>
    <row r="323" spans="1:25" x14ac:dyDescent="0.25">
      <c r="A323" s="98">
        <v>-0.5</v>
      </c>
      <c r="B323" s="97">
        <v>25</v>
      </c>
      <c r="C323" s="131" t="s">
        <v>24</v>
      </c>
      <c r="D323" s="114" t="s">
        <v>1</v>
      </c>
      <c r="E323" s="101">
        <f t="shared" si="146"/>
        <v>95</v>
      </c>
      <c r="F323" s="102" t="s">
        <v>21</v>
      </c>
      <c r="G323" s="120">
        <f t="shared" si="161"/>
        <v>1.9607843137254902E-2</v>
      </c>
      <c r="H323" s="116">
        <v>0</v>
      </c>
      <c r="I323" s="120">
        <f t="shared" si="145"/>
        <v>-54.1875</v>
      </c>
      <c r="J323" s="116">
        <f t="shared" si="147"/>
        <v>-9.5625</v>
      </c>
      <c r="K323" s="104">
        <f t="shared" si="148"/>
        <v>0.4375</v>
      </c>
      <c r="L323" s="116">
        <f t="shared" si="149"/>
        <v>4.4934640522875822E-3</v>
      </c>
      <c r="M323" s="103">
        <f t="shared" si="150"/>
        <v>36.284722222222229</v>
      </c>
      <c r="N323" s="97">
        <f t="shared" si="162"/>
        <v>49.364973262032088</v>
      </c>
      <c r="O323" s="97">
        <f t="shared" si="157"/>
        <v>25</v>
      </c>
      <c r="P323" s="105">
        <f t="shared" si="158"/>
        <v>0</v>
      </c>
      <c r="Q323" s="104">
        <f t="shared" si="151"/>
        <v>-45</v>
      </c>
      <c r="R323" s="97">
        <f t="shared" si="152"/>
        <v>0</v>
      </c>
      <c r="S323" s="125">
        <f t="shared" si="153"/>
        <v>0.84210526315789469</v>
      </c>
      <c r="T323" s="105">
        <f t="shared" si="154"/>
        <v>-336.84210526315786</v>
      </c>
      <c r="U323" s="125">
        <f t="shared" si="159"/>
        <v>45</v>
      </c>
      <c r="V323" s="97">
        <f t="shared" si="160"/>
        <v>0</v>
      </c>
      <c r="X323" s="105">
        <f t="shared" si="155"/>
        <v>-300.55738304093563</v>
      </c>
      <c r="Y323" s="105">
        <f t="shared" si="156"/>
        <v>133.66700394521843</v>
      </c>
    </row>
    <row r="324" spans="1:25" x14ac:dyDescent="0.25">
      <c r="A324" s="98">
        <v>-0.6</v>
      </c>
      <c r="B324" s="97">
        <v>25</v>
      </c>
      <c r="C324" s="131" t="s">
        <v>24</v>
      </c>
      <c r="D324" s="114" t="s">
        <v>1</v>
      </c>
      <c r="E324" s="101">
        <f t="shared" si="146"/>
        <v>95</v>
      </c>
      <c r="F324" s="102" t="s">
        <v>21</v>
      </c>
      <c r="G324" s="120">
        <f t="shared" si="161"/>
        <v>2.3437499999999997E-2</v>
      </c>
      <c r="H324" s="116">
        <v>0</v>
      </c>
      <c r="I324" s="120">
        <f t="shared" si="145"/>
        <v>-54.613333333333344</v>
      </c>
      <c r="J324" s="116">
        <f t="shared" si="147"/>
        <v>-8.9600000000000009</v>
      </c>
      <c r="K324" s="104">
        <f t="shared" si="148"/>
        <v>0.51</v>
      </c>
      <c r="L324" s="116">
        <f t="shared" si="149"/>
        <v>6.3281250000000004E-3</v>
      </c>
      <c r="M324" s="103">
        <f t="shared" si="150"/>
        <v>51.099609375</v>
      </c>
      <c r="N324" s="97">
        <f t="shared" si="162"/>
        <v>49.237196180555557</v>
      </c>
      <c r="O324" s="97">
        <f t="shared" si="157"/>
        <v>24.999999999999996</v>
      </c>
      <c r="P324" s="105">
        <f t="shared" si="158"/>
        <v>0</v>
      </c>
      <c r="Q324" s="104">
        <f t="shared" si="151"/>
        <v>-45</v>
      </c>
      <c r="R324" s="97">
        <f t="shared" si="152"/>
        <v>0</v>
      </c>
      <c r="S324" s="125">
        <f t="shared" si="153"/>
        <v>0.74736842105263157</v>
      </c>
      <c r="T324" s="105">
        <f t="shared" si="154"/>
        <v>-298.94736842105266</v>
      </c>
      <c r="U324" s="125">
        <f t="shared" si="159"/>
        <v>45</v>
      </c>
      <c r="V324" s="97">
        <f t="shared" si="160"/>
        <v>0</v>
      </c>
      <c r="X324" s="105">
        <f t="shared" ref="X324:X387" si="163">M324+P324-R324+T324-V324</f>
        <v>-247.84775904605266</v>
      </c>
      <c r="Y324" s="105">
        <f t="shared" si="156"/>
        <v>109.36630087400739</v>
      </c>
    </row>
    <row r="325" spans="1:25" x14ac:dyDescent="0.25">
      <c r="A325" s="98">
        <v>-0.7</v>
      </c>
      <c r="B325" s="97">
        <v>25</v>
      </c>
      <c r="C325" s="131" t="s">
        <v>24</v>
      </c>
      <c r="D325" s="114" t="s">
        <v>1</v>
      </c>
      <c r="E325" s="101">
        <f t="shared" si="146"/>
        <v>95</v>
      </c>
      <c r="F325" s="102" t="s">
        <v>21</v>
      </c>
      <c r="G325" s="120">
        <f t="shared" si="161"/>
        <v>2.7237354085603113E-2</v>
      </c>
      <c r="H325" s="116">
        <v>0</v>
      </c>
      <c r="I325" s="120">
        <f t="shared" si="145"/>
        <v>-55.040833333333332</v>
      </c>
      <c r="J325" s="116">
        <f t="shared" si="147"/>
        <v>-8.3524999999999991</v>
      </c>
      <c r="K325" s="104">
        <f t="shared" si="148"/>
        <v>0.57750000000000001</v>
      </c>
      <c r="L325" s="116">
        <f t="shared" si="149"/>
        <v>8.42088197146563E-3</v>
      </c>
      <c r="M325" s="103">
        <f t="shared" si="150"/>
        <v>67.998621919584963</v>
      </c>
      <c r="N325" s="97">
        <f t="shared" si="162"/>
        <v>49.109004478378971</v>
      </c>
      <c r="O325" s="97">
        <f t="shared" si="157"/>
        <v>25</v>
      </c>
      <c r="P325" s="105">
        <f t="shared" si="158"/>
        <v>0</v>
      </c>
      <c r="Q325" s="104">
        <f t="shared" si="151"/>
        <v>-45</v>
      </c>
      <c r="R325" s="97">
        <f t="shared" si="152"/>
        <v>0</v>
      </c>
      <c r="S325" s="125">
        <f t="shared" si="153"/>
        <v>0.65263157894736845</v>
      </c>
      <c r="T325" s="105">
        <f t="shared" si="154"/>
        <v>-261.05263157894734</v>
      </c>
      <c r="U325" s="125">
        <f t="shared" si="159"/>
        <v>45</v>
      </c>
      <c r="V325" s="97">
        <f t="shared" si="160"/>
        <v>0</v>
      </c>
      <c r="X325" s="105">
        <f t="shared" si="163"/>
        <v>-193.05400965936238</v>
      </c>
      <c r="Y325" s="105">
        <f t="shared" si="156"/>
        <v>84.080237926801331</v>
      </c>
    </row>
    <row r="326" spans="1:25" x14ac:dyDescent="0.25">
      <c r="A326" s="98">
        <v>-0.8</v>
      </c>
      <c r="B326" s="97">
        <v>25</v>
      </c>
      <c r="C326" s="131" t="s">
        <v>24</v>
      </c>
      <c r="D326" s="114" t="s">
        <v>1</v>
      </c>
      <c r="E326" s="101">
        <f t="shared" si="146"/>
        <v>95</v>
      </c>
      <c r="F326" s="102" t="s">
        <v>21</v>
      </c>
      <c r="G326" s="120">
        <f t="shared" si="161"/>
        <v>3.1007751937984496E-2</v>
      </c>
      <c r="H326" s="116">
        <v>0</v>
      </c>
      <c r="I326" s="120">
        <f t="shared" si="145"/>
        <v>-55.47</v>
      </c>
      <c r="J326" s="116">
        <f t="shared" si="147"/>
        <v>-7.74</v>
      </c>
      <c r="K326" s="104">
        <f t="shared" si="148"/>
        <v>0.64</v>
      </c>
      <c r="L326" s="116">
        <f t="shared" si="149"/>
        <v>1.0749354005167959E-2</v>
      </c>
      <c r="M326" s="105">
        <f t="shared" si="150"/>
        <v>86.801033591731269</v>
      </c>
      <c r="N326" s="97">
        <f t="shared" si="162"/>
        <v>48.980322003577818</v>
      </c>
      <c r="O326" s="97">
        <f t="shared" si="157"/>
        <v>25.000000000000004</v>
      </c>
      <c r="P326" s="105">
        <f t="shared" si="158"/>
        <v>0</v>
      </c>
      <c r="Q326" s="104">
        <f t="shared" si="151"/>
        <v>-45</v>
      </c>
      <c r="R326" s="97">
        <f t="shared" si="152"/>
        <v>0</v>
      </c>
      <c r="S326" s="125">
        <f t="shared" si="153"/>
        <v>0.55789473684210544</v>
      </c>
      <c r="T326" s="105">
        <f t="shared" si="154"/>
        <v>-223.15789473684217</v>
      </c>
      <c r="U326" s="125">
        <f t="shared" si="159"/>
        <v>45</v>
      </c>
      <c r="V326" s="97">
        <f t="shared" si="160"/>
        <v>0</v>
      </c>
      <c r="X326" s="105">
        <f t="shared" si="163"/>
        <v>-136.35686114511088</v>
      </c>
      <c r="Y326" s="105">
        <f t="shared" si="156"/>
        <v>57.905626875915239</v>
      </c>
    </row>
    <row r="327" spans="1:25" x14ac:dyDescent="0.25">
      <c r="A327" s="98">
        <v>-0.9</v>
      </c>
      <c r="B327" s="97">
        <v>25</v>
      </c>
      <c r="C327" s="131" t="s">
        <v>24</v>
      </c>
      <c r="D327" s="114" t="s">
        <v>1</v>
      </c>
      <c r="E327" s="101">
        <f t="shared" si="146"/>
        <v>95</v>
      </c>
      <c r="F327" s="102" t="s">
        <v>21</v>
      </c>
      <c r="G327" s="120">
        <f t="shared" si="161"/>
        <v>3.4749034749034749E-2</v>
      </c>
      <c r="H327" s="116">
        <v>0</v>
      </c>
      <c r="I327" s="120">
        <f t="shared" si="145"/>
        <v>-55.900833333333331</v>
      </c>
      <c r="J327" s="116">
        <f t="shared" si="147"/>
        <v>-7.1224999999999996</v>
      </c>
      <c r="K327" s="104">
        <f t="shared" si="148"/>
        <v>0.69750000000000001</v>
      </c>
      <c r="L327" s="116">
        <f t="shared" si="149"/>
        <v>1.3291505791505794E-2</v>
      </c>
      <c r="M327" s="105">
        <f t="shared" si="150"/>
        <v>107.32890926640928</v>
      </c>
      <c r="N327" s="97">
        <f t="shared" si="162"/>
        <v>48.851067454008628</v>
      </c>
      <c r="O327" s="97">
        <f t="shared" si="157"/>
        <v>25</v>
      </c>
      <c r="P327" s="105">
        <f t="shared" si="158"/>
        <v>0</v>
      </c>
      <c r="Q327" s="104">
        <f t="shared" si="151"/>
        <v>-45</v>
      </c>
      <c r="R327" s="97">
        <f t="shared" si="152"/>
        <v>0</v>
      </c>
      <c r="S327" s="125">
        <f t="shared" si="153"/>
        <v>0.46315789473684188</v>
      </c>
      <c r="T327" s="105">
        <f t="shared" si="154"/>
        <v>-185.26315789473674</v>
      </c>
      <c r="U327" s="125">
        <f t="shared" si="159"/>
        <v>45</v>
      </c>
      <c r="V327" s="97">
        <f t="shared" si="160"/>
        <v>0</v>
      </c>
      <c r="X327" s="105">
        <f t="shared" si="163"/>
        <v>-77.934248628327452</v>
      </c>
      <c r="Y327" s="105">
        <f t="shared" si="156"/>
        <v>30.937103189246209</v>
      </c>
    </row>
    <row r="328" spans="1:25" x14ac:dyDescent="0.25">
      <c r="A328" s="98">
        <v>-1</v>
      </c>
      <c r="B328" s="97">
        <v>25</v>
      </c>
      <c r="C328" s="131" t="s">
        <v>24</v>
      </c>
      <c r="D328" s="114" t="s">
        <v>1</v>
      </c>
      <c r="E328" s="101">
        <f t="shared" si="146"/>
        <v>95</v>
      </c>
      <c r="F328" s="102" t="s">
        <v>21</v>
      </c>
      <c r="G328" s="120">
        <f t="shared" si="161"/>
        <v>3.8461538461538464E-2</v>
      </c>
      <c r="H328" s="116">
        <v>0</v>
      </c>
      <c r="I328" s="120">
        <f t="shared" si="145"/>
        <v>-56.333333333333336</v>
      </c>
      <c r="J328" s="116">
        <f t="shared" si="147"/>
        <v>-6.5</v>
      </c>
      <c r="K328" s="104">
        <f t="shared" si="148"/>
        <v>0.75</v>
      </c>
      <c r="L328" s="116">
        <f t="shared" si="149"/>
        <v>1.6025641025641024E-2</v>
      </c>
      <c r="M328" s="105">
        <f t="shared" si="150"/>
        <v>129.40705128205127</v>
      </c>
      <c r="N328" s="97">
        <f t="shared" si="162"/>
        <v>48.721153846153847</v>
      </c>
      <c r="O328" s="97">
        <f t="shared" si="157"/>
        <v>25</v>
      </c>
      <c r="P328" s="105">
        <f t="shared" si="158"/>
        <v>0</v>
      </c>
      <c r="Q328" s="104">
        <f t="shared" si="151"/>
        <v>-45</v>
      </c>
      <c r="R328" s="97">
        <f t="shared" si="152"/>
        <v>0</v>
      </c>
      <c r="S328" s="125">
        <f t="shared" si="153"/>
        <v>0.36842105263157898</v>
      </c>
      <c r="T328" s="105">
        <f t="shared" si="154"/>
        <v>-147.36842105263162</v>
      </c>
      <c r="U328" s="125">
        <f t="shared" si="159"/>
        <v>45</v>
      </c>
      <c r="V328" s="97">
        <f t="shared" si="160"/>
        <v>0</v>
      </c>
      <c r="X328" s="105">
        <f t="shared" si="163"/>
        <v>-17.961369770580347</v>
      </c>
      <c r="Y328" s="105">
        <f t="shared" si="156"/>
        <v>3.2671809307848254</v>
      </c>
    </row>
    <row r="329" spans="1:25" x14ac:dyDescent="0.25">
      <c r="A329" s="98">
        <v>-1.1000000000000001</v>
      </c>
      <c r="B329" s="97">
        <v>25</v>
      </c>
      <c r="C329" s="131" t="s">
        <v>24</v>
      </c>
      <c r="D329" s="114" t="s">
        <v>1</v>
      </c>
      <c r="E329" s="101">
        <f t="shared" si="146"/>
        <v>95</v>
      </c>
      <c r="F329" s="102" t="s">
        <v>21</v>
      </c>
      <c r="G329" s="120">
        <f t="shared" si="161"/>
        <v>4.2145593869731802E-2</v>
      </c>
      <c r="H329" s="116">
        <v>0</v>
      </c>
      <c r="I329" s="120">
        <f t="shared" si="145"/>
        <v>-56.767500000000005</v>
      </c>
      <c r="J329" s="116">
        <f t="shared" si="147"/>
        <v>-5.8724999999999996</v>
      </c>
      <c r="K329" s="104">
        <f t="shared" si="148"/>
        <v>0.7975000000000001</v>
      </c>
      <c r="L329" s="116">
        <f t="shared" si="149"/>
        <v>1.8930395913154541E-2</v>
      </c>
      <c r="M329" s="105">
        <f t="shared" si="150"/>
        <v>152.86294699872292</v>
      </c>
      <c r="N329" s="97">
        <f t="shared" si="162"/>
        <v>48.590487919305652</v>
      </c>
      <c r="O329" s="97">
        <f t="shared" si="157"/>
        <v>25</v>
      </c>
      <c r="P329" s="105">
        <f t="shared" si="158"/>
        <v>0</v>
      </c>
      <c r="Q329" s="104">
        <f t="shared" si="151"/>
        <v>-45</v>
      </c>
      <c r="R329" s="97">
        <f t="shared" si="152"/>
        <v>0</v>
      </c>
      <c r="S329" s="125">
        <f t="shared" si="153"/>
        <v>0.27368421052631575</v>
      </c>
      <c r="T329" s="105">
        <f t="shared" si="154"/>
        <v>-109.4736842105263</v>
      </c>
      <c r="U329" s="125">
        <f t="shared" si="159"/>
        <v>45</v>
      </c>
      <c r="V329" s="97">
        <f t="shared" si="160"/>
        <v>0</v>
      </c>
      <c r="X329" s="105">
        <f t="shared" si="163"/>
        <v>43.389262788196618</v>
      </c>
      <c r="Y329" s="105">
        <f t="shared" si="156"/>
        <v>-25.013693899772225</v>
      </c>
    </row>
    <row r="330" spans="1:25" x14ac:dyDescent="0.25">
      <c r="A330" s="98">
        <v>-1.2</v>
      </c>
      <c r="B330" s="97">
        <v>25</v>
      </c>
      <c r="C330" s="131" t="s">
        <v>24</v>
      </c>
      <c r="D330" s="114" t="s">
        <v>1</v>
      </c>
      <c r="E330" s="101">
        <f t="shared" si="146"/>
        <v>95</v>
      </c>
      <c r="F330" s="102" t="s">
        <v>21</v>
      </c>
      <c r="G330" s="120">
        <f t="shared" si="161"/>
        <v>4.5801526717557252E-2</v>
      </c>
      <c r="H330" s="116">
        <v>0</v>
      </c>
      <c r="I330" s="120">
        <f t="shared" si="145"/>
        <v>-57.203333333333326</v>
      </c>
      <c r="J330" s="116">
        <f t="shared" si="147"/>
        <v>-5.2399999999999993</v>
      </c>
      <c r="K330" s="104">
        <f t="shared" si="148"/>
        <v>0.84</v>
      </c>
      <c r="L330" s="116">
        <f t="shared" si="149"/>
        <v>2.1984732824427484E-2</v>
      </c>
      <c r="M330" s="105">
        <f t="shared" si="150"/>
        <v>177.52671755725194</v>
      </c>
      <c r="N330" s="97">
        <f t="shared" si="162"/>
        <v>48.458969465648856</v>
      </c>
      <c r="O330" s="97">
        <f t="shared" si="157"/>
        <v>25</v>
      </c>
      <c r="P330" s="105">
        <f t="shared" si="158"/>
        <v>0</v>
      </c>
      <c r="Q330" s="104">
        <f t="shared" si="151"/>
        <v>-45</v>
      </c>
      <c r="R330" s="97">
        <f t="shared" si="152"/>
        <v>0</v>
      </c>
      <c r="S330" s="125">
        <f t="shared" si="153"/>
        <v>0.17894736842105274</v>
      </c>
      <c r="T330" s="105">
        <f t="shared" si="154"/>
        <v>-71.578947368421098</v>
      </c>
      <c r="U330" s="125">
        <f t="shared" si="159"/>
        <v>45</v>
      </c>
      <c r="V330" s="97">
        <f t="shared" si="160"/>
        <v>0</v>
      </c>
      <c r="X330" s="105">
        <f t="shared" si="163"/>
        <v>105.94777018883084</v>
      </c>
      <c r="Y330" s="105">
        <f t="shared" si="156"/>
        <v>-53.817091538647922</v>
      </c>
    </row>
    <row r="331" spans="1:25" x14ac:dyDescent="0.25">
      <c r="A331" s="98">
        <v>-1.3</v>
      </c>
      <c r="B331" s="97">
        <v>25</v>
      </c>
      <c r="C331" s="131" t="s">
        <v>24</v>
      </c>
      <c r="D331" s="114" t="s">
        <v>1</v>
      </c>
      <c r="E331" s="101">
        <f t="shared" si="146"/>
        <v>95</v>
      </c>
      <c r="F331" s="102" t="s">
        <v>21</v>
      </c>
      <c r="G331" s="120">
        <f t="shared" si="161"/>
        <v>4.9429657794676805E-2</v>
      </c>
      <c r="H331" s="116">
        <v>0</v>
      </c>
      <c r="I331" s="120">
        <f t="shared" si="145"/>
        <v>-57.64083333333334</v>
      </c>
      <c r="J331" s="116">
        <f t="shared" si="147"/>
        <v>-4.6025000000000009</v>
      </c>
      <c r="K331" s="104">
        <f t="shared" si="148"/>
        <v>0.87749999999999995</v>
      </c>
      <c r="L331" s="116">
        <f t="shared" si="149"/>
        <v>2.5167934093789601E-2</v>
      </c>
      <c r="M331" s="105">
        <f t="shared" si="150"/>
        <v>203.23106780735102</v>
      </c>
      <c r="N331" s="97">
        <f t="shared" si="162"/>
        <v>48.326490575196182</v>
      </c>
      <c r="O331" s="97">
        <f t="shared" si="157"/>
        <v>25</v>
      </c>
      <c r="P331" s="105">
        <f t="shared" si="158"/>
        <v>0</v>
      </c>
      <c r="Q331" s="104">
        <f t="shared" si="151"/>
        <v>-45</v>
      </c>
      <c r="R331" s="97">
        <f t="shared" si="152"/>
        <v>0</v>
      </c>
      <c r="S331" s="125">
        <f t="shared" si="153"/>
        <v>8.4210526315789513E-2</v>
      </c>
      <c r="T331" s="105">
        <f t="shared" si="154"/>
        <v>-33.684210526315809</v>
      </c>
      <c r="U331" s="125">
        <f t="shared" si="159"/>
        <v>45</v>
      </c>
      <c r="V331" s="97">
        <f t="shared" si="160"/>
        <v>0</v>
      </c>
      <c r="X331" s="105">
        <f t="shared" si="163"/>
        <v>169.54685728103522</v>
      </c>
      <c r="Y331" s="105">
        <f t="shared" si="156"/>
        <v>-83.056548092947935</v>
      </c>
    </row>
    <row r="332" spans="1:25" x14ac:dyDescent="0.25">
      <c r="A332" s="98">
        <v>-1.4</v>
      </c>
      <c r="B332" s="97">
        <v>25</v>
      </c>
      <c r="C332" s="131" t="s">
        <v>24</v>
      </c>
      <c r="D332" s="114" t="s">
        <v>1</v>
      </c>
      <c r="E332" s="101">
        <f t="shared" si="146"/>
        <v>95</v>
      </c>
      <c r="F332" s="102" t="s">
        <v>21</v>
      </c>
      <c r="G332" s="120">
        <f t="shared" si="161"/>
        <v>5.3030303030303032E-2</v>
      </c>
      <c r="H332" s="116">
        <v>0</v>
      </c>
      <c r="I332" s="120">
        <f t="shared" si="145"/>
        <v>-58.079999999999991</v>
      </c>
      <c r="J332" s="116">
        <f t="shared" si="147"/>
        <v>-3.9599999999999991</v>
      </c>
      <c r="K332" s="104">
        <f t="shared" si="148"/>
        <v>0.90999999999999992</v>
      </c>
      <c r="L332" s="116">
        <f t="shared" si="149"/>
        <v>2.8459595959595962E-2</v>
      </c>
      <c r="M332" s="105">
        <f t="shared" si="150"/>
        <v>229.81123737373738</v>
      </c>
      <c r="N332" s="97">
        <f t="shared" si="162"/>
        <v>48.192934782608695</v>
      </c>
      <c r="O332" s="97">
        <f t="shared" si="157"/>
        <v>25</v>
      </c>
      <c r="P332" s="105">
        <f t="shared" si="158"/>
        <v>0</v>
      </c>
      <c r="Q332" s="104">
        <f t="shared" si="151"/>
        <v>-45</v>
      </c>
      <c r="R332" s="97">
        <f t="shared" si="152"/>
        <v>0</v>
      </c>
      <c r="S332" s="125">
        <f t="shared" si="153"/>
        <v>-1.0526315789473717E-2</v>
      </c>
      <c r="T332" s="105">
        <f t="shared" si="154"/>
        <v>4.2105263157894868</v>
      </c>
      <c r="U332" s="125">
        <f t="shared" si="159"/>
        <v>45</v>
      </c>
      <c r="V332" s="97">
        <f t="shared" si="160"/>
        <v>0.35695290858726048</v>
      </c>
      <c r="X332" s="105">
        <f t="shared" si="163"/>
        <v>233.6648107809396</v>
      </c>
      <c r="Y332" s="105">
        <f t="shared" si="156"/>
        <v>-112.48688778387233</v>
      </c>
    </row>
    <row r="333" spans="1:25" x14ac:dyDescent="0.25">
      <c r="A333" s="98">
        <v>-1.5</v>
      </c>
      <c r="B333" s="97">
        <v>25</v>
      </c>
      <c r="C333" s="131" t="s">
        <v>24</v>
      </c>
      <c r="D333" s="114" t="s">
        <v>1</v>
      </c>
      <c r="E333" s="101">
        <f t="shared" si="146"/>
        <v>95</v>
      </c>
      <c r="F333" s="102" t="s">
        <v>21</v>
      </c>
      <c r="G333" s="120">
        <f t="shared" si="161"/>
        <v>5.6603773584905662E-2</v>
      </c>
      <c r="H333" s="116">
        <v>0</v>
      </c>
      <c r="I333" s="120">
        <f t="shared" si="145"/>
        <v>-58.520833333333336</v>
      </c>
      <c r="J333" s="116">
        <f t="shared" si="147"/>
        <v>-3.3125</v>
      </c>
      <c r="K333" s="104">
        <f t="shared" si="148"/>
        <v>0.9375</v>
      </c>
      <c r="L333" s="116">
        <f t="shared" si="149"/>
        <v>3.1839622641509434E-2</v>
      </c>
      <c r="M333" s="105">
        <f t="shared" si="150"/>
        <v>257.10495283018867</v>
      </c>
      <c r="N333" s="97">
        <f t="shared" si="162"/>
        <v>48.058176100628934</v>
      </c>
      <c r="O333" s="97">
        <f t="shared" si="157"/>
        <v>24.999999999999996</v>
      </c>
      <c r="P333" s="105">
        <f t="shared" si="158"/>
        <v>0</v>
      </c>
      <c r="Q333" s="104">
        <f t="shared" si="151"/>
        <v>-45</v>
      </c>
      <c r="R333" s="97">
        <f t="shared" si="152"/>
        <v>0</v>
      </c>
      <c r="S333" s="125">
        <f t="shared" si="153"/>
        <v>-0.10526315789473695</v>
      </c>
      <c r="T333" s="105">
        <f t="shared" si="154"/>
        <v>42.105263157894782</v>
      </c>
      <c r="U333" s="125">
        <f t="shared" si="159"/>
        <v>45</v>
      </c>
      <c r="V333" s="97">
        <f t="shared" si="160"/>
        <v>3.4847645429362921</v>
      </c>
      <c r="X333" s="105">
        <f t="shared" si="163"/>
        <v>295.72545144514714</v>
      </c>
      <c r="Y333" s="105">
        <f t="shared" si="156"/>
        <v>-140.93917537130235</v>
      </c>
    </row>
    <row r="334" spans="1:25" x14ac:dyDescent="0.25">
      <c r="A334" s="98">
        <v>-1.6</v>
      </c>
      <c r="B334" s="97">
        <v>25</v>
      </c>
      <c r="C334" s="131" t="s">
        <v>24</v>
      </c>
      <c r="D334" s="114" t="s">
        <v>1</v>
      </c>
      <c r="E334" s="101">
        <f t="shared" si="146"/>
        <v>95</v>
      </c>
      <c r="F334" s="102" t="s">
        <v>21</v>
      </c>
      <c r="G334" s="120">
        <f t="shared" si="161"/>
        <v>6.0150375939849621E-2</v>
      </c>
      <c r="H334" s="116">
        <v>0</v>
      </c>
      <c r="I334" s="120">
        <f t="shared" si="145"/>
        <v>-58.963333333333338</v>
      </c>
      <c r="J334" s="116">
        <f t="shared" si="147"/>
        <v>-2.66</v>
      </c>
      <c r="K334" s="104">
        <f t="shared" si="148"/>
        <v>0.96</v>
      </c>
      <c r="L334" s="116">
        <f t="shared" si="149"/>
        <v>3.5288220551378438E-2</v>
      </c>
      <c r="M334" s="105">
        <f t="shared" si="150"/>
        <v>284.95238095238091</v>
      </c>
      <c r="N334" s="97">
        <f t="shared" si="162"/>
        <v>47.922077922077925</v>
      </c>
      <c r="O334" s="97">
        <f t="shared" si="157"/>
        <v>25</v>
      </c>
      <c r="P334" s="105">
        <f t="shared" si="158"/>
        <v>0</v>
      </c>
      <c r="Q334" s="104">
        <f t="shared" si="151"/>
        <v>-45</v>
      </c>
      <c r="R334" s="97">
        <f t="shared" si="152"/>
        <v>0</v>
      </c>
      <c r="S334" s="125">
        <f t="shared" si="153"/>
        <v>-0.19999999999999996</v>
      </c>
      <c r="T334" s="105">
        <f t="shared" si="154"/>
        <v>79.999999999999986</v>
      </c>
      <c r="U334" s="125">
        <f t="shared" si="159"/>
        <v>45</v>
      </c>
      <c r="V334" s="97">
        <f t="shared" si="160"/>
        <v>6.4599999999999982</v>
      </c>
      <c r="X334" s="105">
        <f t="shared" si="163"/>
        <v>358.49238095238093</v>
      </c>
      <c r="Y334" s="105">
        <f t="shared" si="156"/>
        <v>-169.6481020408163</v>
      </c>
    </row>
    <row r="335" spans="1:25" x14ac:dyDescent="0.25">
      <c r="A335" s="98">
        <v>-1.7</v>
      </c>
      <c r="B335" s="97">
        <v>25</v>
      </c>
      <c r="C335" s="131" t="s">
        <v>24</v>
      </c>
      <c r="D335" s="114" t="s">
        <v>1</v>
      </c>
      <c r="E335" s="101">
        <f t="shared" si="146"/>
        <v>95</v>
      </c>
      <c r="F335" s="102" t="s">
        <v>21</v>
      </c>
      <c r="G335" s="120">
        <f t="shared" si="161"/>
        <v>6.3670411985018729E-2</v>
      </c>
      <c r="H335" s="116">
        <v>0</v>
      </c>
      <c r="I335" s="120">
        <f t="shared" si="145"/>
        <v>-59.407499999999999</v>
      </c>
      <c r="J335" s="116">
        <f t="shared" si="147"/>
        <v>-2.0024999999999995</v>
      </c>
      <c r="K335" s="104">
        <f t="shared" si="148"/>
        <v>0.97750000000000004</v>
      </c>
      <c r="L335" s="116">
        <f t="shared" si="149"/>
        <v>3.8785892634207245E-2</v>
      </c>
      <c r="M335" s="105">
        <f t="shared" si="150"/>
        <v>313.1960830212235</v>
      </c>
      <c r="N335" s="97">
        <f t="shared" si="162"/>
        <v>47.784491769009669</v>
      </c>
      <c r="O335" s="97">
        <f t="shared" si="157"/>
        <v>25.000000000000004</v>
      </c>
      <c r="P335" s="105">
        <f t="shared" si="158"/>
        <v>0</v>
      </c>
      <c r="Q335" s="104">
        <f t="shared" si="151"/>
        <v>-45</v>
      </c>
      <c r="R335" s="97">
        <f t="shared" si="152"/>
        <v>0</v>
      </c>
      <c r="S335" s="125">
        <f t="shared" si="153"/>
        <v>-0.29473684210526296</v>
      </c>
      <c r="T335" s="105">
        <f t="shared" si="154"/>
        <v>117.8947368421052</v>
      </c>
      <c r="U335" s="125">
        <f t="shared" si="159"/>
        <v>45</v>
      </c>
      <c r="V335" s="97">
        <f t="shared" si="160"/>
        <v>9.2826592797783878</v>
      </c>
      <c r="X335" s="105">
        <f t="shared" si="163"/>
        <v>421.80816058355032</v>
      </c>
      <c r="Y335" s="105">
        <f t="shared" si="156"/>
        <v>-198.53459141518431</v>
      </c>
    </row>
    <row r="336" spans="1:25" x14ac:dyDescent="0.25">
      <c r="A336" s="98">
        <v>-1.8</v>
      </c>
      <c r="B336" s="97">
        <v>25</v>
      </c>
      <c r="C336" s="131" t="s">
        <v>24</v>
      </c>
      <c r="D336" s="114" t="s">
        <v>1</v>
      </c>
      <c r="E336" s="101">
        <f t="shared" si="146"/>
        <v>95</v>
      </c>
      <c r="F336" s="102" t="s">
        <v>21</v>
      </c>
      <c r="G336" s="120">
        <f t="shared" si="161"/>
        <v>6.7164179104477612E-2</v>
      </c>
      <c r="H336" s="116">
        <v>0</v>
      </c>
      <c r="I336" s="120">
        <f t="shared" si="145"/>
        <v>-59.853333333333332</v>
      </c>
      <c r="J336" s="116">
        <f t="shared" si="147"/>
        <v>-1.3399999999999999</v>
      </c>
      <c r="K336" s="104">
        <f t="shared" si="148"/>
        <v>0.99</v>
      </c>
      <c r="L336" s="116">
        <f t="shared" si="149"/>
        <v>4.2313432835820897E-2</v>
      </c>
      <c r="M336" s="105">
        <f t="shared" si="150"/>
        <v>341.68097014925377</v>
      </c>
      <c r="N336" s="97">
        <f t="shared" si="162"/>
        <v>47.645255863539447</v>
      </c>
      <c r="O336" s="97">
        <f t="shared" si="157"/>
        <v>25</v>
      </c>
      <c r="P336" s="105">
        <f t="shared" si="158"/>
        <v>0</v>
      </c>
      <c r="Q336" s="104">
        <f t="shared" si="151"/>
        <v>-45</v>
      </c>
      <c r="R336" s="97">
        <f t="shared" si="152"/>
        <v>0</v>
      </c>
      <c r="S336" s="125">
        <f t="shared" si="153"/>
        <v>-0.38947368421052642</v>
      </c>
      <c r="T336" s="105">
        <f t="shared" si="154"/>
        <v>155.78947368421058</v>
      </c>
      <c r="U336" s="125">
        <f t="shared" si="159"/>
        <v>45</v>
      </c>
      <c r="V336" s="97">
        <f t="shared" si="160"/>
        <v>11.95274238227147</v>
      </c>
      <c r="X336" s="105">
        <f t="shared" si="163"/>
        <v>485.51770145119286</v>
      </c>
      <c r="Y336" s="105">
        <f t="shared" si="156"/>
        <v>-227.52130155050835</v>
      </c>
    </row>
    <row r="337" spans="1:25" x14ac:dyDescent="0.25">
      <c r="A337" s="98">
        <v>-1.9</v>
      </c>
      <c r="B337" s="97">
        <v>25</v>
      </c>
      <c r="C337" s="131" t="s">
        <v>24</v>
      </c>
      <c r="D337" s="114" t="s">
        <v>1</v>
      </c>
      <c r="E337" s="101">
        <f t="shared" si="146"/>
        <v>95</v>
      </c>
      <c r="F337" s="102" t="s">
        <v>21</v>
      </c>
      <c r="G337" s="120">
        <f t="shared" si="161"/>
        <v>7.0631970260223054E-2</v>
      </c>
      <c r="H337" s="116">
        <v>0</v>
      </c>
      <c r="I337" s="120">
        <f t="shared" si="145"/>
        <v>-60.300833333333323</v>
      </c>
      <c r="J337" s="116">
        <f t="shared" si="147"/>
        <v>-0.67249999999999943</v>
      </c>
      <c r="K337" s="104">
        <f t="shared" si="148"/>
        <v>0.99749999999999994</v>
      </c>
      <c r="L337" s="116">
        <f t="shared" si="149"/>
        <v>4.5851920693928128E-2</v>
      </c>
      <c r="M337" s="105">
        <f t="shared" si="150"/>
        <v>370.25425960346962</v>
      </c>
      <c r="N337" s="97">
        <f t="shared" si="162"/>
        <v>47.504193489890291</v>
      </c>
      <c r="O337" s="97">
        <f t="shared" si="157"/>
        <v>25</v>
      </c>
      <c r="P337" s="105">
        <f t="shared" si="158"/>
        <v>0</v>
      </c>
      <c r="Q337" s="104">
        <f t="shared" si="151"/>
        <v>-45</v>
      </c>
      <c r="R337" s="97">
        <f t="shared" si="152"/>
        <v>0</v>
      </c>
      <c r="S337" s="125">
        <f t="shared" si="153"/>
        <v>-0.48421052631578942</v>
      </c>
      <c r="T337" s="105">
        <f t="shared" si="154"/>
        <v>193.68421052631578</v>
      </c>
      <c r="U337" s="125">
        <f t="shared" si="159"/>
        <v>45</v>
      </c>
      <c r="V337" s="97">
        <f t="shared" si="160"/>
        <v>14.470249307479223</v>
      </c>
      <c r="X337" s="105">
        <f t="shared" si="163"/>
        <v>549.46822082230619</v>
      </c>
      <c r="Y337" s="105">
        <f t="shared" si="156"/>
        <v>-256.53258243506934</v>
      </c>
    </row>
    <row r="338" spans="1:25" x14ac:dyDescent="0.25">
      <c r="A338" s="98">
        <v>-2</v>
      </c>
      <c r="B338" s="97">
        <v>25</v>
      </c>
      <c r="C338" s="131" t="s">
        <v>24</v>
      </c>
      <c r="D338" s="114" t="s">
        <v>1</v>
      </c>
      <c r="E338" s="101">
        <f t="shared" si="146"/>
        <v>95</v>
      </c>
      <c r="F338" s="102" t="s">
        <v>21</v>
      </c>
      <c r="G338" s="120">
        <f t="shared" si="161"/>
        <v>7.407407407407407E-2</v>
      </c>
      <c r="H338" s="116">
        <f t="shared" ref="H338:H383" si="164">(A338-$B$10)/(A338-B338)</f>
        <v>0</v>
      </c>
      <c r="I338" s="120">
        <f t="shared" si="145"/>
        <v>-60.75</v>
      </c>
      <c r="J338" s="116">
        <f t="shared" si="147"/>
        <v>0</v>
      </c>
      <c r="K338" s="104">
        <f t="shared" si="148"/>
        <v>1</v>
      </c>
      <c r="L338" s="116">
        <f t="shared" si="149"/>
        <v>4.9382716049382713E-2</v>
      </c>
      <c r="M338" s="105">
        <f t="shared" si="150"/>
        <v>398.76543209876542</v>
      </c>
      <c r="N338" s="97">
        <f t="shared" si="162"/>
        <v>47.361111111111114</v>
      </c>
      <c r="O338" s="97">
        <f t="shared" si="157"/>
        <v>25</v>
      </c>
      <c r="P338" s="105">
        <f t="shared" si="158"/>
        <v>0</v>
      </c>
      <c r="Q338" s="104">
        <f t="shared" si="151"/>
        <v>-45</v>
      </c>
      <c r="R338" s="97">
        <f t="shared" si="152"/>
        <v>0</v>
      </c>
      <c r="S338" s="125">
        <f t="shared" si="153"/>
        <v>-0.57894736842105265</v>
      </c>
      <c r="T338" s="105">
        <f t="shared" si="154"/>
        <v>231.57894736842107</v>
      </c>
      <c r="U338" s="125">
        <f t="shared" si="159"/>
        <v>45</v>
      </c>
      <c r="V338" s="97">
        <f t="shared" si="160"/>
        <v>16.835180055401661</v>
      </c>
      <c r="X338" s="105">
        <f t="shared" si="163"/>
        <v>613.50919941178483</v>
      </c>
      <c r="Y338" s="105">
        <f t="shared" si="156"/>
        <v>-285.49443465985735</v>
      </c>
    </row>
    <row r="339" spans="1:25" x14ac:dyDescent="0.25">
      <c r="A339" s="98">
        <v>-2.1</v>
      </c>
      <c r="B339" s="97">
        <v>25</v>
      </c>
      <c r="C339" s="131" t="s">
        <v>24</v>
      </c>
      <c r="D339" s="114" t="s">
        <v>1</v>
      </c>
      <c r="E339" s="101">
        <f t="shared" si="146"/>
        <v>95</v>
      </c>
      <c r="F339" s="102" t="s">
        <v>21</v>
      </c>
      <c r="G339" s="120">
        <f t="shared" si="161"/>
        <v>7.7490774907749083E-2</v>
      </c>
      <c r="H339" s="116">
        <f t="shared" si="164"/>
        <v>3.6900369003690066E-3</v>
      </c>
      <c r="I339" s="120">
        <f t="shared" si="145"/>
        <v>-61.200833333333343</v>
      </c>
      <c r="J339" s="116">
        <f t="shared" si="147"/>
        <v>0.67749999999999844</v>
      </c>
      <c r="K339" s="104">
        <f t="shared" si="148"/>
        <v>0.99750000000000005</v>
      </c>
      <c r="L339" s="116">
        <f t="shared" si="149"/>
        <v>5.2890528905289037E-2</v>
      </c>
      <c r="M339" s="105">
        <f t="shared" si="150"/>
        <v>427.09102091020895</v>
      </c>
      <c r="N339" s="97">
        <f t="shared" si="162"/>
        <v>47.215952973483226</v>
      </c>
      <c r="O339" s="97">
        <f t="shared" si="157"/>
        <v>24.999999999999996</v>
      </c>
      <c r="P339" s="105">
        <f t="shared" si="158"/>
        <v>0</v>
      </c>
      <c r="Q339" s="104">
        <f t="shared" si="151"/>
        <v>-45</v>
      </c>
      <c r="R339" s="97">
        <f t="shared" si="152"/>
        <v>0</v>
      </c>
      <c r="S339" s="125">
        <f t="shared" si="153"/>
        <v>-0.67368421052631589</v>
      </c>
      <c r="T339" s="105">
        <f t="shared" si="154"/>
        <v>269.47368421052636</v>
      </c>
      <c r="U339" s="125">
        <f t="shared" si="159"/>
        <v>45</v>
      </c>
      <c r="V339" s="97">
        <f t="shared" si="160"/>
        <v>19.047534626038786</v>
      </c>
      <c r="X339" s="105">
        <f t="shared" si="163"/>
        <v>677.51717049469653</v>
      </c>
      <c r="Y339" s="105">
        <f t="shared" si="156"/>
        <v>-314.34686289995307</v>
      </c>
    </row>
    <row r="340" spans="1:25" x14ac:dyDescent="0.25">
      <c r="A340" s="98">
        <v>-2.2000000000000002</v>
      </c>
      <c r="B340" s="97">
        <v>25</v>
      </c>
      <c r="C340" s="131" t="s">
        <v>24</v>
      </c>
      <c r="D340" s="114" t="s">
        <v>1</v>
      </c>
      <c r="E340" s="101">
        <f t="shared" si="146"/>
        <v>95</v>
      </c>
      <c r="F340" s="102" t="s">
        <v>21</v>
      </c>
      <c r="G340" s="120">
        <f t="shared" si="161"/>
        <v>8.0882352941176475E-2</v>
      </c>
      <c r="H340" s="116">
        <f t="shared" si="164"/>
        <v>7.3529411764705951E-3</v>
      </c>
      <c r="I340" s="120">
        <f t="shared" si="145"/>
        <v>-61.653333333333329</v>
      </c>
      <c r="J340" s="116">
        <f t="shared" si="147"/>
        <v>1.360000000000003</v>
      </c>
      <c r="K340" s="104">
        <f t="shared" si="148"/>
        <v>0.99</v>
      </c>
      <c r="L340" s="116">
        <f t="shared" si="149"/>
        <v>5.6372549019607872E-2</v>
      </c>
      <c r="M340" s="105">
        <f t="shared" si="150"/>
        <v>455.20833333333354</v>
      </c>
      <c r="N340" s="97">
        <f t="shared" si="162"/>
        <v>47.069213554987215</v>
      </c>
      <c r="O340" s="97">
        <f t="shared" si="157"/>
        <v>25</v>
      </c>
      <c r="P340" s="105">
        <f t="shared" si="158"/>
        <v>0</v>
      </c>
      <c r="Q340" s="104">
        <f t="shared" si="151"/>
        <v>-45</v>
      </c>
      <c r="R340" s="97">
        <f t="shared" si="152"/>
        <v>0</v>
      </c>
      <c r="S340" s="125">
        <f t="shared" si="153"/>
        <v>-0.76842105263157912</v>
      </c>
      <c r="T340" s="105">
        <f>IF(S340&lt;0,IF(S340&lt;-2.174,$AB$2,S340*(10^-3)*$AB$3*(-1)),IF(S340&gt;2.174,$AB$2*(-1),S340*(10^-3)*$AB$3*(-1)))*$AB$8</f>
        <v>307.36842105263167</v>
      </c>
      <c r="U340" s="125">
        <f t="shared" si="159"/>
        <v>45</v>
      </c>
      <c r="V340" s="97">
        <f t="shared" si="160"/>
        <v>21.107313019390581</v>
      </c>
      <c r="X340" s="105">
        <f t="shared" si="163"/>
        <v>741.46944136657453</v>
      </c>
      <c r="Y340" s="105">
        <f t="shared" si="156"/>
        <v>-343.08048115172335</v>
      </c>
    </row>
    <row r="341" spans="1:25" x14ac:dyDescent="0.25">
      <c r="A341" s="98">
        <v>-2.2999999999999998</v>
      </c>
      <c r="B341" s="97">
        <v>25</v>
      </c>
      <c r="C341" s="131" t="s">
        <v>24</v>
      </c>
      <c r="D341" s="114" t="s">
        <v>1</v>
      </c>
      <c r="E341" s="101">
        <f t="shared" si="146"/>
        <v>95</v>
      </c>
      <c r="F341" s="102" t="s">
        <v>21</v>
      </c>
      <c r="G341" s="120">
        <f t="shared" si="161"/>
        <v>8.4249084249084241E-2</v>
      </c>
      <c r="H341" s="116">
        <f t="shared" si="164"/>
        <v>1.0989010989010983E-2</v>
      </c>
      <c r="I341" s="120">
        <f t="shared" si="145"/>
        <v>-62.107500000000009</v>
      </c>
      <c r="J341" s="116">
        <f t="shared" si="147"/>
        <v>2.0474999999999977</v>
      </c>
      <c r="K341" s="104">
        <f t="shared" si="148"/>
        <v>0.97750000000000004</v>
      </c>
      <c r="L341" s="116">
        <f t="shared" si="149"/>
        <v>5.9829059829059825E-2</v>
      </c>
      <c r="M341" s="105">
        <f t="shared" si="150"/>
        <v>483.11965811965808</v>
      </c>
      <c r="N341" s="97">
        <f t="shared" si="162"/>
        <v>46.921394931599011</v>
      </c>
      <c r="O341" s="97">
        <f t="shared" si="157"/>
        <v>25.000000000000004</v>
      </c>
      <c r="P341" s="105">
        <f t="shared" si="158"/>
        <v>0</v>
      </c>
      <c r="Q341" s="104">
        <f t="shared" si="151"/>
        <v>-45</v>
      </c>
      <c r="R341" s="97">
        <f t="shared" si="152"/>
        <v>0</v>
      </c>
      <c r="S341" s="125">
        <f t="shared" si="153"/>
        <v>-0.86315789473684168</v>
      </c>
      <c r="T341" s="105">
        <f t="shared" si="154"/>
        <v>345.26315789473671</v>
      </c>
      <c r="U341" s="125">
        <f t="shared" si="159"/>
        <v>45</v>
      </c>
      <c r="V341" s="97">
        <f t="shared" si="160"/>
        <v>23.014515235457051</v>
      </c>
      <c r="X341" s="105">
        <f t="shared" si="163"/>
        <v>805.36830077893785</v>
      </c>
      <c r="Y341" s="105">
        <f t="shared" si="156"/>
        <v>-371.69837197519155</v>
      </c>
    </row>
    <row r="342" spans="1:25" x14ac:dyDescent="0.25">
      <c r="A342" s="98">
        <v>-2.4</v>
      </c>
      <c r="B342" s="97">
        <v>25</v>
      </c>
      <c r="C342" s="131" t="s">
        <v>24</v>
      </c>
      <c r="D342" s="114" t="s">
        <v>1</v>
      </c>
      <c r="E342" s="101">
        <f t="shared" si="146"/>
        <v>95</v>
      </c>
      <c r="F342" s="102" t="s">
        <v>21</v>
      </c>
      <c r="G342" s="120">
        <f t="shared" si="161"/>
        <v>8.7591240875912413E-2</v>
      </c>
      <c r="H342" s="116">
        <f t="shared" si="164"/>
        <v>1.4598540145985399E-2</v>
      </c>
      <c r="I342" s="120">
        <f t="shared" si="145"/>
        <v>-62.563333333333325</v>
      </c>
      <c r="J342" s="116">
        <f t="shared" si="147"/>
        <v>2.740000000000002</v>
      </c>
      <c r="K342" s="104">
        <f t="shared" si="148"/>
        <v>0.96</v>
      </c>
      <c r="L342" s="116">
        <f t="shared" si="149"/>
        <v>6.3260340632603426E-2</v>
      </c>
      <c r="M342" s="105">
        <f t="shared" si="150"/>
        <v>510.82725060827266</v>
      </c>
      <c r="N342" s="97">
        <f t="shared" si="162"/>
        <v>46.772880404267262</v>
      </c>
      <c r="O342" s="97">
        <f t="shared" si="157"/>
        <v>24.999999999999996</v>
      </c>
      <c r="P342" s="105">
        <f t="shared" si="158"/>
        <v>0</v>
      </c>
      <c r="Q342" s="104">
        <f t="shared" si="151"/>
        <v>-45</v>
      </c>
      <c r="R342" s="97">
        <f t="shared" si="152"/>
        <v>0</v>
      </c>
      <c r="S342" s="125">
        <f t="shared" si="153"/>
        <v>-0.95789473684210535</v>
      </c>
      <c r="T342" s="105">
        <f t="shared" si="154"/>
        <v>383.15789473684214</v>
      </c>
      <c r="U342" s="125">
        <f t="shared" si="159"/>
        <v>45</v>
      </c>
      <c r="V342" s="97">
        <f t="shared" si="160"/>
        <v>24.76914127423823</v>
      </c>
      <c r="X342" s="105">
        <f t="shared" si="163"/>
        <v>869.21600407087658</v>
      </c>
      <c r="Y342" s="105">
        <f t="shared" si="156"/>
        <v>-400.20355805758578</v>
      </c>
    </row>
    <row r="343" spans="1:25" x14ac:dyDescent="0.25">
      <c r="A343" s="98">
        <v>-2.5</v>
      </c>
      <c r="B343" s="97">
        <v>25</v>
      </c>
      <c r="C343" s="131" t="s">
        <v>24</v>
      </c>
      <c r="D343" s="114" t="s">
        <v>1</v>
      </c>
      <c r="E343" s="101">
        <f t="shared" si="146"/>
        <v>95</v>
      </c>
      <c r="F343" s="102" t="s">
        <v>21</v>
      </c>
      <c r="G343" s="120">
        <f t="shared" si="161"/>
        <v>9.0909090909090912E-2</v>
      </c>
      <c r="H343" s="116">
        <f t="shared" si="164"/>
        <v>1.8181818181818181E-2</v>
      </c>
      <c r="I343" s="120">
        <f t="shared" si="145"/>
        <v>-63.020833333333336</v>
      </c>
      <c r="J343" s="116">
        <f t="shared" si="147"/>
        <v>3.4375</v>
      </c>
      <c r="K343" s="104">
        <f t="shared" si="148"/>
        <v>0.9375</v>
      </c>
      <c r="L343" s="116">
        <f t="shared" si="149"/>
        <v>6.6666666666666652E-2</v>
      </c>
      <c r="M343" s="105">
        <f t="shared" si="150"/>
        <v>538.33333333333326</v>
      </c>
      <c r="N343" s="97">
        <f t="shared" si="162"/>
        <v>46.623966942148762</v>
      </c>
      <c r="O343" s="97">
        <f t="shared" si="157"/>
        <v>25</v>
      </c>
      <c r="P343" s="105">
        <f t="shared" si="158"/>
        <v>0</v>
      </c>
      <c r="Q343" s="104">
        <f t="shared" si="151"/>
        <v>-45</v>
      </c>
      <c r="R343" s="97">
        <f t="shared" si="152"/>
        <v>0</v>
      </c>
      <c r="S343" s="125">
        <f t="shared" si="153"/>
        <v>-1.0526315789473684</v>
      </c>
      <c r="T343" s="105">
        <f t="shared" si="154"/>
        <v>421.05263157894734</v>
      </c>
      <c r="U343" s="125">
        <f t="shared" si="159"/>
        <v>45</v>
      </c>
      <c r="V343" s="97">
        <f t="shared" si="160"/>
        <v>26.371191135734069</v>
      </c>
      <c r="X343" s="105">
        <f t="shared" si="163"/>
        <v>933.01477377654646</v>
      </c>
      <c r="Y343" s="105">
        <f t="shared" si="156"/>
        <v>-428.59900357134677</v>
      </c>
    </row>
    <row r="344" spans="1:25" x14ac:dyDescent="0.25">
      <c r="A344" s="98">
        <v>-2.6</v>
      </c>
      <c r="B344" s="97">
        <v>25</v>
      </c>
      <c r="C344" s="131" t="s">
        <v>24</v>
      </c>
      <c r="D344" s="114" t="s">
        <v>1</v>
      </c>
      <c r="E344" s="101">
        <f t="shared" si="146"/>
        <v>95</v>
      </c>
      <c r="F344" s="102" t="s">
        <v>21</v>
      </c>
      <c r="G344" s="120">
        <f t="shared" si="161"/>
        <v>9.420289855072464E-2</v>
      </c>
      <c r="H344" s="116">
        <f t="shared" si="164"/>
        <v>2.1739130434782612E-2</v>
      </c>
      <c r="I344" s="120">
        <f t="shared" si="145"/>
        <v>-63.480000000000011</v>
      </c>
      <c r="J344" s="116">
        <f t="shared" si="147"/>
        <v>4.1400000000000006</v>
      </c>
      <c r="K344" s="104">
        <f t="shared" si="148"/>
        <v>0.90999999999999992</v>
      </c>
      <c r="L344" s="116">
        <f t="shared" si="149"/>
        <v>7.0048309178743953E-2</v>
      </c>
      <c r="M344" s="105">
        <f t="shared" si="150"/>
        <v>565.64009661835746</v>
      </c>
      <c r="N344" s="97">
        <f t="shared" si="162"/>
        <v>46.474887556221887</v>
      </c>
      <c r="O344" s="97">
        <f t="shared" si="157"/>
        <v>25</v>
      </c>
      <c r="P344" s="105">
        <f t="shared" si="158"/>
        <v>0</v>
      </c>
      <c r="Q344" s="104">
        <f t="shared" si="151"/>
        <v>-45</v>
      </c>
      <c r="R344" s="97">
        <f t="shared" si="152"/>
        <v>0</v>
      </c>
      <c r="S344" s="125">
        <f t="shared" si="153"/>
        <v>-1.1473684210526316</v>
      </c>
      <c r="T344" s="105">
        <f t="shared" si="154"/>
        <v>458.9473684210526</v>
      </c>
      <c r="U344" s="125">
        <f t="shared" si="159"/>
        <v>45</v>
      </c>
      <c r="V344" s="97">
        <f t="shared" si="160"/>
        <v>27.820664819944597</v>
      </c>
      <c r="X344" s="105">
        <f t="shared" si="163"/>
        <v>996.76680021946549</v>
      </c>
      <c r="Y344" s="105">
        <f t="shared" si="156"/>
        <v>-456.88761549678509</v>
      </c>
    </row>
    <row r="345" spans="1:25" x14ac:dyDescent="0.25">
      <c r="A345" s="98">
        <v>-2.7</v>
      </c>
      <c r="B345" s="97">
        <v>25</v>
      </c>
      <c r="C345" s="131" t="s">
        <v>24</v>
      </c>
      <c r="D345" s="114" t="s">
        <v>1</v>
      </c>
      <c r="E345" s="101">
        <f t="shared" si="146"/>
        <v>95</v>
      </c>
      <c r="F345" s="102" t="s">
        <v>21</v>
      </c>
      <c r="G345" s="120">
        <f t="shared" si="161"/>
        <v>9.7472924187725643E-2</v>
      </c>
      <c r="H345" s="116">
        <f t="shared" si="164"/>
        <v>2.5270758122743691E-2</v>
      </c>
      <c r="I345" s="120">
        <f t="shared" si="145"/>
        <v>-63.94083333333333</v>
      </c>
      <c r="J345" s="116">
        <f t="shared" si="147"/>
        <v>4.8475000000000019</v>
      </c>
      <c r="K345" s="104">
        <f t="shared" si="148"/>
        <v>0.87749999999999995</v>
      </c>
      <c r="L345" s="116">
        <f t="shared" si="149"/>
        <v>7.3405535499398336E-2</v>
      </c>
      <c r="M345" s="105">
        <f t="shared" si="150"/>
        <v>592.74969915764154</v>
      </c>
      <c r="N345" s="97">
        <f t="shared" si="162"/>
        <v>46.325827069894061</v>
      </c>
      <c r="O345" s="97">
        <f t="shared" si="157"/>
        <v>25</v>
      </c>
      <c r="P345" s="105">
        <f t="shared" si="158"/>
        <v>0</v>
      </c>
      <c r="Q345" s="104">
        <f t="shared" si="151"/>
        <v>-45</v>
      </c>
      <c r="R345" s="97">
        <f t="shared" si="152"/>
        <v>0</v>
      </c>
      <c r="S345" s="125">
        <f t="shared" si="153"/>
        <v>-1.242105263157895</v>
      </c>
      <c r="T345" s="105">
        <f t="shared" si="154"/>
        <v>496.84210526315803</v>
      </c>
      <c r="U345" s="125">
        <f t="shared" si="159"/>
        <v>45</v>
      </c>
      <c r="V345" s="97">
        <f t="shared" si="160"/>
        <v>29.117562326869809</v>
      </c>
      <c r="X345" s="105">
        <f t="shared" si="163"/>
        <v>1060.4742420939299</v>
      </c>
      <c r="Y345" s="105">
        <f t="shared" si="156"/>
        <v>-485.07224491041603</v>
      </c>
    </row>
    <row r="346" spans="1:25" x14ac:dyDescent="0.25">
      <c r="A346" s="98">
        <v>-2.8</v>
      </c>
      <c r="B346" s="97">
        <v>25</v>
      </c>
      <c r="C346" s="131" t="s">
        <v>24</v>
      </c>
      <c r="D346" s="114" t="s">
        <v>1</v>
      </c>
      <c r="E346" s="101">
        <f t="shared" si="146"/>
        <v>95</v>
      </c>
      <c r="F346" s="102" t="s">
        <v>21</v>
      </c>
      <c r="G346" s="120">
        <f t="shared" si="161"/>
        <v>0.10071942446043164</v>
      </c>
      <c r="H346" s="116">
        <f t="shared" si="164"/>
        <v>2.8776978417266182E-2</v>
      </c>
      <c r="I346" s="120">
        <f t="shared" si="145"/>
        <v>-64.403333333333336</v>
      </c>
      <c r="J346" s="116">
        <f t="shared" si="147"/>
        <v>5.5600000000000005</v>
      </c>
      <c r="K346" s="104">
        <f t="shared" si="148"/>
        <v>0.84000000000000008</v>
      </c>
      <c r="L346" s="116">
        <f t="shared" si="149"/>
        <v>7.6738609112709855E-2</v>
      </c>
      <c r="M346" s="105">
        <f t="shared" si="150"/>
        <v>619.66426858513205</v>
      </c>
      <c r="N346" s="97">
        <f t="shared" si="162"/>
        <v>46.17693345323741</v>
      </c>
      <c r="O346" s="97">
        <f t="shared" si="157"/>
        <v>24.999999999999996</v>
      </c>
      <c r="P346" s="105">
        <f t="shared" si="158"/>
        <v>0</v>
      </c>
      <c r="Q346" s="104">
        <f t="shared" si="151"/>
        <v>-45</v>
      </c>
      <c r="R346" s="97">
        <f t="shared" si="152"/>
        <v>0</v>
      </c>
      <c r="S346" s="125">
        <f t="shared" si="153"/>
        <v>-1.3368421052631578</v>
      </c>
      <c r="T346" s="105">
        <f t="shared" si="154"/>
        <v>534.73684210526312</v>
      </c>
      <c r="U346" s="125">
        <f t="shared" si="159"/>
        <v>45</v>
      </c>
      <c r="V346" s="97">
        <f t="shared" si="160"/>
        <v>30.261883656509696</v>
      </c>
      <c r="X346" s="105">
        <f t="shared" si="163"/>
        <v>1124.1392270338854</v>
      </c>
      <c r="Y346" s="105">
        <f t="shared" si="156"/>
        <v>-513.15568823998581</v>
      </c>
    </row>
    <row r="347" spans="1:25" x14ac:dyDescent="0.25">
      <c r="A347" s="98">
        <v>-2.9</v>
      </c>
      <c r="B347" s="97">
        <v>25</v>
      </c>
      <c r="C347" s="131" t="s">
        <v>24</v>
      </c>
      <c r="D347" s="114" t="s">
        <v>1</v>
      </c>
      <c r="E347" s="101">
        <f t="shared" si="146"/>
        <v>95</v>
      </c>
      <c r="F347" s="102" t="s">
        <v>21</v>
      </c>
      <c r="G347" s="120">
        <f t="shared" si="161"/>
        <v>0.1039426523297491</v>
      </c>
      <c r="H347" s="116">
        <f t="shared" si="164"/>
        <v>3.2258064516129031E-2</v>
      </c>
      <c r="I347" s="120">
        <f t="shared" si="145"/>
        <v>-64.867499999999993</v>
      </c>
      <c r="J347" s="116">
        <f t="shared" si="147"/>
        <v>6.2774999999999999</v>
      </c>
      <c r="K347" s="104">
        <f t="shared" si="148"/>
        <v>0.79749999999999988</v>
      </c>
      <c r="L347" s="116">
        <f t="shared" si="149"/>
        <v>8.0047789725209081E-2</v>
      </c>
      <c r="M347" s="105">
        <f t="shared" si="150"/>
        <v>646.38590203106332</v>
      </c>
      <c r="N347" s="97">
        <f t="shared" si="162"/>
        <v>46.02832611137859</v>
      </c>
      <c r="O347" s="97">
        <f t="shared" si="157"/>
        <v>25</v>
      </c>
      <c r="P347" s="105">
        <f t="shared" si="158"/>
        <v>0</v>
      </c>
      <c r="Q347" s="104">
        <f t="shared" si="151"/>
        <v>-45</v>
      </c>
      <c r="R347" s="97">
        <f t="shared" si="152"/>
        <v>0</v>
      </c>
      <c r="S347" s="125">
        <f t="shared" si="153"/>
        <v>-1.4315789473684211</v>
      </c>
      <c r="T347" s="105">
        <f t="shared" si="154"/>
        <v>572.63157894736844</v>
      </c>
      <c r="U347" s="125">
        <f t="shared" si="159"/>
        <v>45</v>
      </c>
      <c r="V347" s="97">
        <f t="shared" si="160"/>
        <v>31.253628808864264</v>
      </c>
      <c r="X347" s="105">
        <f t="shared" si="163"/>
        <v>1187.7638521695674</v>
      </c>
      <c r="Y347" s="105">
        <f t="shared" si="156"/>
        <v>-541.14068848716079</v>
      </c>
    </row>
    <row r="348" spans="1:25" x14ac:dyDescent="0.25">
      <c r="A348" s="98">
        <v>-3</v>
      </c>
      <c r="B348" s="97">
        <v>25</v>
      </c>
      <c r="C348" s="131" t="s">
        <v>24</v>
      </c>
      <c r="D348" s="114" t="s">
        <v>1</v>
      </c>
      <c r="E348" s="101">
        <f t="shared" si="146"/>
        <v>95</v>
      </c>
      <c r="F348" s="102" t="s">
        <v>21</v>
      </c>
      <c r="G348" s="120">
        <f t="shared" si="161"/>
        <v>0.10714285714285714</v>
      </c>
      <c r="H348" s="116">
        <f t="shared" si="164"/>
        <v>3.5714285714285712E-2</v>
      </c>
      <c r="I348" s="120">
        <f t="shared" si="145"/>
        <v>-65.333333333333329</v>
      </c>
      <c r="J348" s="116">
        <f t="shared" si="147"/>
        <v>7</v>
      </c>
      <c r="K348" s="104">
        <f t="shared" si="148"/>
        <v>0.75</v>
      </c>
      <c r="L348" s="116">
        <f t="shared" si="149"/>
        <v>8.3333333333333343E-2</v>
      </c>
      <c r="M348" s="105">
        <f t="shared" si="150"/>
        <v>672.91666666666674</v>
      </c>
      <c r="N348" s="97">
        <f t="shared" si="162"/>
        <v>45.880102040816325</v>
      </c>
      <c r="O348" s="97">
        <f t="shared" si="157"/>
        <v>24.999999999999996</v>
      </c>
      <c r="P348" s="105">
        <f t="shared" si="158"/>
        <v>0</v>
      </c>
      <c r="Q348" s="104">
        <f t="shared" si="151"/>
        <v>-45</v>
      </c>
      <c r="R348" s="97">
        <f t="shared" si="152"/>
        <v>0</v>
      </c>
      <c r="S348" s="125">
        <f t="shared" si="153"/>
        <v>-1.5263157894736843</v>
      </c>
      <c r="T348" s="105">
        <f t="shared" si="154"/>
        <v>610.52631578947376</v>
      </c>
      <c r="U348" s="125">
        <f t="shared" si="159"/>
        <v>45</v>
      </c>
      <c r="V348" s="97">
        <f t="shared" si="160"/>
        <v>32.09279778393352</v>
      </c>
      <c r="X348" s="105">
        <f t="shared" si="163"/>
        <v>1251.350184672207</v>
      </c>
      <c r="Y348" s="105">
        <f t="shared" si="156"/>
        <v>-569.02993641881972</v>
      </c>
    </row>
    <row r="349" spans="1:25" x14ac:dyDescent="0.25">
      <c r="A349" s="98">
        <v>-3.1</v>
      </c>
      <c r="B349" s="97">
        <v>25</v>
      </c>
      <c r="C349" s="131" t="s">
        <v>24</v>
      </c>
      <c r="D349" s="114" t="s">
        <v>1</v>
      </c>
      <c r="E349" s="101">
        <f t="shared" si="146"/>
        <v>95</v>
      </c>
      <c r="F349" s="102" t="s">
        <v>21</v>
      </c>
      <c r="G349" s="120">
        <f t="shared" si="161"/>
        <v>0.11032028469750889</v>
      </c>
      <c r="H349" s="116">
        <f t="shared" si="164"/>
        <v>3.9145907473309607E-2</v>
      </c>
      <c r="I349" s="120">
        <f t="shared" si="145"/>
        <v>-65.800833333333344</v>
      </c>
      <c r="J349" s="116">
        <f t="shared" si="147"/>
        <v>7.7274999999999991</v>
      </c>
      <c r="K349" s="104">
        <f t="shared" si="148"/>
        <v>0.69749999999999979</v>
      </c>
      <c r="L349" s="116">
        <f t="shared" si="149"/>
        <v>8.6595492289442424E-2</v>
      </c>
      <c r="M349" s="105">
        <f t="shared" si="150"/>
        <v>699.25860023724761</v>
      </c>
      <c r="N349" s="97">
        <f t="shared" si="162"/>
        <v>45.732340467020911</v>
      </c>
      <c r="O349" s="97">
        <f t="shared" si="157"/>
        <v>25</v>
      </c>
      <c r="P349" s="105">
        <f t="shared" si="158"/>
        <v>0</v>
      </c>
      <c r="Q349" s="104">
        <f t="shared" si="151"/>
        <v>-45</v>
      </c>
      <c r="R349" s="97">
        <f t="shared" si="152"/>
        <v>0</v>
      </c>
      <c r="S349" s="125">
        <f t="shared" si="153"/>
        <v>-1.6210526315789473</v>
      </c>
      <c r="T349" s="105">
        <f t="shared" si="154"/>
        <v>648.42105263157896</v>
      </c>
      <c r="U349" s="125">
        <f t="shared" si="159"/>
        <v>45</v>
      </c>
      <c r="V349" s="97">
        <f t="shared" si="160"/>
        <v>32.77939058171745</v>
      </c>
      <c r="X349" s="105">
        <f t="shared" si="163"/>
        <v>1314.9002622871089</v>
      </c>
      <c r="Y349" s="105">
        <f t="shared" si="156"/>
        <v>-596.82607172786038</v>
      </c>
    </row>
    <row r="350" spans="1:25" x14ac:dyDescent="0.25">
      <c r="A350" s="98">
        <v>-3.2</v>
      </c>
      <c r="B350" s="97">
        <v>25</v>
      </c>
      <c r="C350" s="131" t="s">
        <v>24</v>
      </c>
      <c r="D350" s="114" t="s">
        <v>1</v>
      </c>
      <c r="E350" s="101">
        <f t="shared" si="146"/>
        <v>95</v>
      </c>
      <c r="F350" s="102" t="s">
        <v>21</v>
      </c>
      <c r="G350" s="120">
        <f t="shared" si="161"/>
        <v>0.11347517730496455</v>
      </c>
      <c r="H350" s="116">
        <f t="shared" si="164"/>
        <v>4.2553191489361708E-2</v>
      </c>
      <c r="I350" s="120">
        <f t="shared" si="145"/>
        <v>-66.27</v>
      </c>
      <c r="J350" s="116">
        <f t="shared" si="147"/>
        <v>8.4600000000000026</v>
      </c>
      <c r="K350" s="104">
        <f t="shared" si="148"/>
        <v>0.63999999999999968</v>
      </c>
      <c r="L350" s="116">
        <f t="shared" si="149"/>
        <v>8.9834515366430265E-2</v>
      </c>
      <c r="M350" s="105">
        <f t="shared" si="150"/>
        <v>725.4137115839244</v>
      </c>
      <c r="N350" s="97">
        <f t="shared" si="162"/>
        <v>45.585106382978722</v>
      </c>
      <c r="O350" s="97">
        <f t="shared" si="157"/>
        <v>25.000000000000004</v>
      </c>
      <c r="P350" s="105">
        <f t="shared" si="158"/>
        <v>0</v>
      </c>
      <c r="Q350" s="104">
        <f t="shared" si="151"/>
        <v>-45</v>
      </c>
      <c r="R350" s="97">
        <f t="shared" si="152"/>
        <v>0</v>
      </c>
      <c r="S350" s="125">
        <f t="shared" si="153"/>
        <v>-1.7157894736842105</v>
      </c>
      <c r="T350" s="105">
        <f t="shared" si="154"/>
        <v>686.31578947368428</v>
      </c>
      <c r="U350" s="125">
        <f t="shared" si="159"/>
        <v>45</v>
      </c>
      <c r="V350" s="97">
        <f t="shared" si="160"/>
        <v>33.313407202216069</v>
      </c>
      <c r="X350" s="105">
        <f t="shared" si="163"/>
        <v>1378.4160938553925</v>
      </c>
      <c r="Y350" s="105">
        <f t="shared" si="156"/>
        <v>-624.53168416440701</v>
      </c>
    </row>
    <row r="351" spans="1:25" x14ac:dyDescent="0.25">
      <c r="A351" s="98">
        <v>-3.3</v>
      </c>
      <c r="B351" s="97">
        <v>25</v>
      </c>
      <c r="C351" s="131" t="s">
        <v>24</v>
      </c>
      <c r="D351" s="114" t="s">
        <v>1</v>
      </c>
      <c r="E351" s="101">
        <f t="shared" si="146"/>
        <v>95</v>
      </c>
      <c r="F351" s="102" t="s">
        <v>21</v>
      </c>
      <c r="G351" s="120">
        <f t="shared" si="161"/>
        <v>0.1166077738515901</v>
      </c>
      <c r="H351" s="116">
        <f t="shared" si="164"/>
        <v>4.5936395759717308E-2</v>
      </c>
      <c r="I351" s="120">
        <f t="shared" si="145"/>
        <v>-66.740833333333327</v>
      </c>
      <c r="J351" s="116">
        <f t="shared" si="147"/>
        <v>9.1974999999999998</v>
      </c>
      <c r="K351" s="104">
        <f t="shared" si="148"/>
        <v>0.57750000000000012</v>
      </c>
      <c r="L351" s="116">
        <f t="shared" si="149"/>
        <v>9.3050647820965865E-2</v>
      </c>
      <c r="M351" s="105">
        <f t="shared" si="150"/>
        <v>751.38398115429936</v>
      </c>
      <c r="N351" s="97">
        <f t="shared" si="162"/>
        <v>45.43845328085164</v>
      </c>
      <c r="O351" s="97">
        <f t="shared" si="157"/>
        <v>25</v>
      </c>
      <c r="P351" s="105">
        <f t="shared" si="158"/>
        <v>0</v>
      </c>
      <c r="Q351" s="104">
        <f t="shared" si="151"/>
        <v>-45</v>
      </c>
      <c r="R351" s="97">
        <f t="shared" si="152"/>
        <v>0</v>
      </c>
      <c r="S351" s="125">
        <f t="shared" si="153"/>
        <v>-1.8105263157894735</v>
      </c>
      <c r="T351" s="105">
        <f t="shared" si="154"/>
        <v>724.21052631578948</v>
      </c>
      <c r="U351" s="125">
        <f t="shared" si="159"/>
        <v>45</v>
      </c>
      <c r="V351" s="97">
        <f t="shared" si="160"/>
        <v>33.694847645429363</v>
      </c>
      <c r="X351" s="105">
        <f t="shared" si="163"/>
        <v>1441.8996598246597</v>
      </c>
      <c r="Y351" s="105">
        <f t="shared" si="156"/>
        <v>-652.14931463826144</v>
      </c>
    </row>
    <row r="352" spans="1:25" x14ac:dyDescent="0.25">
      <c r="A352" s="98">
        <v>-3.4</v>
      </c>
      <c r="B352" s="97">
        <v>25</v>
      </c>
      <c r="C352" s="131" t="s">
        <v>24</v>
      </c>
      <c r="D352" s="114" t="s">
        <v>1</v>
      </c>
      <c r="E352" s="101">
        <f t="shared" si="146"/>
        <v>95</v>
      </c>
      <c r="F352" s="102" t="s">
        <v>21</v>
      </c>
      <c r="G352" s="120">
        <f t="shared" si="161"/>
        <v>0.11971830985915494</v>
      </c>
      <c r="H352" s="116">
        <f t="shared" si="164"/>
        <v>4.9295774647887321E-2</v>
      </c>
      <c r="I352" s="120">
        <f t="shared" si="145"/>
        <v>-67.213333333333324</v>
      </c>
      <c r="J352" s="116">
        <f t="shared" si="147"/>
        <v>9.9400000000000013</v>
      </c>
      <c r="K352" s="104">
        <f t="shared" si="148"/>
        <v>0.51000000000000023</v>
      </c>
      <c r="L352" s="116">
        <f t="shared" si="149"/>
        <v>9.6244131455399118E-2</v>
      </c>
      <c r="M352" s="105">
        <f t="shared" si="150"/>
        <v>777.17136150234785</v>
      </c>
      <c r="N352" s="97">
        <f t="shared" si="162"/>
        <v>45.292425283407759</v>
      </c>
      <c r="O352" s="97">
        <f t="shared" si="157"/>
        <v>25</v>
      </c>
      <c r="P352" s="105">
        <f t="shared" si="158"/>
        <v>0</v>
      </c>
      <c r="Q352" s="104">
        <f t="shared" si="151"/>
        <v>-45</v>
      </c>
      <c r="R352" s="97">
        <f t="shared" si="152"/>
        <v>0</v>
      </c>
      <c r="S352" s="125">
        <f t="shared" si="153"/>
        <v>-1.9052631578947368</v>
      </c>
      <c r="T352" s="105">
        <f t="shared" si="154"/>
        <v>762.10526315789468</v>
      </c>
      <c r="U352" s="125">
        <f t="shared" si="159"/>
        <v>45</v>
      </c>
      <c r="V352" s="97">
        <f t="shared" si="160"/>
        <v>33.923711911357344</v>
      </c>
      <c r="X352" s="105">
        <f t="shared" si="163"/>
        <v>1505.3529127488853</v>
      </c>
      <c r="Y352" s="105">
        <f t="shared" si="156"/>
        <v>-679.68145629343553</v>
      </c>
    </row>
    <row r="353" spans="1:25" x14ac:dyDescent="0.25">
      <c r="A353" s="98">
        <v>-3.5</v>
      </c>
      <c r="B353" s="97">
        <v>25</v>
      </c>
      <c r="C353" s="131" t="s">
        <v>24</v>
      </c>
      <c r="D353" s="114" t="s">
        <v>1</v>
      </c>
      <c r="E353" s="101">
        <f t="shared" si="146"/>
        <v>95</v>
      </c>
      <c r="F353" s="102" t="s">
        <v>21</v>
      </c>
      <c r="G353" s="120">
        <f t="shared" si="161"/>
        <v>0.12280701754385964</v>
      </c>
      <c r="H353" s="116">
        <f t="shared" si="164"/>
        <v>5.2631578947368418E-2</v>
      </c>
      <c r="I353" s="120">
        <f t="shared" si="145"/>
        <v>-67.6875</v>
      </c>
      <c r="J353" s="116">
        <f t="shared" si="147"/>
        <v>10.6875</v>
      </c>
      <c r="K353" s="104">
        <f t="shared" si="148"/>
        <v>0.4375</v>
      </c>
      <c r="L353" s="116">
        <f t="shared" si="149"/>
        <v>9.9415204678362595E-2</v>
      </c>
      <c r="M353" s="105">
        <f t="shared" si="150"/>
        <v>802.77777777777794</v>
      </c>
      <c r="N353" s="97">
        <f t="shared" si="162"/>
        <v>45.147058823529413</v>
      </c>
      <c r="O353" s="97">
        <f t="shared" si="157"/>
        <v>25</v>
      </c>
      <c r="P353" s="105">
        <f t="shared" si="158"/>
        <v>0</v>
      </c>
      <c r="Q353" s="104">
        <f t="shared" si="151"/>
        <v>-45</v>
      </c>
      <c r="R353" s="97">
        <f t="shared" si="152"/>
        <v>0</v>
      </c>
      <c r="S353" s="125">
        <f t="shared" si="153"/>
        <v>-2</v>
      </c>
      <c r="T353" s="105">
        <f t="shared" si="154"/>
        <v>800</v>
      </c>
      <c r="U353" s="125">
        <f t="shared" si="159"/>
        <v>45</v>
      </c>
      <c r="V353" s="97">
        <f t="shared" si="160"/>
        <v>34</v>
      </c>
      <c r="X353" s="105">
        <f t="shared" si="163"/>
        <v>1568.7777777777778</v>
      </c>
      <c r="Y353" s="105">
        <f t="shared" si="156"/>
        <v>-707.13055555555559</v>
      </c>
    </row>
    <row r="354" spans="1:25" x14ac:dyDescent="0.25">
      <c r="A354" s="98">
        <v>-3.5</v>
      </c>
      <c r="B354" s="98">
        <v>24.9</v>
      </c>
      <c r="C354" s="131" t="s">
        <v>24</v>
      </c>
      <c r="D354" s="114" t="s">
        <v>1</v>
      </c>
      <c r="E354" s="101">
        <f t="shared" si="146"/>
        <v>95</v>
      </c>
      <c r="F354" s="102" t="s">
        <v>21</v>
      </c>
      <c r="G354" s="120">
        <f t="shared" si="161"/>
        <v>0.12323943661971831</v>
      </c>
      <c r="H354" s="116">
        <f t="shared" si="164"/>
        <v>5.281690140845071E-2</v>
      </c>
      <c r="I354" s="120">
        <f t="shared" si="145"/>
        <v>-67.213333333333324</v>
      </c>
      <c r="J354" s="116">
        <f t="shared" si="147"/>
        <v>10.649999999999999</v>
      </c>
      <c r="K354" s="104">
        <f t="shared" si="148"/>
        <v>0.4375</v>
      </c>
      <c r="L354" s="116">
        <f t="shared" si="149"/>
        <v>9.9765258215962438E-2</v>
      </c>
      <c r="M354" s="105">
        <f t="shared" si="150"/>
        <v>805.60446009389671</v>
      </c>
      <c r="N354" s="97">
        <f t="shared" si="162"/>
        <v>45.129971002485505</v>
      </c>
      <c r="O354" s="97">
        <f t="shared" si="157"/>
        <v>24.9</v>
      </c>
      <c r="P354" s="105">
        <f t="shared" si="158"/>
        <v>0</v>
      </c>
      <c r="Q354" s="104">
        <f t="shared" si="151"/>
        <v>-45</v>
      </c>
      <c r="R354" s="97">
        <f t="shared" si="152"/>
        <v>0</v>
      </c>
      <c r="S354" s="125">
        <f t="shared" si="153"/>
        <v>-2.0052631578947366</v>
      </c>
      <c r="T354" s="105">
        <f t="shared" si="154"/>
        <v>802.10526315789468</v>
      </c>
      <c r="U354" s="125">
        <f t="shared" si="159"/>
        <v>45</v>
      </c>
      <c r="V354" s="97">
        <f t="shared" si="160"/>
        <v>34</v>
      </c>
      <c r="X354" s="105">
        <f t="shared" si="163"/>
        <v>1573.7097232517913</v>
      </c>
      <c r="Y354" s="105">
        <f t="shared" si="156"/>
        <v>-709.21642765615809</v>
      </c>
    </row>
    <row r="355" spans="1:25" x14ac:dyDescent="0.25">
      <c r="A355" s="98">
        <v>-3.5</v>
      </c>
      <c r="B355" s="97">
        <v>24.8</v>
      </c>
      <c r="C355" s="131" t="s">
        <v>24</v>
      </c>
      <c r="D355" s="114" t="s">
        <v>1</v>
      </c>
      <c r="E355" s="101">
        <f t="shared" si="146"/>
        <v>95</v>
      </c>
      <c r="F355" s="102" t="s">
        <v>21</v>
      </c>
      <c r="G355" s="120">
        <f t="shared" si="161"/>
        <v>0.12367491166077738</v>
      </c>
      <c r="H355" s="116">
        <f t="shared" si="164"/>
        <v>5.3003533568904596E-2</v>
      </c>
      <c r="I355" s="120">
        <f t="shared" si="145"/>
        <v>-66.740833333333327</v>
      </c>
      <c r="J355" s="116">
        <f t="shared" si="147"/>
        <v>10.612499999999999</v>
      </c>
      <c r="K355" s="104">
        <f t="shared" si="148"/>
        <v>0.4375</v>
      </c>
      <c r="L355" s="116">
        <f t="shared" si="149"/>
        <v>0.10011778563015311</v>
      </c>
      <c r="M355" s="105">
        <f t="shared" si="150"/>
        <v>808.45111896348635</v>
      </c>
      <c r="N355" s="97">
        <f t="shared" si="162"/>
        <v>45.112762419455414</v>
      </c>
      <c r="O355" s="97">
        <f t="shared" si="157"/>
        <v>24.8</v>
      </c>
      <c r="P355" s="105">
        <f t="shared" si="158"/>
        <v>0</v>
      </c>
      <c r="Q355" s="104">
        <f t="shared" si="151"/>
        <v>-45</v>
      </c>
      <c r="R355" s="97">
        <f t="shared" si="152"/>
        <v>0</v>
      </c>
      <c r="S355" s="125">
        <f t="shared" si="153"/>
        <v>-2.0105263157894737</v>
      </c>
      <c r="T355" s="105">
        <f t="shared" si="154"/>
        <v>804.21052631578959</v>
      </c>
      <c r="U355" s="125">
        <f t="shared" si="159"/>
        <v>45</v>
      </c>
      <c r="V355" s="97">
        <f t="shared" si="160"/>
        <v>34</v>
      </c>
      <c r="X355" s="105">
        <f t="shared" si="163"/>
        <v>1578.6616452792759</v>
      </c>
      <c r="Y355" s="105">
        <f t="shared" si="156"/>
        <v>-711.30936941753168</v>
      </c>
    </row>
    <row r="356" spans="1:25" x14ac:dyDescent="0.25">
      <c r="A356" s="98">
        <v>-3.5</v>
      </c>
      <c r="B356" s="97">
        <v>24.7</v>
      </c>
      <c r="C356" s="131" t="s">
        <v>24</v>
      </c>
      <c r="D356" s="114" t="s">
        <v>1</v>
      </c>
      <c r="E356" s="101">
        <f t="shared" si="146"/>
        <v>95</v>
      </c>
      <c r="F356" s="102" t="s">
        <v>21</v>
      </c>
      <c r="G356" s="120">
        <f t="shared" si="161"/>
        <v>0.12411347517730496</v>
      </c>
      <c r="H356" s="116">
        <f t="shared" si="164"/>
        <v>5.3191489361702128E-2</v>
      </c>
      <c r="I356" s="120">
        <f t="shared" si="145"/>
        <v>-66.27</v>
      </c>
      <c r="J356" s="116">
        <f t="shared" si="147"/>
        <v>10.575000000000001</v>
      </c>
      <c r="K356" s="104">
        <f t="shared" si="148"/>
        <v>0.4375</v>
      </c>
      <c r="L356" s="116">
        <f t="shared" si="149"/>
        <v>0.10047281323877072</v>
      </c>
      <c r="M356" s="105">
        <f t="shared" si="150"/>
        <v>811.31796690307351</v>
      </c>
      <c r="N356" s="97">
        <f t="shared" si="162"/>
        <v>45.095431789737177</v>
      </c>
      <c r="O356" s="97">
        <f t="shared" si="157"/>
        <v>24.700000000000003</v>
      </c>
      <c r="P356" s="105">
        <f t="shared" si="158"/>
        <v>0</v>
      </c>
      <c r="Q356" s="104">
        <f t="shared" si="151"/>
        <v>-45</v>
      </c>
      <c r="R356" s="97">
        <f t="shared" si="152"/>
        <v>0</v>
      </c>
      <c r="S356" s="125">
        <f t="shared" si="153"/>
        <v>-2.0157894736842104</v>
      </c>
      <c r="T356" s="105">
        <f t="shared" si="154"/>
        <v>806.31578947368416</v>
      </c>
      <c r="U356" s="125">
        <f t="shared" si="159"/>
        <v>45</v>
      </c>
      <c r="V356" s="97">
        <f t="shared" si="160"/>
        <v>34</v>
      </c>
      <c r="X356" s="105">
        <f t="shared" si="163"/>
        <v>1583.6337563767577</v>
      </c>
      <c r="Y356" s="105">
        <f t="shared" si="156"/>
        <v>-713.40944562581569</v>
      </c>
    </row>
    <row r="357" spans="1:25" x14ac:dyDescent="0.25">
      <c r="A357" s="98">
        <v>-3.5</v>
      </c>
      <c r="B357" s="98">
        <v>24.6</v>
      </c>
      <c r="C357" s="131" t="s">
        <v>24</v>
      </c>
      <c r="D357" s="114" t="s">
        <v>1</v>
      </c>
      <c r="E357" s="101">
        <f t="shared" si="146"/>
        <v>95</v>
      </c>
      <c r="F357" s="102" t="s">
        <v>21</v>
      </c>
      <c r="G357" s="120">
        <f t="shared" si="161"/>
        <v>0.12455516014234874</v>
      </c>
      <c r="H357" s="116">
        <f t="shared" si="164"/>
        <v>5.3380782918149461E-2</v>
      </c>
      <c r="I357" s="120">
        <f t="shared" si="145"/>
        <v>-65.800833333333344</v>
      </c>
      <c r="J357" s="116">
        <f t="shared" si="147"/>
        <v>10.537500000000001</v>
      </c>
      <c r="K357" s="104">
        <f t="shared" si="148"/>
        <v>0.4375</v>
      </c>
      <c r="L357" s="116">
        <f t="shared" si="149"/>
        <v>0.10083036773428232</v>
      </c>
      <c r="M357" s="105">
        <f t="shared" si="150"/>
        <v>814.20521945432972</v>
      </c>
      <c r="N357" s="97">
        <f t="shared" si="162"/>
        <v>45.077977810341217</v>
      </c>
      <c r="O357" s="97">
        <f t="shared" si="157"/>
        <v>24.6</v>
      </c>
      <c r="P357" s="105">
        <f t="shared" si="158"/>
        <v>0</v>
      </c>
      <c r="Q357" s="104">
        <f t="shared" si="151"/>
        <v>-45</v>
      </c>
      <c r="R357" s="97">
        <f t="shared" si="152"/>
        <v>0</v>
      </c>
      <c r="S357" s="125">
        <f t="shared" si="153"/>
        <v>-2.0210526315789474</v>
      </c>
      <c r="T357" s="105">
        <f t="shared" si="154"/>
        <v>808.42105263157896</v>
      </c>
      <c r="U357" s="125">
        <f t="shared" si="159"/>
        <v>45</v>
      </c>
      <c r="V357" s="97">
        <f t="shared" si="160"/>
        <v>34</v>
      </c>
      <c r="X357" s="105">
        <f t="shared" si="163"/>
        <v>1588.6262720859086</v>
      </c>
      <c r="Y357" s="105">
        <f t="shared" si="156"/>
        <v>-715.51672184047334</v>
      </c>
    </row>
    <row r="358" spans="1:25" x14ac:dyDescent="0.25">
      <c r="A358" s="98">
        <v>-3.5</v>
      </c>
      <c r="B358" s="97">
        <v>24.5</v>
      </c>
      <c r="C358" s="131" t="s">
        <v>24</v>
      </c>
      <c r="D358" s="114" t="s">
        <v>1</v>
      </c>
      <c r="E358" s="101">
        <f t="shared" si="146"/>
        <v>95</v>
      </c>
      <c r="F358" s="102" t="s">
        <v>21</v>
      </c>
      <c r="G358" s="120">
        <f t="shared" si="161"/>
        <v>0.125</v>
      </c>
      <c r="H358" s="116">
        <f t="shared" si="164"/>
        <v>5.3571428571428568E-2</v>
      </c>
      <c r="I358" s="120">
        <f t="shared" si="145"/>
        <v>-65.333333333333329</v>
      </c>
      <c r="J358" s="116">
        <f t="shared" si="147"/>
        <v>10.5</v>
      </c>
      <c r="K358" s="104">
        <f t="shared" si="148"/>
        <v>0.4375</v>
      </c>
      <c r="L358" s="116">
        <f t="shared" si="149"/>
        <v>0.10119047619047619</v>
      </c>
      <c r="M358" s="105">
        <f t="shared" si="150"/>
        <v>817.1130952380953</v>
      </c>
      <c r="N358" s="97">
        <f t="shared" si="162"/>
        <v>45.060399159663866</v>
      </c>
      <c r="O358" s="97">
        <f t="shared" si="157"/>
        <v>24.499999999999996</v>
      </c>
      <c r="P358" s="105">
        <f t="shared" si="158"/>
        <v>0</v>
      </c>
      <c r="Q358" s="104">
        <f t="shared" si="151"/>
        <v>-45</v>
      </c>
      <c r="R358" s="97">
        <f t="shared" si="152"/>
        <v>0</v>
      </c>
      <c r="S358" s="125">
        <f t="shared" si="153"/>
        <v>-2.0263157894736841</v>
      </c>
      <c r="T358" s="105">
        <f t="shared" si="154"/>
        <v>810.52631578947376</v>
      </c>
      <c r="U358" s="125">
        <f t="shared" si="159"/>
        <v>45</v>
      </c>
      <c r="V358" s="97">
        <f t="shared" si="160"/>
        <v>34</v>
      </c>
      <c r="X358" s="105">
        <f t="shared" si="163"/>
        <v>1593.6394110275692</v>
      </c>
      <c r="Y358" s="105">
        <f t="shared" si="156"/>
        <v>-717.63126440543328</v>
      </c>
    </row>
    <row r="359" spans="1:25" x14ac:dyDescent="0.25">
      <c r="A359" s="98">
        <v>-3.5</v>
      </c>
      <c r="B359" s="97">
        <v>24.4</v>
      </c>
      <c r="C359" s="131" t="s">
        <v>24</v>
      </c>
      <c r="D359" s="114" t="s">
        <v>1</v>
      </c>
      <c r="E359" s="101">
        <f t="shared" si="146"/>
        <v>95</v>
      </c>
      <c r="F359" s="102" t="s">
        <v>21</v>
      </c>
      <c r="G359" s="120">
        <f t="shared" si="161"/>
        <v>0.12544802867383514</v>
      </c>
      <c r="H359" s="116">
        <f t="shared" si="164"/>
        <v>5.3763440860215055E-2</v>
      </c>
      <c r="I359" s="120">
        <f t="shared" si="145"/>
        <v>-64.867499999999993</v>
      </c>
      <c r="J359" s="116">
        <f t="shared" si="147"/>
        <v>10.462499999999999</v>
      </c>
      <c r="K359" s="104">
        <f t="shared" si="148"/>
        <v>0.4375</v>
      </c>
      <c r="L359" s="116">
        <f t="shared" si="149"/>
        <v>0.10155316606929507</v>
      </c>
      <c r="M359" s="105">
        <f t="shared" si="150"/>
        <v>820.04181600955769</v>
      </c>
      <c r="N359" s="97">
        <f t="shared" si="162"/>
        <v>45.042694497153697</v>
      </c>
      <c r="O359" s="97">
        <f t="shared" si="157"/>
        <v>24.4</v>
      </c>
      <c r="P359" s="105">
        <f t="shared" si="158"/>
        <v>0</v>
      </c>
      <c r="Q359" s="104">
        <f t="shared" si="151"/>
        <v>-45</v>
      </c>
      <c r="R359" s="97">
        <f t="shared" si="152"/>
        <v>0</v>
      </c>
      <c r="S359" s="125">
        <f t="shared" si="153"/>
        <v>-2.0315789473684212</v>
      </c>
      <c r="T359" s="105">
        <f t="shared" si="154"/>
        <v>812.63157894736855</v>
      </c>
      <c r="U359" s="125">
        <f t="shared" si="159"/>
        <v>45</v>
      </c>
      <c r="V359" s="97">
        <f t="shared" si="160"/>
        <v>34</v>
      </c>
      <c r="X359" s="105">
        <f t="shared" si="163"/>
        <v>1598.6733949569261</v>
      </c>
      <c r="Y359" s="105">
        <f t="shared" si="156"/>
        <v>-719.75314046041228</v>
      </c>
    </row>
    <row r="360" spans="1:25" x14ac:dyDescent="0.25">
      <c r="A360" s="98">
        <v>-3.5</v>
      </c>
      <c r="B360" s="98">
        <v>24.3</v>
      </c>
      <c r="C360" s="131" t="s">
        <v>24</v>
      </c>
      <c r="D360" s="114" t="s">
        <v>1</v>
      </c>
      <c r="E360" s="101">
        <f t="shared" si="146"/>
        <v>95</v>
      </c>
      <c r="F360" s="102" t="s">
        <v>21</v>
      </c>
      <c r="G360" s="120">
        <f t="shared" si="161"/>
        <v>0.12589928057553956</v>
      </c>
      <c r="H360" s="116">
        <f t="shared" si="164"/>
        <v>5.3956834532374098E-2</v>
      </c>
      <c r="I360" s="120">
        <f t="shared" si="145"/>
        <v>-64.403333333333336</v>
      </c>
      <c r="J360" s="116">
        <f t="shared" si="147"/>
        <v>10.424999999999999</v>
      </c>
      <c r="K360" s="104">
        <f t="shared" si="148"/>
        <v>0.4375</v>
      </c>
      <c r="L360" s="116">
        <f t="shared" si="149"/>
        <v>0.10191846522781774</v>
      </c>
      <c r="M360" s="105">
        <f t="shared" si="150"/>
        <v>822.99160671462823</v>
      </c>
      <c r="N360" s="97">
        <f t="shared" si="162"/>
        <v>45.024862462970802</v>
      </c>
      <c r="O360" s="97">
        <f t="shared" si="157"/>
        <v>24.299999999999997</v>
      </c>
      <c r="P360" s="105">
        <f t="shared" si="158"/>
        <v>0</v>
      </c>
      <c r="Q360" s="104">
        <f t="shared" si="151"/>
        <v>-45</v>
      </c>
      <c r="R360" s="97">
        <f t="shared" si="152"/>
        <v>0</v>
      </c>
      <c r="S360" s="125">
        <f t="shared" si="153"/>
        <v>-2.0368421052631582</v>
      </c>
      <c r="T360" s="105">
        <f t="shared" si="154"/>
        <v>814.73684210526335</v>
      </c>
      <c r="U360" s="125">
        <f t="shared" si="159"/>
        <v>45</v>
      </c>
      <c r="V360" s="97">
        <f t="shared" si="160"/>
        <v>34</v>
      </c>
      <c r="X360" s="105">
        <f t="shared" si="163"/>
        <v>1603.7284488198916</v>
      </c>
      <c r="Y360" s="105">
        <f t="shared" si="156"/>
        <v>-721.88241795242357</v>
      </c>
    </row>
    <row r="361" spans="1:25" x14ac:dyDescent="0.25">
      <c r="A361" s="98">
        <v>-3.5</v>
      </c>
      <c r="B361" s="97">
        <v>24.2</v>
      </c>
      <c r="C361" s="131" t="s">
        <v>24</v>
      </c>
      <c r="D361" s="114" t="s">
        <v>1</v>
      </c>
      <c r="E361" s="101">
        <f t="shared" si="146"/>
        <v>95</v>
      </c>
      <c r="F361" s="102" t="s">
        <v>21</v>
      </c>
      <c r="G361" s="120">
        <f t="shared" si="161"/>
        <v>0.1263537906137184</v>
      </c>
      <c r="H361" s="116">
        <f t="shared" si="164"/>
        <v>5.4151624548736461E-2</v>
      </c>
      <c r="I361" s="120">
        <f t="shared" si="145"/>
        <v>-63.94083333333333</v>
      </c>
      <c r="J361" s="116">
        <f t="shared" si="147"/>
        <v>10.387500000000001</v>
      </c>
      <c r="K361" s="104">
        <f t="shared" si="148"/>
        <v>0.4375</v>
      </c>
      <c r="L361" s="116">
        <f t="shared" si="149"/>
        <v>0.10228640192539114</v>
      </c>
      <c r="M361" s="105">
        <f t="shared" si="150"/>
        <v>825.96269554753349</v>
      </c>
      <c r="N361" s="97">
        <f t="shared" si="162"/>
        <v>45.006901677638567</v>
      </c>
      <c r="O361" s="97">
        <f t="shared" si="157"/>
        <v>24.2</v>
      </c>
      <c r="P361" s="105">
        <f t="shared" si="158"/>
        <v>0</v>
      </c>
      <c r="Q361" s="104">
        <f t="shared" si="151"/>
        <v>-45</v>
      </c>
      <c r="R361" s="97">
        <f t="shared" si="152"/>
        <v>0</v>
      </c>
      <c r="S361" s="125">
        <f t="shared" si="153"/>
        <v>-2.0421052631578949</v>
      </c>
      <c r="T361" s="105">
        <f t="shared" si="154"/>
        <v>816.84210526315792</v>
      </c>
      <c r="U361" s="125">
        <f t="shared" si="159"/>
        <v>45</v>
      </c>
      <c r="V361" s="97">
        <f t="shared" si="160"/>
        <v>34</v>
      </c>
      <c r="X361" s="105">
        <f t="shared" si="163"/>
        <v>1608.8048008106914</v>
      </c>
      <c r="Y361" s="105">
        <f t="shared" si="156"/>
        <v>-724.01916564747251</v>
      </c>
    </row>
    <row r="362" spans="1:25" x14ac:dyDescent="0.25">
      <c r="A362" s="98">
        <v>-3.5</v>
      </c>
      <c r="B362" s="97">
        <v>24.1</v>
      </c>
      <c r="C362" s="131" t="s">
        <v>24</v>
      </c>
      <c r="D362" s="114" t="s">
        <v>1</v>
      </c>
      <c r="E362" s="101">
        <f t="shared" si="146"/>
        <v>95</v>
      </c>
      <c r="F362" s="102" t="s">
        <v>21</v>
      </c>
      <c r="G362" s="120">
        <f t="shared" si="161"/>
        <v>0.12681159420289853</v>
      </c>
      <c r="H362" s="116">
        <f t="shared" si="164"/>
        <v>5.434782608695652E-2</v>
      </c>
      <c r="I362" s="120">
        <f t="shared" si="145"/>
        <v>-63.480000000000011</v>
      </c>
      <c r="J362" s="116">
        <f t="shared" si="147"/>
        <v>10.350000000000001</v>
      </c>
      <c r="K362" s="104">
        <f t="shared" si="148"/>
        <v>0.4375</v>
      </c>
      <c r="L362" s="116">
        <f t="shared" si="149"/>
        <v>0.10265700483091789</v>
      </c>
      <c r="M362" s="105">
        <f t="shared" si="150"/>
        <v>828.95531400966195</v>
      </c>
      <c r="N362" s="97">
        <f t="shared" si="162"/>
        <v>44.988810741687985</v>
      </c>
      <c r="O362" s="97">
        <f t="shared" si="157"/>
        <v>24.1</v>
      </c>
      <c r="P362" s="105">
        <f t="shared" si="158"/>
        <v>0</v>
      </c>
      <c r="Q362" s="104">
        <f t="shared" si="151"/>
        <v>-45</v>
      </c>
      <c r="R362" s="97">
        <f t="shared" si="152"/>
        <v>0</v>
      </c>
      <c r="S362" s="125">
        <f t="shared" si="153"/>
        <v>-2.0473684210526315</v>
      </c>
      <c r="T362" s="105">
        <f t="shared" si="154"/>
        <v>818.9473684210526</v>
      </c>
      <c r="U362" s="125">
        <f t="shared" si="159"/>
        <v>45</v>
      </c>
      <c r="V362" s="97">
        <f t="shared" si="160"/>
        <v>34</v>
      </c>
      <c r="X362" s="105">
        <f t="shared" si="163"/>
        <v>1613.9026824307145</v>
      </c>
      <c r="Y362" s="105">
        <f t="shared" si="156"/>
        <v>-726.16345314244575</v>
      </c>
    </row>
    <row r="363" spans="1:25" x14ac:dyDescent="0.25">
      <c r="A363" s="98">
        <v>-3.5</v>
      </c>
      <c r="B363" s="98">
        <v>24</v>
      </c>
      <c r="C363" s="131" t="s">
        <v>24</v>
      </c>
      <c r="D363" s="114" t="s">
        <v>1</v>
      </c>
      <c r="E363" s="101">
        <f t="shared" si="146"/>
        <v>95</v>
      </c>
      <c r="F363" s="102" t="s">
        <v>21</v>
      </c>
      <c r="G363" s="120">
        <f t="shared" si="161"/>
        <v>0.12727272727272726</v>
      </c>
      <c r="H363" s="116">
        <f t="shared" si="164"/>
        <v>5.4545454545454543E-2</v>
      </c>
      <c r="I363" s="120">
        <f t="shared" si="145"/>
        <v>-63.020833333333336</v>
      </c>
      <c r="J363" s="116">
        <f t="shared" si="147"/>
        <v>10.3125</v>
      </c>
      <c r="K363" s="104">
        <f t="shared" si="148"/>
        <v>0.4375</v>
      </c>
      <c r="L363" s="116">
        <f t="shared" si="149"/>
        <v>0.10303030303030303</v>
      </c>
      <c r="M363" s="105">
        <f t="shared" si="150"/>
        <v>831.969696969697</v>
      </c>
      <c r="N363" s="97">
        <f t="shared" si="162"/>
        <v>44.970588235294116</v>
      </c>
      <c r="O363" s="97">
        <f t="shared" si="157"/>
        <v>24</v>
      </c>
      <c r="P363" s="105">
        <f t="shared" si="158"/>
        <v>0</v>
      </c>
      <c r="Q363" s="104">
        <f t="shared" si="151"/>
        <v>-45</v>
      </c>
      <c r="R363" s="97">
        <f t="shared" si="152"/>
        <v>0</v>
      </c>
      <c r="S363" s="125">
        <f t="shared" si="153"/>
        <v>-2.0526315789473681</v>
      </c>
      <c r="T363" s="105">
        <f t="shared" si="154"/>
        <v>821.05263157894728</v>
      </c>
      <c r="U363" s="125">
        <f t="shared" si="159"/>
        <v>45</v>
      </c>
      <c r="V363" s="97">
        <f t="shared" si="160"/>
        <v>34</v>
      </c>
      <c r="X363" s="105">
        <f t="shared" si="163"/>
        <v>1619.0223285486443</v>
      </c>
      <c r="Y363" s="105">
        <f t="shared" si="156"/>
        <v>-728.31535087719294</v>
      </c>
    </row>
    <row r="364" spans="1:25" x14ac:dyDescent="0.25">
      <c r="A364" s="98">
        <v>-3.5</v>
      </c>
      <c r="B364" s="97">
        <v>23.9</v>
      </c>
      <c r="C364" s="131" t="s">
        <v>24</v>
      </c>
      <c r="D364" s="114" t="s">
        <v>1</v>
      </c>
      <c r="E364" s="101">
        <f t="shared" si="146"/>
        <v>95</v>
      </c>
      <c r="F364" s="102" t="s">
        <v>21</v>
      </c>
      <c r="G364" s="120">
        <f t="shared" si="161"/>
        <v>0.12773722627737227</v>
      </c>
      <c r="H364" s="116">
        <f t="shared" si="164"/>
        <v>5.4744525547445258E-2</v>
      </c>
      <c r="I364" s="120">
        <f t="shared" si="145"/>
        <v>-62.563333333333325</v>
      </c>
      <c r="J364" s="116">
        <f t="shared" si="147"/>
        <v>10.274999999999999</v>
      </c>
      <c r="K364" s="104">
        <f t="shared" si="148"/>
        <v>0.4375</v>
      </c>
      <c r="L364" s="116">
        <f t="shared" si="149"/>
        <v>0.10340632603406327</v>
      </c>
      <c r="M364" s="105">
        <f t="shared" si="150"/>
        <v>835.00608272506088</v>
      </c>
      <c r="N364" s="97">
        <f t="shared" si="162"/>
        <v>44.952232717904678</v>
      </c>
      <c r="O364" s="97">
        <f t="shared" si="157"/>
        <v>23.899999999999995</v>
      </c>
      <c r="P364" s="105">
        <f t="shared" si="158"/>
        <v>0</v>
      </c>
      <c r="Q364" s="104">
        <f t="shared" si="151"/>
        <v>-45</v>
      </c>
      <c r="R364" s="97">
        <f t="shared" si="152"/>
        <v>0</v>
      </c>
      <c r="S364" s="125">
        <f t="shared" si="153"/>
        <v>-2.0578947368421057</v>
      </c>
      <c r="T364" s="105">
        <f t="shared" si="154"/>
        <v>823.15789473684231</v>
      </c>
      <c r="U364" s="125">
        <f t="shared" si="159"/>
        <v>45</v>
      </c>
      <c r="V364" s="97">
        <f t="shared" si="160"/>
        <v>34</v>
      </c>
      <c r="X364" s="105">
        <f t="shared" si="163"/>
        <v>1624.1639774619032</v>
      </c>
      <c r="Y364" s="105">
        <f t="shared" si="156"/>
        <v>-730.47493014680799</v>
      </c>
    </row>
    <row r="365" spans="1:25" x14ac:dyDescent="0.25">
      <c r="A365" s="98">
        <v>-3.5</v>
      </c>
      <c r="B365" s="97">
        <v>23.8</v>
      </c>
      <c r="C365" s="131" t="s">
        <v>24</v>
      </c>
      <c r="D365" s="114" t="s">
        <v>1</v>
      </c>
      <c r="E365" s="101">
        <f t="shared" si="146"/>
        <v>95</v>
      </c>
      <c r="F365" s="102" t="s">
        <v>21</v>
      </c>
      <c r="G365" s="120">
        <f t="shared" si="161"/>
        <v>0.12820512820512819</v>
      </c>
      <c r="H365" s="116">
        <f t="shared" si="164"/>
        <v>5.4945054945054944E-2</v>
      </c>
      <c r="I365" s="120">
        <f t="shared" si="145"/>
        <v>-62.107500000000009</v>
      </c>
      <c r="J365" s="116">
        <f t="shared" si="147"/>
        <v>10.237499999999999</v>
      </c>
      <c r="K365" s="104">
        <f t="shared" si="148"/>
        <v>0.4375</v>
      </c>
      <c r="L365" s="116">
        <f t="shared" si="149"/>
        <v>0.10378510378510378</v>
      </c>
      <c r="M365" s="105">
        <f t="shared" si="150"/>
        <v>838.06471306471303</v>
      </c>
      <c r="N365" s="97">
        <f t="shared" si="162"/>
        <v>44.933742727860377</v>
      </c>
      <c r="O365" s="97">
        <f t="shared" si="157"/>
        <v>23.800000000000004</v>
      </c>
      <c r="P365" s="105">
        <f t="shared" si="158"/>
        <v>0</v>
      </c>
      <c r="Q365" s="104">
        <f t="shared" si="151"/>
        <v>-45</v>
      </c>
      <c r="R365" s="97">
        <f t="shared" si="152"/>
        <v>0</v>
      </c>
      <c r="S365" s="125">
        <f t="shared" si="153"/>
        <v>-2.0631578947368419</v>
      </c>
      <c r="T365" s="105">
        <f t="shared" si="154"/>
        <v>825.26315789473665</v>
      </c>
      <c r="U365" s="125">
        <f t="shared" si="159"/>
        <v>45</v>
      </c>
      <c r="V365" s="97">
        <f t="shared" si="160"/>
        <v>34</v>
      </c>
      <c r="X365" s="105">
        <f t="shared" si="163"/>
        <v>1629.3278709594497</v>
      </c>
      <c r="Y365" s="105">
        <f t="shared" si="156"/>
        <v>-732.64226311411096</v>
      </c>
    </row>
    <row r="366" spans="1:25" x14ac:dyDescent="0.25">
      <c r="A366" s="98">
        <v>-3.5</v>
      </c>
      <c r="B366" s="98">
        <v>23.7</v>
      </c>
      <c r="C366" s="131" t="s">
        <v>24</v>
      </c>
      <c r="D366" s="114" t="s">
        <v>1</v>
      </c>
      <c r="E366" s="101">
        <f t="shared" si="146"/>
        <v>95</v>
      </c>
      <c r="F366" s="102" t="s">
        <v>21</v>
      </c>
      <c r="G366" s="120">
        <f t="shared" si="161"/>
        <v>0.12867647058823531</v>
      </c>
      <c r="H366" s="116">
        <f t="shared" si="164"/>
        <v>5.514705882352941E-2</v>
      </c>
      <c r="I366" s="120">
        <f t="shared" si="145"/>
        <v>-61.653333333333329</v>
      </c>
      <c r="J366" s="116">
        <f t="shared" si="147"/>
        <v>10.200000000000001</v>
      </c>
      <c r="K366" s="104">
        <f t="shared" si="148"/>
        <v>0.4375</v>
      </c>
      <c r="L366" s="116">
        <f t="shared" si="149"/>
        <v>0.10416666666666669</v>
      </c>
      <c r="M366" s="105">
        <f t="shared" si="150"/>
        <v>841.14583333333348</v>
      </c>
      <c r="N366" s="97">
        <f t="shared" si="162"/>
        <v>44.915116782006919</v>
      </c>
      <c r="O366" s="97">
        <f t="shared" si="157"/>
        <v>23.7</v>
      </c>
      <c r="P366" s="105">
        <f t="shared" si="158"/>
        <v>0</v>
      </c>
      <c r="Q366" s="104">
        <f t="shared" si="151"/>
        <v>-45</v>
      </c>
      <c r="R366" s="97">
        <f t="shared" si="152"/>
        <v>0</v>
      </c>
      <c r="S366" s="125">
        <f t="shared" si="153"/>
        <v>-2.0684210526315789</v>
      </c>
      <c r="T366" s="105">
        <f t="shared" si="154"/>
        <v>827.36842105263167</v>
      </c>
      <c r="U366" s="125">
        <f t="shared" si="159"/>
        <v>45</v>
      </c>
      <c r="V366" s="97">
        <f t="shared" si="160"/>
        <v>34</v>
      </c>
      <c r="X366" s="105">
        <f t="shared" si="163"/>
        <v>1634.5142543859652</v>
      </c>
      <c r="Y366" s="105">
        <f t="shared" si="156"/>
        <v>-734.81742282233643</v>
      </c>
    </row>
    <row r="367" spans="1:25" x14ac:dyDescent="0.25">
      <c r="A367" s="98">
        <v>-3.5</v>
      </c>
      <c r="B367" s="97">
        <v>23.6</v>
      </c>
      <c r="C367" s="131" t="s">
        <v>24</v>
      </c>
      <c r="D367" s="114" t="s">
        <v>1</v>
      </c>
      <c r="E367" s="101">
        <f t="shared" si="146"/>
        <v>95</v>
      </c>
      <c r="F367" s="102" t="s">
        <v>21</v>
      </c>
      <c r="G367" s="120">
        <f t="shared" si="161"/>
        <v>0.12915129151291513</v>
      </c>
      <c r="H367" s="116">
        <f t="shared" si="164"/>
        <v>5.5350553505535055E-2</v>
      </c>
      <c r="I367" s="120">
        <f t="shared" si="145"/>
        <v>-61.200833333333343</v>
      </c>
      <c r="J367" s="116">
        <f t="shared" si="147"/>
        <v>10.162500000000001</v>
      </c>
      <c r="K367" s="104">
        <f t="shared" si="148"/>
        <v>0.4375</v>
      </c>
      <c r="L367" s="116">
        <f t="shared" si="149"/>
        <v>0.1045510455104551</v>
      </c>
      <c r="M367" s="105">
        <f t="shared" si="150"/>
        <v>844.24969249692492</v>
      </c>
      <c r="N367" s="97">
        <f t="shared" si="162"/>
        <v>44.89635337529846</v>
      </c>
      <c r="O367" s="97">
        <f t="shared" si="157"/>
        <v>23.599999999999998</v>
      </c>
      <c r="P367" s="105">
        <f t="shared" si="158"/>
        <v>0</v>
      </c>
      <c r="Q367" s="104">
        <f t="shared" si="151"/>
        <v>-45</v>
      </c>
      <c r="R367" s="97">
        <f t="shared" si="152"/>
        <v>0</v>
      </c>
      <c r="S367" s="125">
        <f t="shared" si="153"/>
        <v>-2.0736842105263156</v>
      </c>
      <c r="T367" s="105">
        <f t="shared" si="154"/>
        <v>829.47368421052624</v>
      </c>
      <c r="U367" s="125">
        <f t="shared" si="159"/>
        <v>45</v>
      </c>
      <c r="V367" s="97">
        <f t="shared" si="160"/>
        <v>34</v>
      </c>
      <c r="X367" s="105">
        <f t="shared" si="163"/>
        <v>1639.7233767074513</v>
      </c>
      <c r="Y367" s="105">
        <f t="shared" si="156"/>
        <v>-737.00048320802682</v>
      </c>
    </row>
    <row r="368" spans="1:25" x14ac:dyDescent="0.25">
      <c r="A368" s="98">
        <v>-3.5</v>
      </c>
      <c r="B368" s="97">
        <v>23.5</v>
      </c>
      <c r="C368" s="131" t="s">
        <v>24</v>
      </c>
      <c r="D368" s="114" t="s">
        <v>1</v>
      </c>
      <c r="E368" s="101">
        <f t="shared" si="146"/>
        <v>95</v>
      </c>
      <c r="F368" s="102" t="s">
        <v>21</v>
      </c>
      <c r="G368" s="120">
        <f t="shared" si="161"/>
        <v>0.12962962962962962</v>
      </c>
      <c r="H368" s="116">
        <f t="shared" si="164"/>
        <v>5.5555555555555552E-2</v>
      </c>
      <c r="I368" s="120">
        <f t="shared" si="145"/>
        <v>-60.75</v>
      </c>
      <c r="J368" s="116">
        <f t="shared" si="147"/>
        <v>10.125</v>
      </c>
      <c r="K368" s="104">
        <f t="shared" si="148"/>
        <v>0.4375</v>
      </c>
      <c r="L368" s="116">
        <f t="shared" si="149"/>
        <v>0.10493827160493827</v>
      </c>
      <c r="M368" s="105">
        <f t="shared" si="150"/>
        <v>847.37654320987644</v>
      </c>
      <c r="N368" s="97">
        <f t="shared" si="162"/>
        <v>44.877450980392155</v>
      </c>
      <c r="O368" s="97">
        <f t="shared" si="157"/>
        <v>23.5</v>
      </c>
      <c r="P368" s="105">
        <f t="shared" si="158"/>
        <v>0</v>
      </c>
      <c r="Q368" s="104">
        <f t="shared" si="151"/>
        <v>-45</v>
      </c>
      <c r="R368" s="97">
        <f t="shared" si="152"/>
        <v>0</v>
      </c>
      <c r="S368" s="125">
        <f t="shared" si="153"/>
        <v>-2.0789473684210527</v>
      </c>
      <c r="T368" s="105">
        <f t="shared" si="154"/>
        <v>831.57894736842104</v>
      </c>
      <c r="U368" s="125">
        <f t="shared" si="159"/>
        <v>45</v>
      </c>
      <c r="V368" s="97">
        <f t="shared" si="160"/>
        <v>34</v>
      </c>
      <c r="X368" s="105">
        <f t="shared" si="163"/>
        <v>1644.9554905782975</v>
      </c>
      <c r="Y368" s="105">
        <f t="shared" si="156"/>
        <v>-739.19151911414326</v>
      </c>
    </row>
    <row r="369" spans="1:25" x14ac:dyDescent="0.25">
      <c r="A369" s="98">
        <v>-3.5</v>
      </c>
      <c r="B369" s="98">
        <v>23.4</v>
      </c>
      <c r="C369" s="131" t="s">
        <v>24</v>
      </c>
      <c r="D369" s="114" t="s">
        <v>1</v>
      </c>
      <c r="E369" s="101">
        <f t="shared" si="146"/>
        <v>95</v>
      </c>
      <c r="F369" s="102" t="s">
        <v>21</v>
      </c>
      <c r="G369" s="120">
        <f t="shared" si="161"/>
        <v>0.13011152416356878</v>
      </c>
      <c r="H369" s="116">
        <f t="shared" si="164"/>
        <v>5.5762081784386623E-2</v>
      </c>
      <c r="I369" s="120">
        <f t="shared" si="145"/>
        <v>-60.300833333333323</v>
      </c>
      <c r="J369" s="116">
        <f t="shared" si="147"/>
        <v>10.087499999999999</v>
      </c>
      <c r="K369" s="104">
        <f t="shared" si="148"/>
        <v>0.4375</v>
      </c>
      <c r="L369" s="116">
        <f t="shared" si="149"/>
        <v>0.10532837670384138</v>
      </c>
      <c r="M369" s="105">
        <f t="shared" si="150"/>
        <v>850.52664188351912</v>
      </c>
      <c r="N369" s="97">
        <f t="shared" si="162"/>
        <v>44.858408047233766</v>
      </c>
      <c r="O369" s="97">
        <f t="shared" si="157"/>
        <v>23.4</v>
      </c>
      <c r="P369" s="105">
        <f t="shared" si="158"/>
        <v>0</v>
      </c>
      <c r="Q369" s="104">
        <f t="shared" si="151"/>
        <v>-45</v>
      </c>
      <c r="R369" s="97">
        <f t="shared" si="152"/>
        <v>0</v>
      </c>
      <c r="S369" s="125">
        <f t="shared" si="153"/>
        <v>-2.0842105263157897</v>
      </c>
      <c r="T369" s="105">
        <f t="shared" si="154"/>
        <v>833.68421052631606</v>
      </c>
      <c r="U369" s="125">
        <f t="shared" si="159"/>
        <v>45</v>
      </c>
      <c r="V369" s="97">
        <f t="shared" si="160"/>
        <v>34</v>
      </c>
      <c r="X369" s="105">
        <f t="shared" si="163"/>
        <v>1650.2108524098353</v>
      </c>
      <c r="Y369" s="105">
        <f t="shared" si="156"/>
        <v>-741.39060630338588</v>
      </c>
    </row>
    <row r="370" spans="1:25" x14ac:dyDescent="0.25">
      <c r="A370" s="98">
        <v>-3.5</v>
      </c>
      <c r="B370" s="97">
        <v>23.3</v>
      </c>
      <c r="C370" s="131" t="s">
        <v>24</v>
      </c>
      <c r="D370" s="114" t="s">
        <v>1</v>
      </c>
      <c r="E370" s="101">
        <f t="shared" si="146"/>
        <v>95</v>
      </c>
      <c r="F370" s="102" t="s">
        <v>21</v>
      </c>
      <c r="G370" s="120">
        <f t="shared" si="161"/>
        <v>0.13059701492537312</v>
      </c>
      <c r="H370" s="116">
        <f t="shared" si="164"/>
        <v>5.5970149253731345E-2</v>
      </c>
      <c r="I370" s="120">
        <f t="shared" si="145"/>
        <v>-59.853333333333332</v>
      </c>
      <c r="J370" s="116">
        <f t="shared" si="147"/>
        <v>10.049999999999999</v>
      </c>
      <c r="K370" s="104">
        <f t="shared" si="148"/>
        <v>0.4375</v>
      </c>
      <c r="L370" s="116">
        <f t="shared" si="149"/>
        <v>0.10572139303482583</v>
      </c>
      <c r="M370" s="105">
        <f t="shared" si="150"/>
        <v>853.70024875621857</v>
      </c>
      <c r="N370" s="97">
        <f t="shared" si="162"/>
        <v>44.839223002633886</v>
      </c>
      <c r="O370" s="97">
        <f t="shared" si="157"/>
        <v>23.3</v>
      </c>
      <c r="P370" s="105">
        <f t="shared" si="158"/>
        <v>0</v>
      </c>
      <c r="Q370" s="104">
        <f t="shared" si="151"/>
        <v>-45</v>
      </c>
      <c r="R370" s="97">
        <f t="shared" si="152"/>
        <v>0</v>
      </c>
      <c r="S370" s="125">
        <f t="shared" si="153"/>
        <v>-2.0894736842105264</v>
      </c>
      <c r="T370" s="105">
        <f t="shared" si="154"/>
        <v>835.78947368421052</v>
      </c>
      <c r="U370" s="125">
        <f t="shared" si="159"/>
        <v>45</v>
      </c>
      <c r="V370" s="97">
        <f t="shared" si="160"/>
        <v>34</v>
      </c>
      <c r="X370" s="105">
        <f t="shared" si="163"/>
        <v>1655.489722440429</v>
      </c>
      <c r="Y370" s="105">
        <f t="shared" si="156"/>
        <v>-743.59782147173576</v>
      </c>
    </row>
    <row r="371" spans="1:25" x14ac:dyDescent="0.25">
      <c r="A371" s="98">
        <v>-3.5</v>
      </c>
      <c r="B371" s="97">
        <v>23.2</v>
      </c>
      <c r="C371" s="131" t="s">
        <v>24</v>
      </c>
      <c r="D371" s="114" t="s">
        <v>1</v>
      </c>
      <c r="E371" s="101">
        <f t="shared" si="146"/>
        <v>95</v>
      </c>
      <c r="F371" s="102" t="s">
        <v>21</v>
      </c>
      <c r="G371" s="120">
        <f t="shared" si="161"/>
        <v>0.13108614232209739</v>
      </c>
      <c r="H371" s="116">
        <f t="shared" si="164"/>
        <v>5.6179775280898875E-2</v>
      </c>
      <c r="I371" s="120">
        <f t="shared" si="145"/>
        <v>-59.407499999999999</v>
      </c>
      <c r="J371" s="116">
        <f t="shared" si="147"/>
        <v>10.012500000000001</v>
      </c>
      <c r="K371" s="104">
        <f t="shared" si="148"/>
        <v>0.4375</v>
      </c>
      <c r="L371" s="116">
        <f t="shared" si="149"/>
        <v>0.10611735330836455</v>
      </c>
      <c r="M371" s="105">
        <f t="shared" si="150"/>
        <v>856.89762796504374</v>
      </c>
      <c r="N371" s="97">
        <f t="shared" si="162"/>
        <v>44.819894249834761</v>
      </c>
      <c r="O371" s="97">
        <f t="shared" si="157"/>
        <v>23.200000000000003</v>
      </c>
      <c r="P371" s="105">
        <f t="shared" si="158"/>
        <v>0</v>
      </c>
      <c r="Q371" s="104">
        <f t="shared" si="151"/>
        <v>-45</v>
      </c>
      <c r="R371" s="97">
        <f t="shared" si="152"/>
        <v>0</v>
      </c>
      <c r="S371" s="125">
        <f t="shared" si="153"/>
        <v>-2.094736842105263</v>
      </c>
      <c r="T371" s="105">
        <f t="shared" si="154"/>
        <v>837.8947368421052</v>
      </c>
      <c r="U371" s="125">
        <f t="shared" si="159"/>
        <v>45</v>
      </c>
      <c r="V371" s="97">
        <f t="shared" si="160"/>
        <v>34</v>
      </c>
      <c r="X371" s="105">
        <f t="shared" si="163"/>
        <v>1660.7923648071489</v>
      </c>
      <c r="Y371" s="105">
        <f t="shared" si="156"/>
        <v>-745.81324226222239</v>
      </c>
    </row>
    <row r="372" spans="1:25" x14ac:dyDescent="0.25">
      <c r="A372" s="98">
        <v>-3.5</v>
      </c>
      <c r="B372" s="98">
        <v>23.1</v>
      </c>
      <c r="C372" s="131" t="s">
        <v>24</v>
      </c>
      <c r="D372" s="114" t="s">
        <v>1</v>
      </c>
      <c r="E372" s="101">
        <f t="shared" si="146"/>
        <v>95</v>
      </c>
      <c r="F372" s="102" t="s">
        <v>21</v>
      </c>
      <c r="G372" s="120">
        <f t="shared" si="161"/>
        <v>0.13157894736842105</v>
      </c>
      <c r="H372" s="116">
        <f t="shared" si="164"/>
        <v>5.6390977443609019E-2</v>
      </c>
      <c r="I372" s="120">
        <f t="shared" si="145"/>
        <v>-58.963333333333338</v>
      </c>
      <c r="J372" s="116">
        <f t="shared" si="147"/>
        <v>9.9750000000000014</v>
      </c>
      <c r="K372" s="104">
        <f t="shared" si="148"/>
        <v>0.4375</v>
      </c>
      <c r="L372" s="116">
        <f t="shared" si="149"/>
        <v>0.10651629072681704</v>
      </c>
      <c r="M372" s="105">
        <f t="shared" si="150"/>
        <v>860.11904761904759</v>
      </c>
      <c r="N372" s="97">
        <f t="shared" si="162"/>
        <v>44.800420168067227</v>
      </c>
      <c r="O372" s="97">
        <f t="shared" si="157"/>
        <v>23.1</v>
      </c>
      <c r="P372" s="105">
        <f t="shared" si="158"/>
        <v>0</v>
      </c>
      <c r="Q372" s="104">
        <f t="shared" si="151"/>
        <v>-45</v>
      </c>
      <c r="R372" s="97">
        <f t="shared" si="152"/>
        <v>0</v>
      </c>
      <c r="S372" s="125">
        <f t="shared" si="153"/>
        <v>-2.0999999999999996</v>
      </c>
      <c r="T372" s="105">
        <f t="shared" si="154"/>
        <v>840</v>
      </c>
      <c r="U372" s="125">
        <f t="shared" si="159"/>
        <v>45</v>
      </c>
      <c r="V372" s="97">
        <f t="shared" si="160"/>
        <v>34</v>
      </c>
      <c r="X372" s="105">
        <f t="shared" si="163"/>
        <v>1666.1190476190477</v>
      </c>
      <c r="Y372" s="105">
        <f t="shared" si="156"/>
        <v>-748.0369472789115</v>
      </c>
    </row>
    <row r="373" spans="1:25" x14ac:dyDescent="0.25">
      <c r="A373" s="98">
        <v>-3.5</v>
      </c>
      <c r="B373" s="97">
        <v>23</v>
      </c>
      <c r="C373" s="131" t="s">
        <v>24</v>
      </c>
      <c r="D373" s="114" t="s">
        <v>1</v>
      </c>
      <c r="E373" s="101">
        <f t="shared" si="146"/>
        <v>95</v>
      </c>
      <c r="F373" s="102" t="s">
        <v>21</v>
      </c>
      <c r="G373" s="120">
        <f t="shared" si="161"/>
        <v>0.13207547169811321</v>
      </c>
      <c r="H373" s="116">
        <f t="shared" si="164"/>
        <v>5.6603773584905662E-2</v>
      </c>
      <c r="I373" s="120">
        <f t="shared" si="145"/>
        <v>-58.520833333333336</v>
      </c>
      <c r="J373" s="116">
        <f t="shared" si="147"/>
        <v>9.9375</v>
      </c>
      <c r="K373" s="104">
        <f t="shared" si="148"/>
        <v>0.4375</v>
      </c>
      <c r="L373" s="116">
        <f t="shared" si="149"/>
        <v>0.1069182389937107</v>
      </c>
      <c r="M373" s="105">
        <f t="shared" si="150"/>
        <v>863.36477987421392</v>
      </c>
      <c r="N373" s="97">
        <f t="shared" si="162"/>
        <v>44.780799112097668</v>
      </c>
      <c r="O373" s="97">
        <f t="shared" si="157"/>
        <v>22.999999999999996</v>
      </c>
      <c r="P373" s="105">
        <f t="shared" si="158"/>
        <v>0</v>
      </c>
      <c r="Q373" s="104">
        <f t="shared" si="151"/>
        <v>-45</v>
      </c>
      <c r="R373" s="97">
        <f t="shared" si="152"/>
        <v>0</v>
      </c>
      <c r="S373" s="125">
        <f t="shared" si="153"/>
        <v>-2.1052631578947372</v>
      </c>
      <c r="T373" s="105">
        <f t="shared" si="154"/>
        <v>842.10526315789491</v>
      </c>
      <c r="U373" s="125">
        <f t="shared" si="159"/>
        <v>45</v>
      </c>
      <c r="V373" s="97">
        <f t="shared" si="160"/>
        <v>34</v>
      </c>
      <c r="X373" s="105">
        <f t="shared" si="163"/>
        <v>1671.4700430321088</v>
      </c>
      <c r="Y373" s="105">
        <f t="shared" si="156"/>
        <v>-750.26901610112861</v>
      </c>
    </row>
    <row r="374" spans="1:25" x14ac:dyDescent="0.25">
      <c r="A374" s="98">
        <v>-3.5</v>
      </c>
      <c r="B374" s="97">
        <v>22.9</v>
      </c>
      <c r="C374" s="131" t="s">
        <v>24</v>
      </c>
      <c r="D374" s="114" t="s">
        <v>1</v>
      </c>
      <c r="E374" s="101">
        <f t="shared" si="146"/>
        <v>95</v>
      </c>
      <c r="F374" s="102" t="s">
        <v>21</v>
      </c>
      <c r="G374" s="120">
        <f t="shared" si="161"/>
        <v>0.13257575757575757</v>
      </c>
      <c r="H374" s="116">
        <f t="shared" si="164"/>
        <v>5.6818181818181823E-2</v>
      </c>
      <c r="I374" s="120">
        <f t="shared" si="145"/>
        <v>-58.079999999999991</v>
      </c>
      <c r="J374" s="116">
        <f t="shared" si="147"/>
        <v>9.8999999999999986</v>
      </c>
      <c r="K374" s="104">
        <f t="shared" si="148"/>
        <v>0.4375</v>
      </c>
      <c r="L374" s="116">
        <f t="shared" si="149"/>
        <v>0.10732323232323233</v>
      </c>
      <c r="M374" s="105">
        <f t="shared" si="150"/>
        <v>866.63510101010115</v>
      </c>
      <c r="N374" s="97">
        <f t="shared" si="162"/>
        <v>44.76102941176471</v>
      </c>
      <c r="O374" s="97">
        <f t="shared" si="157"/>
        <v>22.9</v>
      </c>
      <c r="P374" s="105">
        <f t="shared" si="158"/>
        <v>0</v>
      </c>
      <c r="Q374" s="104">
        <f t="shared" si="151"/>
        <v>-45</v>
      </c>
      <c r="R374" s="97">
        <f t="shared" si="152"/>
        <v>0</v>
      </c>
      <c r="S374" s="125">
        <f t="shared" si="153"/>
        <v>-2.1105263157894738</v>
      </c>
      <c r="T374" s="105">
        <f t="shared" si="154"/>
        <v>844.21052631578948</v>
      </c>
      <c r="U374" s="125">
        <f t="shared" si="159"/>
        <v>45</v>
      </c>
      <c r="V374" s="97">
        <f t="shared" si="160"/>
        <v>34</v>
      </c>
      <c r="X374" s="105">
        <f t="shared" si="163"/>
        <v>1676.8456273258907</v>
      </c>
      <c r="Y374" s="105">
        <f t="shared" si="156"/>
        <v>-752.50952929791356</v>
      </c>
    </row>
    <row r="375" spans="1:25" x14ac:dyDescent="0.25">
      <c r="A375" s="98">
        <v>-3.5</v>
      </c>
      <c r="B375" s="98">
        <v>22.8</v>
      </c>
      <c r="C375" s="131" t="s">
        <v>24</v>
      </c>
      <c r="D375" s="114" t="s">
        <v>1</v>
      </c>
      <c r="E375" s="101">
        <f t="shared" si="146"/>
        <v>95</v>
      </c>
      <c r="F375" s="102" t="s">
        <v>21</v>
      </c>
      <c r="G375" s="120">
        <f t="shared" si="161"/>
        <v>0.13307984790874525</v>
      </c>
      <c r="H375" s="116">
        <f t="shared" si="164"/>
        <v>5.7034220532319393E-2</v>
      </c>
      <c r="I375" s="120">
        <f t="shared" si="145"/>
        <v>-57.64083333333334</v>
      </c>
      <c r="J375" s="116">
        <f t="shared" si="147"/>
        <v>9.8624999999999989</v>
      </c>
      <c r="K375" s="104">
        <f t="shared" si="148"/>
        <v>0.4375</v>
      </c>
      <c r="L375" s="116">
        <f t="shared" si="149"/>
        <v>0.10773130544993659</v>
      </c>
      <c r="M375" s="105">
        <f t="shared" si="150"/>
        <v>869.93029150823793</v>
      </c>
      <c r="N375" s="97">
        <f t="shared" si="162"/>
        <v>44.741109371505253</v>
      </c>
      <c r="O375" s="97">
        <f t="shared" si="157"/>
        <v>22.8</v>
      </c>
      <c r="P375" s="105">
        <f t="shared" si="158"/>
        <v>0</v>
      </c>
      <c r="Q375" s="104">
        <f t="shared" si="151"/>
        <v>-45</v>
      </c>
      <c r="R375" s="97">
        <f t="shared" si="152"/>
        <v>0</v>
      </c>
      <c r="S375" s="125">
        <f t="shared" si="153"/>
        <v>-2.1157894736842104</v>
      </c>
      <c r="T375" s="105">
        <f t="shared" si="154"/>
        <v>846.31578947368428</v>
      </c>
      <c r="U375" s="125">
        <f t="shared" si="159"/>
        <v>45</v>
      </c>
      <c r="V375" s="97">
        <f t="shared" si="160"/>
        <v>34</v>
      </c>
      <c r="X375" s="105">
        <f t="shared" si="163"/>
        <v>1682.2460809819222</v>
      </c>
      <c r="Y375" s="105">
        <f t="shared" si="156"/>
        <v>-754.75856844271311</v>
      </c>
    </row>
    <row r="376" spans="1:25" x14ac:dyDescent="0.25">
      <c r="A376" s="98">
        <v>-3.5</v>
      </c>
      <c r="B376" s="97">
        <v>22.7</v>
      </c>
      <c r="C376" s="131" t="s">
        <v>24</v>
      </c>
      <c r="D376" s="114" t="s">
        <v>1</v>
      </c>
      <c r="E376" s="101">
        <f t="shared" si="146"/>
        <v>95</v>
      </c>
      <c r="F376" s="102" t="s">
        <v>21</v>
      </c>
      <c r="G376" s="120">
        <f t="shared" si="161"/>
        <v>0.13358778625954199</v>
      </c>
      <c r="H376" s="116">
        <f t="shared" si="164"/>
        <v>5.7251908396946563E-2</v>
      </c>
      <c r="I376" s="120">
        <f t="shared" si="145"/>
        <v>-57.203333333333326</v>
      </c>
      <c r="J376" s="116">
        <f t="shared" si="147"/>
        <v>9.8250000000000011</v>
      </c>
      <c r="K376" s="104">
        <f t="shared" si="148"/>
        <v>0.4375</v>
      </c>
      <c r="L376" s="116">
        <f t="shared" si="149"/>
        <v>0.1081424936386769</v>
      </c>
      <c r="M376" s="105">
        <f t="shared" si="150"/>
        <v>873.25063613231589</v>
      </c>
      <c r="N376" s="97">
        <f t="shared" si="162"/>
        <v>44.721037269869782</v>
      </c>
      <c r="O376" s="97">
        <f t="shared" si="157"/>
        <v>22.7</v>
      </c>
      <c r="P376" s="105">
        <f t="shared" si="158"/>
        <v>0</v>
      </c>
      <c r="Q376" s="104">
        <f t="shared" si="151"/>
        <v>-45</v>
      </c>
      <c r="R376" s="97">
        <f t="shared" si="152"/>
        <v>0</v>
      </c>
      <c r="S376" s="125">
        <f t="shared" si="153"/>
        <v>-2.1210526315789471</v>
      </c>
      <c r="T376" s="105">
        <f t="shared" si="154"/>
        <v>848.42105263157896</v>
      </c>
      <c r="U376" s="125">
        <f t="shared" si="159"/>
        <v>45</v>
      </c>
      <c r="V376" s="97">
        <f t="shared" si="160"/>
        <v>34</v>
      </c>
      <c r="X376" s="105">
        <f t="shared" si="163"/>
        <v>1687.671688763895</v>
      </c>
      <c r="Y376" s="105">
        <f t="shared" si="156"/>
        <v>-757.01621612831843</v>
      </c>
    </row>
    <row r="377" spans="1:25" x14ac:dyDescent="0.25">
      <c r="A377" s="98">
        <v>-3.5</v>
      </c>
      <c r="B377" s="97">
        <v>22.6</v>
      </c>
      <c r="C377" s="131" t="s">
        <v>24</v>
      </c>
      <c r="D377" s="114" t="s">
        <v>1</v>
      </c>
      <c r="E377" s="101">
        <f t="shared" si="146"/>
        <v>95</v>
      </c>
      <c r="F377" s="102" t="s">
        <v>21</v>
      </c>
      <c r="G377" s="120">
        <f t="shared" si="161"/>
        <v>0.13409961685823754</v>
      </c>
      <c r="H377" s="116">
        <f t="shared" si="164"/>
        <v>5.7471264367816091E-2</v>
      </c>
      <c r="I377" s="120">
        <f t="shared" si="145"/>
        <v>-56.767500000000005</v>
      </c>
      <c r="J377" s="116">
        <f t="shared" si="147"/>
        <v>9.7875000000000014</v>
      </c>
      <c r="K377" s="104">
        <f t="shared" si="148"/>
        <v>0.4375</v>
      </c>
      <c r="L377" s="116">
        <f t="shared" si="149"/>
        <v>0.10855683269476374</v>
      </c>
      <c r="M377" s="105">
        <f t="shared" si="150"/>
        <v>876.59642401021722</v>
      </c>
      <c r="N377" s="97">
        <f t="shared" si="162"/>
        <v>44.700811359026375</v>
      </c>
      <c r="O377" s="97">
        <f t="shared" si="157"/>
        <v>22.6</v>
      </c>
      <c r="P377" s="105">
        <f t="shared" si="158"/>
        <v>0</v>
      </c>
      <c r="Q377" s="104">
        <f t="shared" si="151"/>
        <v>-45</v>
      </c>
      <c r="R377" s="97">
        <f t="shared" si="152"/>
        <v>0</v>
      </c>
      <c r="S377" s="125">
        <f t="shared" si="153"/>
        <v>-2.1263157894736842</v>
      </c>
      <c r="T377" s="105">
        <f t="shared" si="154"/>
        <v>850.52631578947353</v>
      </c>
      <c r="U377" s="125">
        <f t="shared" si="159"/>
        <v>45</v>
      </c>
      <c r="V377" s="97">
        <f t="shared" si="160"/>
        <v>34</v>
      </c>
      <c r="X377" s="105">
        <f t="shared" si="163"/>
        <v>1693.1227397996909</v>
      </c>
      <c r="Y377" s="105">
        <f t="shared" si="156"/>
        <v>-759.28255598204123</v>
      </c>
    </row>
    <row r="378" spans="1:25" x14ac:dyDescent="0.25">
      <c r="A378" s="98">
        <v>-3.5</v>
      </c>
      <c r="B378" s="98">
        <v>22.5</v>
      </c>
      <c r="C378" s="131" t="s">
        <v>24</v>
      </c>
      <c r="D378" s="114" t="s">
        <v>1</v>
      </c>
      <c r="E378" s="101">
        <f t="shared" si="146"/>
        <v>95</v>
      </c>
      <c r="F378" s="102" t="s">
        <v>21</v>
      </c>
      <c r="G378" s="120">
        <f t="shared" si="161"/>
        <v>0.13461538461538461</v>
      </c>
      <c r="H378" s="116">
        <f t="shared" si="164"/>
        <v>5.7692307692307696E-2</v>
      </c>
      <c r="I378" s="120">
        <f t="shared" si="145"/>
        <v>-56.333333333333336</v>
      </c>
      <c r="J378" s="116">
        <f t="shared" si="147"/>
        <v>9.75</v>
      </c>
      <c r="K378" s="104">
        <f t="shared" si="148"/>
        <v>0.4375</v>
      </c>
      <c r="L378" s="116">
        <f t="shared" si="149"/>
        <v>0.108974358974359</v>
      </c>
      <c r="M378" s="105">
        <f t="shared" si="150"/>
        <v>879.96794871794896</v>
      </c>
      <c r="N378" s="97">
        <f t="shared" si="162"/>
        <v>44.680429864253398</v>
      </c>
      <c r="O378" s="97">
        <f t="shared" si="157"/>
        <v>22.5</v>
      </c>
      <c r="P378" s="105">
        <f t="shared" si="158"/>
        <v>0</v>
      </c>
      <c r="Q378" s="104">
        <f t="shared" si="151"/>
        <v>-45</v>
      </c>
      <c r="R378" s="97">
        <f t="shared" si="152"/>
        <v>0</v>
      </c>
      <c r="S378" s="125">
        <f t="shared" si="153"/>
        <v>-2.1315789473684212</v>
      </c>
      <c r="T378" s="105">
        <f t="shared" si="154"/>
        <v>852.63157894736855</v>
      </c>
      <c r="U378" s="125">
        <f t="shared" si="159"/>
        <v>45</v>
      </c>
      <c r="V378" s="97">
        <f t="shared" si="160"/>
        <v>34</v>
      </c>
      <c r="X378" s="105">
        <f t="shared" si="163"/>
        <v>1698.5995276653175</v>
      </c>
      <c r="Y378" s="105">
        <f t="shared" si="156"/>
        <v>-761.55767268114835</v>
      </c>
    </row>
    <row r="379" spans="1:25" x14ac:dyDescent="0.25">
      <c r="A379" s="98">
        <v>-3.5</v>
      </c>
      <c r="B379" s="97">
        <v>22.4</v>
      </c>
      <c r="C379" s="131" t="s">
        <v>24</v>
      </c>
      <c r="D379" s="114" t="s">
        <v>1</v>
      </c>
      <c r="E379" s="101">
        <f t="shared" si="146"/>
        <v>95</v>
      </c>
      <c r="F379" s="102" t="s">
        <v>21</v>
      </c>
      <c r="G379" s="120">
        <f t="shared" si="161"/>
        <v>0.13513513513513514</v>
      </c>
      <c r="H379" s="116">
        <f t="shared" si="164"/>
        <v>5.7915057915057917E-2</v>
      </c>
      <c r="I379" s="120">
        <f t="shared" si="145"/>
        <v>-55.900833333333331</v>
      </c>
      <c r="J379" s="116">
        <f t="shared" si="147"/>
        <v>9.7124999999999986</v>
      </c>
      <c r="K379" s="104">
        <f t="shared" si="148"/>
        <v>0.4375</v>
      </c>
      <c r="L379" s="116">
        <f t="shared" si="149"/>
        <v>0.10939510939510938</v>
      </c>
      <c r="M379" s="105">
        <f t="shared" si="150"/>
        <v>883.36550836550828</v>
      </c>
      <c r="N379" s="97">
        <f t="shared" si="162"/>
        <v>44.659890983420397</v>
      </c>
      <c r="O379" s="97">
        <f t="shared" si="157"/>
        <v>22.4</v>
      </c>
      <c r="P379" s="105">
        <f t="shared" si="158"/>
        <v>0</v>
      </c>
      <c r="Q379" s="104">
        <f t="shared" si="151"/>
        <v>-45</v>
      </c>
      <c r="R379" s="97">
        <f t="shared" si="152"/>
        <v>0</v>
      </c>
      <c r="S379" s="125">
        <f t="shared" si="153"/>
        <v>-2.1368421052631579</v>
      </c>
      <c r="T379" s="105">
        <f t="shared" si="154"/>
        <v>854.73684210526312</v>
      </c>
      <c r="U379" s="125">
        <f t="shared" si="159"/>
        <v>45</v>
      </c>
      <c r="V379" s="97">
        <f t="shared" si="160"/>
        <v>34</v>
      </c>
      <c r="X379" s="105">
        <f t="shared" si="163"/>
        <v>1704.1023504707714</v>
      </c>
      <c r="Y379" s="105">
        <f t="shared" si="156"/>
        <v>-763.8416519685419</v>
      </c>
    </row>
    <row r="380" spans="1:25" x14ac:dyDescent="0.25">
      <c r="A380" s="98">
        <v>-3.5</v>
      </c>
      <c r="B380" s="97">
        <v>22.3</v>
      </c>
      <c r="C380" s="131" t="s">
        <v>24</v>
      </c>
      <c r="D380" s="114" t="s">
        <v>1</v>
      </c>
      <c r="E380" s="101">
        <f t="shared" si="146"/>
        <v>95</v>
      </c>
      <c r="F380" s="102" t="s">
        <v>21</v>
      </c>
      <c r="G380" s="120">
        <f t="shared" si="161"/>
        <v>0.13565891472868216</v>
      </c>
      <c r="H380" s="116">
        <f t="shared" si="164"/>
        <v>5.8139534883720929E-2</v>
      </c>
      <c r="I380" s="120">
        <f t="shared" si="145"/>
        <v>-55.47</v>
      </c>
      <c r="J380" s="116">
        <f t="shared" si="147"/>
        <v>9.6749999999999989</v>
      </c>
      <c r="K380" s="104">
        <f t="shared" si="148"/>
        <v>0.4375</v>
      </c>
      <c r="L380" s="116">
        <f t="shared" si="149"/>
        <v>0.10981912144702841</v>
      </c>
      <c r="M380" s="105">
        <f t="shared" si="150"/>
        <v>886.78940568475434</v>
      </c>
      <c r="N380" s="97">
        <f t="shared" si="162"/>
        <v>44.639192886456904</v>
      </c>
      <c r="O380" s="97">
        <f t="shared" si="157"/>
        <v>22.300000000000004</v>
      </c>
      <c r="P380" s="105">
        <f t="shared" si="158"/>
        <v>0</v>
      </c>
      <c r="Q380" s="104">
        <f t="shared" si="151"/>
        <v>-45</v>
      </c>
      <c r="R380" s="97">
        <f t="shared" si="152"/>
        <v>0</v>
      </c>
      <c r="S380" s="125">
        <f t="shared" si="153"/>
        <v>-2.1421052631578945</v>
      </c>
      <c r="T380" s="105">
        <f t="shared" si="154"/>
        <v>856.8421052631578</v>
      </c>
      <c r="U380" s="125">
        <f t="shared" si="159"/>
        <v>45</v>
      </c>
      <c r="V380" s="97">
        <f t="shared" si="160"/>
        <v>34</v>
      </c>
      <c r="X380" s="105">
        <f t="shared" si="163"/>
        <v>1709.6315109479121</v>
      </c>
      <c r="Y380" s="105">
        <f t="shared" si="156"/>
        <v>-766.13458066870328</v>
      </c>
    </row>
    <row r="381" spans="1:25" x14ac:dyDescent="0.25">
      <c r="A381" s="98">
        <v>-3.5</v>
      </c>
      <c r="B381" s="98">
        <v>22.2</v>
      </c>
      <c r="C381" s="131" t="s">
        <v>24</v>
      </c>
      <c r="D381" s="114" t="s">
        <v>1</v>
      </c>
      <c r="E381" s="101">
        <f t="shared" si="146"/>
        <v>95</v>
      </c>
      <c r="F381" s="102" t="s">
        <v>21</v>
      </c>
      <c r="G381" s="120">
        <f t="shared" si="161"/>
        <v>0.13618677042801558</v>
      </c>
      <c r="H381" s="116">
        <f t="shared" si="164"/>
        <v>5.8365758754863814E-2</v>
      </c>
      <c r="I381" s="120">
        <f t="shared" ref="I381:I444" si="165">-((A381-B381)^2/(3*$B$10^2))</f>
        <v>-55.040833333333332</v>
      </c>
      <c r="J381" s="116">
        <f t="shared" ref="J381:J444" si="166">((A381^2-A381*B381)/$B$10^2)-((A381-B381)/$B$10)</f>
        <v>9.6375000000000011</v>
      </c>
      <c r="K381" s="104">
        <f t="shared" ref="K381:K444" si="167">(2*A381/$B$10)-(A381^2/$B$10^2)</f>
        <v>0.4375</v>
      </c>
      <c r="L381" s="116">
        <f t="shared" ref="L381:L444" si="168">(I381*(G381^3-H381^3)+J381*(G381^2-H381^2)+K381*(G381-H381)+H381)</f>
        <v>0.11024643320363167</v>
      </c>
      <c r="M381" s="105">
        <f t="shared" si="150"/>
        <v>890.23994811932573</v>
      </c>
      <c r="N381" s="97">
        <f t="shared" si="162"/>
        <v>44.618333714808884</v>
      </c>
      <c r="O381" s="97">
        <f t="shared" si="157"/>
        <v>22.2</v>
      </c>
      <c r="P381" s="105">
        <f t="shared" si="158"/>
        <v>0</v>
      </c>
      <c r="Q381" s="104">
        <f t="shared" si="151"/>
        <v>-45</v>
      </c>
      <c r="R381" s="97">
        <f t="shared" si="152"/>
        <v>0</v>
      </c>
      <c r="S381" s="125">
        <f t="shared" si="153"/>
        <v>-2.1473684210526316</v>
      </c>
      <c r="T381" s="105">
        <f t="shared" si="154"/>
        <v>858.94736842105272</v>
      </c>
      <c r="U381" s="125">
        <f t="shared" si="159"/>
        <v>45</v>
      </c>
      <c r="V381" s="97">
        <f t="shared" si="160"/>
        <v>34</v>
      </c>
      <c r="X381" s="105">
        <f t="shared" si="163"/>
        <v>1715.1873165403786</v>
      </c>
      <c r="Y381" s="105">
        <f t="shared" si="156"/>
        <v>-768.43654670389606</v>
      </c>
    </row>
    <row r="382" spans="1:25" x14ac:dyDescent="0.25">
      <c r="A382" s="98">
        <v>-3.5</v>
      </c>
      <c r="B382" s="97">
        <v>22.1</v>
      </c>
      <c r="C382" s="131" t="s">
        <v>24</v>
      </c>
      <c r="D382" s="114" t="s">
        <v>1</v>
      </c>
      <c r="E382" s="101">
        <f t="shared" ref="E382:E445" si="169">IF(C382="h",$AB$5,IF(C382="d",$AB$5-$AB$10,E381+($AB$10/4)))</f>
        <v>95</v>
      </c>
      <c r="F382" s="102" t="s">
        <v>21</v>
      </c>
      <c r="G382" s="120">
        <f t="shared" si="161"/>
        <v>0.13671875</v>
      </c>
      <c r="H382" s="116">
        <f t="shared" si="164"/>
        <v>5.859375E-2</v>
      </c>
      <c r="I382" s="120">
        <f t="shared" si="165"/>
        <v>-54.613333333333344</v>
      </c>
      <c r="J382" s="116">
        <f t="shared" si="166"/>
        <v>9.6000000000000014</v>
      </c>
      <c r="K382" s="104">
        <f t="shared" si="167"/>
        <v>0.4375</v>
      </c>
      <c r="L382" s="116">
        <f t="shared" si="168"/>
        <v>0.11067708333333334</v>
      </c>
      <c r="M382" s="105">
        <f t="shared" ref="M382:M445" si="170">$AB$4*$AB$1*E382*L382</f>
        <v>893.71744791666674</v>
      </c>
      <c r="N382" s="97">
        <f t="shared" si="162"/>
        <v>44.597311580882355</v>
      </c>
      <c r="O382" s="97">
        <f t="shared" si="157"/>
        <v>22.099999999999998</v>
      </c>
      <c r="P382" s="105">
        <f t="shared" si="158"/>
        <v>0</v>
      </c>
      <c r="Q382" s="104">
        <f t="shared" ref="Q382:Q445" si="171">-($AB$5/2)+$AB$10</f>
        <v>-45</v>
      </c>
      <c r="R382" s="97">
        <f t="shared" ref="R382:R445" si="172">IF(O382&lt;0,IF(O382&lt;$B$10,$AB$1,$AB$1*(1-(1-(O382/$B$10))^2)),0)*$AB$11</f>
        <v>0</v>
      </c>
      <c r="S382" s="125">
        <f t="shared" ref="S382:S445" si="173">A382-((A382-B382)/E382)*$AB$7</f>
        <v>-2.1526315789473687</v>
      </c>
      <c r="T382" s="105">
        <f t="shared" ref="T382:T445" si="174">IF(S382&lt;0,IF(S382&lt;-2.174,$AB$2,S382*(10^-3)*$AB$3*(-1)),IF(S382&gt;2.174,$AB$2*(-1),S382*(10^-3)*$AB$3*(-1)))*$AB$8</f>
        <v>861.05263157894751</v>
      </c>
      <c r="U382" s="125">
        <f t="shared" si="159"/>
        <v>45</v>
      </c>
      <c r="V382" s="97">
        <f t="shared" si="160"/>
        <v>34</v>
      </c>
      <c r="X382" s="105">
        <f t="shared" si="163"/>
        <v>1720.7700794956143</v>
      </c>
      <c r="Y382" s="105">
        <f t="shared" ref="Y382:Y445" si="175">-(M382*N382+(P382-R382)*Q382+(T382-V382)*U382)/100</f>
        <v>-770.74763911063235</v>
      </c>
    </row>
    <row r="383" spans="1:25" x14ac:dyDescent="0.25">
      <c r="A383" s="98">
        <v>-3.5</v>
      </c>
      <c r="B383" s="97">
        <v>22</v>
      </c>
      <c r="C383" s="131" t="s">
        <v>24</v>
      </c>
      <c r="D383" s="114" t="s">
        <v>1</v>
      </c>
      <c r="E383" s="101">
        <f t="shared" si="169"/>
        <v>95</v>
      </c>
      <c r="F383" s="102" t="s">
        <v>21</v>
      </c>
      <c r="G383" s="120">
        <f t="shared" si="161"/>
        <v>0.13725490196078433</v>
      </c>
      <c r="H383" s="116">
        <f t="shared" si="164"/>
        <v>5.8823529411764705E-2</v>
      </c>
      <c r="I383" s="120">
        <f t="shared" si="165"/>
        <v>-54.1875</v>
      </c>
      <c r="J383" s="116">
        <f t="shared" si="166"/>
        <v>9.5625</v>
      </c>
      <c r="K383" s="104">
        <f t="shared" si="167"/>
        <v>0.4375</v>
      </c>
      <c r="L383" s="116">
        <f t="shared" si="168"/>
        <v>0.1111111111111111</v>
      </c>
      <c r="M383" s="105">
        <f t="shared" si="170"/>
        <v>897.22222222222217</v>
      </c>
      <c r="N383" s="97">
        <f t="shared" si="162"/>
        <v>44.576124567474054</v>
      </c>
      <c r="O383" s="97">
        <f t="shared" ref="O383:O446" si="176">A383-((A383-B383)/E383)*($AB$5-$AB$10)</f>
        <v>22</v>
      </c>
      <c r="P383" s="105">
        <f t="shared" ref="P383:P446" si="177">IF(O383&lt;0,IF(O383&lt;-2.174,$AB$2,O383*(10^-3)*$AB$3*(-1)),IF(O383&gt;2.174,$AB$2*(-1),O383*(10^-3)*$AB$3*(-1)))*$AB$11</f>
        <v>0</v>
      </c>
      <c r="Q383" s="104">
        <f t="shared" si="171"/>
        <v>-45</v>
      </c>
      <c r="R383" s="97">
        <f t="shared" si="172"/>
        <v>0</v>
      </c>
      <c r="S383" s="125">
        <f t="shared" si="173"/>
        <v>-2.1578947368421053</v>
      </c>
      <c r="T383" s="105">
        <f t="shared" si="174"/>
        <v>863.15789473684208</v>
      </c>
      <c r="U383" s="125">
        <f t="shared" ref="U383:U446" si="178">($AB$5/2)-$AB$7</f>
        <v>45</v>
      </c>
      <c r="V383" s="97">
        <f t="shared" ref="V383:V446" si="179">IF(S383&lt;0,IF(S383&lt;$B$10,$AB$1,$AB$1*(1-(1-(S383/$B$10))^2)),0)*$AB$8</f>
        <v>34</v>
      </c>
      <c r="X383" s="105">
        <f t="shared" si="163"/>
        <v>1726.3801169590643</v>
      </c>
      <c r="Y383" s="105">
        <f t="shared" si="175"/>
        <v>-773.0679480564155</v>
      </c>
    </row>
    <row r="384" spans="1:25" x14ac:dyDescent="0.25">
      <c r="A384" s="98">
        <v>-3.5</v>
      </c>
      <c r="B384" s="98">
        <v>21.9</v>
      </c>
      <c r="C384" s="131" t="s">
        <v>24</v>
      </c>
      <c r="D384" s="114" t="s">
        <v>1</v>
      </c>
      <c r="E384" s="101">
        <f t="shared" si="169"/>
        <v>95</v>
      </c>
      <c r="F384" s="102" t="s">
        <v>21</v>
      </c>
      <c r="G384" s="120">
        <f t="shared" ref="G384:G447" si="180">A384/(A384-B384)</f>
        <v>0.13779527559055119</v>
      </c>
      <c r="H384" s="116">
        <f t="shared" ref="H384:H447" si="181">(A384-$B$10)/(A384-B384)</f>
        <v>5.9055118110236227E-2</v>
      </c>
      <c r="I384" s="120">
        <f t="shared" si="165"/>
        <v>-53.763333333333328</v>
      </c>
      <c r="J384" s="116">
        <f t="shared" si="166"/>
        <v>9.5249999999999986</v>
      </c>
      <c r="K384" s="104">
        <f t="shared" si="167"/>
        <v>0.4375</v>
      </c>
      <c r="L384" s="116">
        <f t="shared" si="168"/>
        <v>0.11154855643044617</v>
      </c>
      <c r="M384" s="105">
        <f t="shared" si="170"/>
        <v>900.75459317585285</v>
      </c>
      <c r="N384" s="97">
        <f t="shared" ref="N384:N447" si="182">($AB$5/2)-($AB$4*$AB$1*E384^2*((3/4)*I384*(G384^4-H384^4)+(2/3)*J384*(G384^3-H384^3)+(1/2)*K384*(G384^2-H384^2)+(H384^2/2))/M384)</f>
        <v>44.554770727188519</v>
      </c>
      <c r="O384" s="97">
        <f t="shared" si="176"/>
        <v>21.900000000000002</v>
      </c>
      <c r="P384" s="105">
        <f t="shared" si="177"/>
        <v>0</v>
      </c>
      <c r="Q384" s="104">
        <f t="shared" si="171"/>
        <v>-45</v>
      </c>
      <c r="R384" s="97">
        <f t="shared" si="172"/>
        <v>0</v>
      </c>
      <c r="S384" s="125">
        <f t="shared" si="173"/>
        <v>-2.1631578947368419</v>
      </c>
      <c r="T384" s="105">
        <f t="shared" si="174"/>
        <v>865.26315789473688</v>
      </c>
      <c r="U384" s="125">
        <f t="shared" si="178"/>
        <v>45</v>
      </c>
      <c r="V384" s="97">
        <f t="shared" si="179"/>
        <v>34</v>
      </c>
      <c r="X384" s="105">
        <f t="shared" si="163"/>
        <v>1732.0177510705898</v>
      </c>
      <c r="Y384" s="105">
        <f t="shared" si="175"/>
        <v>-775.39756485675252</v>
      </c>
    </row>
    <row r="385" spans="1:25" x14ac:dyDescent="0.25">
      <c r="A385" s="98">
        <v>-3.5</v>
      </c>
      <c r="B385" s="97">
        <v>21.8</v>
      </c>
      <c r="C385" s="131" t="s">
        <v>24</v>
      </c>
      <c r="D385" s="114" t="s">
        <v>1</v>
      </c>
      <c r="E385" s="101">
        <f t="shared" si="169"/>
        <v>95</v>
      </c>
      <c r="F385" s="102" t="s">
        <v>21</v>
      </c>
      <c r="G385" s="120">
        <f t="shared" si="180"/>
        <v>0.13833992094861661</v>
      </c>
      <c r="H385" s="116">
        <f t="shared" si="181"/>
        <v>5.9288537549407112E-2</v>
      </c>
      <c r="I385" s="120">
        <f t="shared" si="165"/>
        <v>-53.340833333333336</v>
      </c>
      <c r="J385" s="116">
        <f t="shared" si="166"/>
        <v>9.4874999999999989</v>
      </c>
      <c r="K385" s="104">
        <f t="shared" si="167"/>
        <v>0.4375</v>
      </c>
      <c r="L385" s="116">
        <f t="shared" si="168"/>
        <v>0.11198945981554675</v>
      </c>
      <c r="M385" s="105">
        <f t="shared" si="170"/>
        <v>904.31488801054002</v>
      </c>
      <c r="N385" s="97">
        <f t="shared" si="182"/>
        <v>44.533248081841435</v>
      </c>
      <c r="O385" s="97">
        <f t="shared" si="176"/>
        <v>21.8</v>
      </c>
      <c r="P385" s="105">
        <f t="shared" si="177"/>
        <v>0</v>
      </c>
      <c r="Q385" s="104">
        <f t="shared" si="171"/>
        <v>-45</v>
      </c>
      <c r="R385" s="97">
        <f t="shared" si="172"/>
        <v>0</v>
      </c>
      <c r="S385" s="125">
        <f t="shared" si="173"/>
        <v>-2.1684210526315786</v>
      </c>
      <c r="T385" s="105">
        <f t="shared" si="174"/>
        <v>867.36842105263145</v>
      </c>
      <c r="U385" s="125">
        <f t="shared" si="178"/>
        <v>45</v>
      </c>
      <c r="V385" s="97">
        <f t="shared" si="179"/>
        <v>34</v>
      </c>
      <c r="X385" s="105">
        <f t="shared" si="163"/>
        <v>1737.6833090631715</v>
      </c>
      <c r="Y385" s="105">
        <f t="shared" si="175"/>
        <v>-777.73658199244437</v>
      </c>
    </row>
    <row r="386" spans="1:25" x14ac:dyDescent="0.25">
      <c r="A386" s="98">
        <v>-3.5</v>
      </c>
      <c r="B386" s="97">
        <v>21.7</v>
      </c>
      <c r="C386" s="131" t="s">
        <v>24</v>
      </c>
      <c r="D386" s="114" t="s">
        <v>1</v>
      </c>
      <c r="E386" s="101">
        <f t="shared" si="169"/>
        <v>95</v>
      </c>
      <c r="F386" s="102" t="s">
        <v>21</v>
      </c>
      <c r="G386" s="120">
        <f t="shared" si="180"/>
        <v>0.1388888888888889</v>
      </c>
      <c r="H386" s="116">
        <f t="shared" si="181"/>
        <v>5.9523809523809527E-2</v>
      </c>
      <c r="I386" s="120">
        <f t="shared" si="165"/>
        <v>-52.919999999999995</v>
      </c>
      <c r="J386" s="116">
        <f t="shared" si="166"/>
        <v>9.4500000000000011</v>
      </c>
      <c r="K386" s="104">
        <f t="shared" si="167"/>
        <v>0.4375</v>
      </c>
      <c r="L386" s="116">
        <f t="shared" si="168"/>
        <v>0.1124338624338625</v>
      </c>
      <c r="M386" s="105">
        <f t="shared" si="170"/>
        <v>907.90343915343965</v>
      </c>
      <c r="N386" s="97">
        <f t="shared" si="182"/>
        <v>44.511554621848738</v>
      </c>
      <c r="O386" s="97">
        <f t="shared" si="176"/>
        <v>21.699999999999996</v>
      </c>
      <c r="P386" s="105">
        <f t="shared" si="177"/>
        <v>0</v>
      </c>
      <c r="Q386" s="104">
        <f t="shared" si="171"/>
        <v>-45</v>
      </c>
      <c r="R386" s="97">
        <f t="shared" si="172"/>
        <v>0</v>
      </c>
      <c r="S386" s="125">
        <f t="shared" si="173"/>
        <v>-2.1736842105263161</v>
      </c>
      <c r="T386" s="105">
        <f t="shared" si="174"/>
        <v>869.47368421052647</v>
      </c>
      <c r="U386" s="125">
        <f t="shared" si="178"/>
        <v>45</v>
      </c>
      <c r="V386" s="97">
        <f t="shared" si="179"/>
        <v>34</v>
      </c>
      <c r="X386" s="105">
        <f t="shared" si="163"/>
        <v>1743.3771233639661</v>
      </c>
      <c r="Y386" s="105">
        <f t="shared" si="175"/>
        <v>-780.08509312716342</v>
      </c>
    </row>
    <row r="387" spans="1:25" x14ac:dyDescent="0.25">
      <c r="A387" s="98">
        <v>-3.5</v>
      </c>
      <c r="B387" s="98">
        <v>21.6</v>
      </c>
      <c r="C387" s="131" t="s">
        <v>24</v>
      </c>
      <c r="D387" s="114" t="s">
        <v>1</v>
      </c>
      <c r="E387" s="101">
        <f t="shared" si="169"/>
        <v>95</v>
      </c>
      <c r="F387" s="102" t="s">
        <v>21</v>
      </c>
      <c r="G387" s="120">
        <f t="shared" si="180"/>
        <v>0.1394422310756972</v>
      </c>
      <c r="H387" s="116">
        <f t="shared" si="181"/>
        <v>5.97609561752988E-2</v>
      </c>
      <c r="I387" s="120">
        <f t="shared" si="165"/>
        <v>-52.50083333333334</v>
      </c>
      <c r="J387" s="116">
        <f t="shared" si="166"/>
        <v>9.4125000000000014</v>
      </c>
      <c r="K387" s="104">
        <f t="shared" si="167"/>
        <v>0.4375</v>
      </c>
      <c r="L387" s="116">
        <f t="shared" si="168"/>
        <v>0.11288180610889775</v>
      </c>
      <c r="M387" s="105">
        <f t="shared" si="170"/>
        <v>911.52058432934939</v>
      </c>
      <c r="N387" s="97">
        <f t="shared" si="182"/>
        <v>44.489688305601128</v>
      </c>
      <c r="O387" s="97">
        <f t="shared" si="176"/>
        <v>21.6</v>
      </c>
      <c r="P387" s="105">
        <f t="shared" si="177"/>
        <v>0</v>
      </c>
      <c r="Q387" s="104">
        <f t="shared" si="171"/>
        <v>-45</v>
      </c>
      <c r="R387" s="97">
        <f t="shared" si="172"/>
        <v>0</v>
      </c>
      <c r="S387" s="125">
        <f t="shared" si="173"/>
        <v>-2.1789473684210527</v>
      </c>
      <c r="T387" s="105">
        <f t="shared" si="174"/>
        <v>869.56521739130437</v>
      </c>
      <c r="U387" s="125">
        <f t="shared" si="178"/>
        <v>45</v>
      </c>
      <c r="V387" s="97">
        <f t="shared" si="179"/>
        <v>34</v>
      </c>
      <c r="X387" s="105">
        <f t="shared" si="163"/>
        <v>1747.0858017206538</v>
      </c>
      <c r="Y387" s="105">
        <f t="shared" si="175"/>
        <v>-781.53701463560867</v>
      </c>
    </row>
    <row r="388" spans="1:25" x14ac:dyDescent="0.25">
      <c r="A388" s="98">
        <v>-3.5</v>
      </c>
      <c r="B388" s="97">
        <v>21.5</v>
      </c>
      <c r="C388" s="131" t="s">
        <v>24</v>
      </c>
      <c r="D388" s="114" t="s">
        <v>1</v>
      </c>
      <c r="E388" s="101">
        <f t="shared" si="169"/>
        <v>95</v>
      </c>
      <c r="F388" s="102" t="s">
        <v>21</v>
      </c>
      <c r="G388" s="120">
        <f t="shared" si="180"/>
        <v>0.14000000000000001</v>
      </c>
      <c r="H388" s="116">
        <f t="shared" si="181"/>
        <v>0.06</v>
      </c>
      <c r="I388" s="120">
        <f t="shared" si="165"/>
        <v>-52.083333333333336</v>
      </c>
      <c r="J388" s="116">
        <f t="shared" si="166"/>
        <v>9.375</v>
      </c>
      <c r="K388" s="104">
        <f t="shared" si="167"/>
        <v>0.4375</v>
      </c>
      <c r="L388" s="116">
        <f t="shared" si="168"/>
        <v>0.11333333333333331</v>
      </c>
      <c r="M388" s="105">
        <f t="shared" si="170"/>
        <v>915.16666666666652</v>
      </c>
      <c r="N388" s="97">
        <f t="shared" si="182"/>
        <v>44.467647058823523</v>
      </c>
      <c r="O388" s="97">
        <f t="shared" si="176"/>
        <v>21.5</v>
      </c>
      <c r="P388" s="105">
        <f t="shared" si="177"/>
        <v>0</v>
      </c>
      <c r="Q388" s="104">
        <f t="shared" si="171"/>
        <v>-45</v>
      </c>
      <c r="R388" s="97">
        <f t="shared" si="172"/>
        <v>0</v>
      </c>
      <c r="S388" s="125">
        <f t="shared" si="173"/>
        <v>-2.1842105263157894</v>
      </c>
      <c r="T388" s="105">
        <f t="shared" si="174"/>
        <v>869.56521739130437</v>
      </c>
      <c r="U388" s="125">
        <f t="shared" si="178"/>
        <v>45</v>
      </c>
      <c r="V388" s="97">
        <f t="shared" si="179"/>
        <v>34</v>
      </c>
      <c r="X388" s="105">
        <f t="shared" ref="X388:X451" si="183">M388+P388-R388+T388-V388</f>
        <v>1750.731884057971</v>
      </c>
      <c r="Y388" s="105">
        <f t="shared" si="175"/>
        <v>-782.95743115942025</v>
      </c>
    </row>
    <row r="389" spans="1:25" x14ac:dyDescent="0.25">
      <c r="A389" s="98">
        <v>-3.5</v>
      </c>
      <c r="B389" s="97">
        <v>21.399999999999899</v>
      </c>
      <c r="C389" s="131" t="s">
        <v>24</v>
      </c>
      <c r="D389" s="114" t="s">
        <v>1</v>
      </c>
      <c r="E389" s="101">
        <f t="shared" si="169"/>
        <v>95</v>
      </c>
      <c r="F389" s="102" t="s">
        <v>21</v>
      </c>
      <c r="G389" s="120">
        <f t="shared" si="180"/>
        <v>0.14056224899598452</v>
      </c>
      <c r="H389" s="116">
        <f t="shared" si="181"/>
        <v>6.0240963855421929E-2</v>
      </c>
      <c r="I389" s="120">
        <f t="shared" si="165"/>
        <v>-51.667499999999585</v>
      </c>
      <c r="J389" s="116">
        <f t="shared" si="166"/>
        <v>9.3374999999999631</v>
      </c>
      <c r="K389" s="104">
        <f t="shared" si="167"/>
        <v>0.4375</v>
      </c>
      <c r="L389" s="116">
        <f t="shared" si="168"/>
        <v>0.11378848728246366</v>
      </c>
      <c r="M389" s="105">
        <f t="shared" si="170"/>
        <v>918.84203480589406</v>
      </c>
      <c r="N389" s="97">
        <f t="shared" si="182"/>
        <v>44.445428773919183</v>
      </c>
      <c r="O389" s="97">
        <f t="shared" si="176"/>
        <v>21.399999999999899</v>
      </c>
      <c r="P389" s="105">
        <f t="shared" si="177"/>
        <v>0</v>
      </c>
      <c r="Q389" s="104">
        <f t="shared" si="171"/>
        <v>-45</v>
      </c>
      <c r="R389" s="97">
        <f t="shared" si="172"/>
        <v>0</v>
      </c>
      <c r="S389" s="125">
        <f t="shared" si="173"/>
        <v>-2.1894736842105313</v>
      </c>
      <c r="T389" s="105">
        <f t="shared" si="174"/>
        <v>869.56521739130437</v>
      </c>
      <c r="U389" s="125">
        <f t="shared" si="178"/>
        <v>45</v>
      </c>
      <c r="V389" s="97">
        <f t="shared" si="179"/>
        <v>34</v>
      </c>
      <c r="X389" s="105">
        <f t="shared" si="183"/>
        <v>1754.4072521971984</v>
      </c>
      <c r="Y389" s="105">
        <f t="shared" si="175"/>
        <v>-784.38762995057039</v>
      </c>
    </row>
    <row r="390" spans="1:25" x14ac:dyDescent="0.25">
      <c r="A390" s="98">
        <v>-3.5</v>
      </c>
      <c r="B390" s="98">
        <v>21.3</v>
      </c>
      <c r="C390" s="131" t="s">
        <v>24</v>
      </c>
      <c r="D390" s="114" t="s">
        <v>1</v>
      </c>
      <c r="E390" s="101">
        <f t="shared" si="169"/>
        <v>95</v>
      </c>
      <c r="F390" s="102" t="s">
        <v>21</v>
      </c>
      <c r="G390" s="120">
        <f t="shared" si="180"/>
        <v>0.1411290322580645</v>
      </c>
      <c r="H390" s="116">
        <f t="shared" si="181"/>
        <v>6.048387096774193E-2</v>
      </c>
      <c r="I390" s="120">
        <f t="shared" si="165"/>
        <v>-51.253333333333337</v>
      </c>
      <c r="J390" s="116">
        <f t="shared" si="166"/>
        <v>9.2999999999999989</v>
      </c>
      <c r="K390" s="104">
        <f t="shared" si="167"/>
        <v>0.4375</v>
      </c>
      <c r="L390" s="116">
        <f t="shared" si="168"/>
        <v>0.114247311827957</v>
      </c>
      <c r="M390" s="105">
        <f t="shared" si="170"/>
        <v>922.54704301075276</v>
      </c>
      <c r="N390" s="97">
        <f t="shared" si="182"/>
        <v>44.423031309297919</v>
      </c>
      <c r="O390" s="97">
        <f t="shared" si="176"/>
        <v>21.3</v>
      </c>
      <c r="P390" s="105">
        <f t="shared" si="177"/>
        <v>0</v>
      </c>
      <c r="Q390" s="104">
        <f t="shared" si="171"/>
        <v>-45</v>
      </c>
      <c r="R390" s="97">
        <f t="shared" si="172"/>
        <v>0</v>
      </c>
      <c r="S390" s="125">
        <f t="shared" si="173"/>
        <v>-2.1947368421052631</v>
      </c>
      <c r="T390" s="105">
        <f t="shared" si="174"/>
        <v>869.56521739130437</v>
      </c>
      <c r="U390" s="125">
        <f t="shared" si="178"/>
        <v>45</v>
      </c>
      <c r="V390" s="97">
        <f t="shared" si="179"/>
        <v>34</v>
      </c>
      <c r="X390" s="105">
        <f t="shared" si="183"/>
        <v>1758.112260402057</v>
      </c>
      <c r="Y390" s="105">
        <f t="shared" si="175"/>
        <v>-785.82770958575577</v>
      </c>
    </row>
    <row r="391" spans="1:25" x14ac:dyDescent="0.25">
      <c r="A391" s="98">
        <v>-3.5</v>
      </c>
      <c r="B391" s="97">
        <v>21.1999999999999</v>
      </c>
      <c r="C391" s="131" t="s">
        <v>24</v>
      </c>
      <c r="D391" s="114" t="s">
        <v>1</v>
      </c>
      <c r="E391" s="101">
        <f t="shared" si="169"/>
        <v>95</v>
      </c>
      <c r="F391" s="102" t="s">
        <v>21</v>
      </c>
      <c r="G391" s="120">
        <f t="shared" si="180"/>
        <v>0.14170040485830018</v>
      </c>
      <c r="H391" s="116">
        <f t="shared" si="181"/>
        <v>6.0728744939271502E-2</v>
      </c>
      <c r="I391" s="120">
        <f t="shared" si="165"/>
        <v>-50.840833333332917</v>
      </c>
      <c r="J391" s="116">
        <f t="shared" si="166"/>
        <v>9.262499999999962</v>
      </c>
      <c r="K391" s="104">
        <f t="shared" si="167"/>
        <v>0.4375</v>
      </c>
      <c r="L391" s="116">
        <f t="shared" si="168"/>
        <v>0.11470985155195726</v>
      </c>
      <c r="M391" s="105">
        <f t="shared" si="170"/>
        <v>926.28205128205491</v>
      </c>
      <c r="N391" s="97">
        <f t="shared" si="182"/>
        <v>44.400452488687762</v>
      </c>
      <c r="O391" s="97">
        <f t="shared" si="176"/>
        <v>21.1999999999999</v>
      </c>
      <c r="P391" s="105">
        <f t="shared" si="177"/>
        <v>0</v>
      </c>
      <c r="Q391" s="104">
        <f t="shared" si="171"/>
        <v>-45</v>
      </c>
      <c r="R391" s="97">
        <f t="shared" si="172"/>
        <v>0</v>
      </c>
      <c r="S391" s="125">
        <f t="shared" si="173"/>
        <v>-2.2000000000000055</v>
      </c>
      <c r="T391" s="105">
        <f t="shared" si="174"/>
        <v>869.56521739130437</v>
      </c>
      <c r="U391" s="125">
        <f t="shared" si="178"/>
        <v>45</v>
      </c>
      <c r="V391" s="97">
        <f t="shared" si="179"/>
        <v>34</v>
      </c>
      <c r="X391" s="105">
        <f t="shared" si="183"/>
        <v>1761.8472686733594</v>
      </c>
      <c r="Y391" s="105">
        <f t="shared" si="175"/>
        <v>-787.2777699168181</v>
      </c>
    </row>
    <row r="392" spans="1:25" x14ac:dyDescent="0.25">
      <c r="A392" s="98">
        <v>-3.5</v>
      </c>
      <c r="B392" s="97">
        <v>21.1</v>
      </c>
      <c r="C392" s="131" t="s">
        <v>24</v>
      </c>
      <c r="D392" s="114" t="s">
        <v>1</v>
      </c>
      <c r="E392" s="101">
        <f t="shared" si="169"/>
        <v>95</v>
      </c>
      <c r="F392" s="102" t="s">
        <v>21</v>
      </c>
      <c r="G392" s="120">
        <f t="shared" si="180"/>
        <v>0.14227642276422764</v>
      </c>
      <c r="H392" s="116">
        <f t="shared" si="181"/>
        <v>6.097560975609756E-2</v>
      </c>
      <c r="I392" s="120">
        <f t="shared" si="165"/>
        <v>-50.430000000000007</v>
      </c>
      <c r="J392" s="116">
        <f t="shared" si="166"/>
        <v>9.2250000000000014</v>
      </c>
      <c r="K392" s="104">
        <f t="shared" si="167"/>
        <v>0.4375</v>
      </c>
      <c r="L392" s="116">
        <f t="shared" si="168"/>
        <v>0.11517615176151759</v>
      </c>
      <c r="M392" s="105">
        <f t="shared" si="170"/>
        <v>930.04742547425451</v>
      </c>
      <c r="N392" s="97">
        <f t="shared" si="182"/>
        <v>44.377690100430414</v>
      </c>
      <c r="O392" s="97">
        <f t="shared" si="176"/>
        <v>21.1</v>
      </c>
      <c r="P392" s="105">
        <f t="shared" si="177"/>
        <v>0</v>
      </c>
      <c r="Q392" s="104">
        <f t="shared" si="171"/>
        <v>-45</v>
      </c>
      <c r="R392" s="97">
        <f t="shared" si="172"/>
        <v>0</v>
      </c>
      <c r="S392" s="125">
        <f t="shared" si="173"/>
        <v>-2.2052631578947368</v>
      </c>
      <c r="T392" s="105">
        <f t="shared" si="174"/>
        <v>869.56521739130437</v>
      </c>
      <c r="U392" s="125">
        <f t="shared" si="178"/>
        <v>45</v>
      </c>
      <c r="V392" s="97">
        <f t="shared" si="179"/>
        <v>34</v>
      </c>
      <c r="X392" s="105">
        <f t="shared" si="183"/>
        <v>1765.6126428655589</v>
      </c>
      <c r="Y392" s="105">
        <f t="shared" si="175"/>
        <v>-788.73791209008311</v>
      </c>
    </row>
    <row r="393" spans="1:25" x14ac:dyDescent="0.25">
      <c r="A393" s="98">
        <v>-3.5</v>
      </c>
      <c r="B393" s="98">
        <v>21</v>
      </c>
      <c r="C393" s="131" t="s">
        <v>24</v>
      </c>
      <c r="D393" s="114" t="s">
        <v>1</v>
      </c>
      <c r="E393" s="101">
        <f t="shared" si="169"/>
        <v>95</v>
      </c>
      <c r="F393" s="102" t="s">
        <v>21</v>
      </c>
      <c r="G393" s="120">
        <f t="shared" si="180"/>
        <v>0.14285714285714285</v>
      </c>
      <c r="H393" s="116">
        <f t="shared" si="181"/>
        <v>6.1224489795918366E-2</v>
      </c>
      <c r="I393" s="120">
        <f t="shared" si="165"/>
        <v>-50.020833333333336</v>
      </c>
      <c r="J393" s="116">
        <f t="shared" si="166"/>
        <v>9.1875</v>
      </c>
      <c r="K393" s="104">
        <f t="shared" si="167"/>
        <v>0.4375</v>
      </c>
      <c r="L393" s="116">
        <f t="shared" si="168"/>
        <v>0.11564625850340138</v>
      </c>
      <c r="M393" s="105">
        <f t="shared" si="170"/>
        <v>933.84353741496614</v>
      </c>
      <c r="N393" s="97">
        <f t="shared" si="182"/>
        <v>44.354741896758703</v>
      </c>
      <c r="O393" s="97">
        <f t="shared" si="176"/>
        <v>21.000000000000004</v>
      </c>
      <c r="P393" s="105">
        <f t="shared" si="177"/>
        <v>0</v>
      </c>
      <c r="Q393" s="104">
        <f t="shared" si="171"/>
        <v>-45</v>
      </c>
      <c r="R393" s="97">
        <f t="shared" si="172"/>
        <v>0</v>
      </c>
      <c r="S393" s="125">
        <f t="shared" si="173"/>
        <v>-2.2105263157894735</v>
      </c>
      <c r="T393" s="105">
        <f t="shared" si="174"/>
        <v>869.56521739130437</v>
      </c>
      <c r="U393" s="125">
        <f t="shared" si="178"/>
        <v>45</v>
      </c>
      <c r="V393" s="97">
        <f t="shared" si="179"/>
        <v>34</v>
      </c>
      <c r="X393" s="105">
        <f t="shared" si="183"/>
        <v>1769.4087548062705</v>
      </c>
      <c r="Y393" s="105">
        <f t="shared" si="175"/>
        <v>-790.20823856605648</v>
      </c>
    </row>
    <row r="394" spans="1:25" x14ac:dyDescent="0.25">
      <c r="A394" s="98">
        <v>-3.5</v>
      </c>
      <c r="B394" s="97">
        <v>20.899999999999899</v>
      </c>
      <c r="C394" s="131" t="s">
        <v>24</v>
      </c>
      <c r="D394" s="114" t="s">
        <v>1</v>
      </c>
      <c r="E394" s="101">
        <f t="shared" si="169"/>
        <v>95</v>
      </c>
      <c r="F394" s="102" t="s">
        <v>21</v>
      </c>
      <c r="G394" s="120">
        <f t="shared" si="180"/>
        <v>0.14344262295082028</v>
      </c>
      <c r="H394" s="116">
        <f t="shared" si="181"/>
        <v>6.1475409836065829E-2</v>
      </c>
      <c r="I394" s="120">
        <f t="shared" si="165"/>
        <v>-49.613333333332925</v>
      </c>
      <c r="J394" s="116">
        <f t="shared" si="166"/>
        <v>9.1499999999999631</v>
      </c>
      <c r="K394" s="104">
        <f t="shared" si="167"/>
        <v>0.4375</v>
      </c>
      <c r="L394" s="116">
        <f t="shared" si="168"/>
        <v>0.11612021857923543</v>
      </c>
      <c r="M394" s="105">
        <f t="shared" si="170"/>
        <v>937.67076502732618</v>
      </c>
      <c r="N394" s="97">
        <f t="shared" si="182"/>
        <v>44.331605593056871</v>
      </c>
      <c r="O394" s="97">
        <f t="shared" si="176"/>
        <v>20.899999999999899</v>
      </c>
      <c r="P394" s="105">
        <f t="shared" si="177"/>
        <v>0</v>
      </c>
      <c r="Q394" s="104">
        <f t="shared" si="171"/>
        <v>-45</v>
      </c>
      <c r="R394" s="97">
        <f t="shared" si="172"/>
        <v>0</v>
      </c>
      <c r="S394" s="125">
        <f t="shared" si="173"/>
        <v>-2.2157894736842159</v>
      </c>
      <c r="T394" s="105">
        <f t="shared" si="174"/>
        <v>869.56521739130437</v>
      </c>
      <c r="U394" s="125">
        <f t="shared" si="178"/>
        <v>45</v>
      </c>
      <c r="V394" s="97">
        <f t="shared" si="179"/>
        <v>34</v>
      </c>
      <c r="X394" s="105">
        <f t="shared" si="183"/>
        <v>1773.2359824186306</v>
      </c>
      <c r="Y394" s="105">
        <f t="shared" si="175"/>
        <v>-791.68885313940029</v>
      </c>
    </row>
    <row r="395" spans="1:25" x14ac:dyDescent="0.25">
      <c r="A395" s="98">
        <v>-3.5</v>
      </c>
      <c r="B395" s="97">
        <v>20.799999999999901</v>
      </c>
      <c r="C395" s="131" t="s">
        <v>24</v>
      </c>
      <c r="D395" s="114" t="s">
        <v>1</v>
      </c>
      <c r="E395" s="101">
        <f t="shared" si="169"/>
        <v>95</v>
      </c>
      <c r="F395" s="102" t="s">
        <v>21</v>
      </c>
      <c r="G395" s="120">
        <f t="shared" si="180"/>
        <v>0.14403292181070018</v>
      </c>
      <c r="H395" s="116">
        <f t="shared" si="181"/>
        <v>6.1728395061728648E-2</v>
      </c>
      <c r="I395" s="120">
        <f t="shared" si="165"/>
        <v>-49.207499999999605</v>
      </c>
      <c r="J395" s="116">
        <f t="shared" si="166"/>
        <v>9.1124999999999634</v>
      </c>
      <c r="K395" s="104">
        <f t="shared" si="167"/>
        <v>0.4375</v>
      </c>
      <c r="L395" s="116">
        <f t="shared" si="168"/>
        <v>0.11659807956104298</v>
      </c>
      <c r="M395" s="105">
        <f t="shared" si="170"/>
        <v>941.52949245542209</v>
      </c>
      <c r="N395" s="97">
        <f t="shared" si="182"/>
        <v>44.308278867102374</v>
      </c>
      <c r="O395" s="97">
        <f t="shared" si="176"/>
        <v>20.799999999999905</v>
      </c>
      <c r="P395" s="105">
        <f t="shared" si="177"/>
        <v>0</v>
      </c>
      <c r="Q395" s="104">
        <f t="shared" si="171"/>
        <v>-45</v>
      </c>
      <c r="R395" s="97">
        <f t="shared" si="172"/>
        <v>0</v>
      </c>
      <c r="S395" s="125">
        <f t="shared" si="173"/>
        <v>-2.2210526315789525</v>
      </c>
      <c r="T395" s="105">
        <f t="shared" si="174"/>
        <v>869.56521739130437</v>
      </c>
      <c r="U395" s="125">
        <f t="shared" si="178"/>
        <v>45</v>
      </c>
      <c r="V395" s="97">
        <f t="shared" si="179"/>
        <v>34</v>
      </c>
      <c r="X395" s="105">
        <f t="shared" si="183"/>
        <v>1777.0947098467263</v>
      </c>
      <c r="Y395" s="105">
        <f t="shared" si="175"/>
        <v>-793.17986095924891</v>
      </c>
    </row>
    <row r="396" spans="1:25" x14ac:dyDescent="0.25">
      <c r="A396" s="98">
        <v>-3.5</v>
      </c>
      <c r="B396" s="98">
        <v>20.6999999999999</v>
      </c>
      <c r="C396" s="131" t="s">
        <v>24</v>
      </c>
      <c r="D396" s="114" t="s">
        <v>1</v>
      </c>
      <c r="E396" s="101">
        <f t="shared" si="169"/>
        <v>95</v>
      </c>
      <c r="F396" s="102" t="s">
        <v>21</v>
      </c>
      <c r="G396" s="120">
        <f t="shared" si="180"/>
        <v>0.14462809917355432</v>
      </c>
      <c r="H396" s="116">
        <f t="shared" si="181"/>
        <v>6.1983471074380424E-2</v>
      </c>
      <c r="I396" s="120">
        <f t="shared" si="165"/>
        <v>-48.803333333332922</v>
      </c>
      <c r="J396" s="116">
        <f t="shared" si="166"/>
        <v>9.074999999999962</v>
      </c>
      <c r="K396" s="104">
        <f t="shared" si="167"/>
        <v>0.4375</v>
      </c>
      <c r="L396" s="116">
        <f t="shared" si="168"/>
        <v>0.117079889807163</v>
      </c>
      <c r="M396" s="105">
        <f t="shared" si="170"/>
        <v>945.42011019284121</v>
      </c>
      <c r="N396" s="97">
        <f t="shared" si="182"/>
        <v>44.284759358288746</v>
      </c>
      <c r="O396" s="97">
        <f t="shared" si="176"/>
        <v>20.6999999999999</v>
      </c>
      <c r="P396" s="105">
        <f t="shared" si="177"/>
        <v>0</v>
      </c>
      <c r="Q396" s="104">
        <f t="shared" si="171"/>
        <v>-45</v>
      </c>
      <c r="R396" s="97">
        <f t="shared" si="172"/>
        <v>0</v>
      </c>
      <c r="S396" s="125">
        <f t="shared" si="173"/>
        <v>-2.2263157894736896</v>
      </c>
      <c r="T396" s="105">
        <f t="shared" si="174"/>
        <v>869.56521739130437</v>
      </c>
      <c r="U396" s="125">
        <f t="shared" si="178"/>
        <v>45</v>
      </c>
      <c r="V396" s="97">
        <f t="shared" si="179"/>
        <v>34</v>
      </c>
      <c r="X396" s="105">
        <f t="shared" si="183"/>
        <v>1780.9853275841456</v>
      </c>
      <c r="Y396" s="105">
        <f t="shared" si="175"/>
        <v>-794.68136854985494</v>
      </c>
    </row>
    <row r="397" spans="1:25" x14ac:dyDescent="0.25">
      <c r="A397" s="98">
        <v>-3.5</v>
      </c>
      <c r="B397" s="97">
        <v>20.599999999999898</v>
      </c>
      <c r="C397" s="131" t="s">
        <v>24</v>
      </c>
      <c r="D397" s="114" t="s">
        <v>1</v>
      </c>
      <c r="E397" s="101">
        <f t="shared" si="169"/>
        <v>95</v>
      </c>
      <c r="F397" s="102" t="s">
        <v>21</v>
      </c>
      <c r="G397" s="120">
        <f t="shared" si="180"/>
        <v>0.14522821576763548</v>
      </c>
      <c r="H397" s="116">
        <f t="shared" si="181"/>
        <v>6.2240663900415202E-2</v>
      </c>
      <c r="I397" s="120">
        <f t="shared" si="165"/>
        <v>-48.400833333332919</v>
      </c>
      <c r="J397" s="116">
        <f t="shared" si="166"/>
        <v>9.0374999999999606</v>
      </c>
      <c r="K397" s="104">
        <f t="shared" si="167"/>
        <v>0.4375</v>
      </c>
      <c r="L397" s="116">
        <f t="shared" si="168"/>
        <v>0.11756569847856205</v>
      </c>
      <c r="M397" s="105">
        <f t="shared" si="170"/>
        <v>949.34301521438852</v>
      </c>
      <c r="N397" s="97">
        <f t="shared" si="182"/>
        <v>44.261044666829363</v>
      </c>
      <c r="O397" s="97">
        <f t="shared" si="176"/>
        <v>20.599999999999898</v>
      </c>
      <c r="P397" s="105">
        <f t="shared" si="177"/>
        <v>0</v>
      </c>
      <c r="Q397" s="104">
        <f t="shared" si="171"/>
        <v>-45</v>
      </c>
      <c r="R397" s="97">
        <f t="shared" si="172"/>
        <v>0</v>
      </c>
      <c r="S397" s="125">
        <f t="shared" si="173"/>
        <v>-2.2315789473684262</v>
      </c>
      <c r="T397" s="105">
        <f t="shared" si="174"/>
        <v>869.56521739130437</v>
      </c>
      <c r="U397" s="125">
        <f t="shared" si="178"/>
        <v>45</v>
      </c>
      <c r="V397" s="97">
        <f t="shared" si="179"/>
        <v>34</v>
      </c>
      <c r="X397" s="105">
        <f t="shared" si="183"/>
        <v>1784.9082326056928</v>
      </c>
      <c r="Y397" s="105">
        <f t="shared" si="175"/>
        <v>-796.19348383155216</v>
      </c>
    </row>
    <row r="398" spans="1:25" x14ac:dyDescent="0.25">
      <c r="A398" s="98">
        <v>-3.5</v>
      </c>
      <c r="B398" s="97">
        <v>20.499999999999901</v>
      </c>
      <c r="C398" s="131" t="s">
        <v>24</v>
      </c>
      <c r="D398" s="114" t="s">
        <v>1</v>
      </c>
      <c r="E398" s="101">
        <f t="shared" si="169"/>
        <v>95</v>
      </c>
      <c r="F398" s="102" t="s">
        <v>21</v>
      </c>
      <c r="G398" s="120">
        <f t="shared" si="180"/>
        <v>0.14583333333333393</v>
      </c>
      <c r="H398" s="116">
        <f t="shared" si="181"/>
        <v>6.2500000000000264E-2</v>
      </c>
      <c r="I398" s="120">
        <f t="shared" si="165"/>
        <v>-47.999999999999602</v>
      </c>
      <c r="J398" s="116">
        <f t="shared" si="166"/>
        <v>8.9999999999999645</v>
      </c>
      <c r="K398" s="104">
        <f t="shared" si="167"/>
        <v>0.4375</v>
      </c>
      <c r="L398" s="116">
        <f t="shared" si="168"/>
        <v>0.11805555555555605</v>
      </c>
      <c r="M398" s="105">
        <f t="shared" si="170"/>
        <v>953.29861111111506</v>
      </c>
      <c r="N398" s="97">
        <f t="shared" si="182"/>
        <v>44.237132352941153</v>
      </c>
      <c r="O398" s="97">
        <f t="shared" si="176"/>
        <v>20.499999999999901</v>
      </c>
      <c r="P398" s="105">
        <f t="shared" si="177"/>
        <v>0</v>
      </c>
      <c r="Q398" s="104">
        <f t="shared" si="171"/>
        <v>-45</v>
      </c>
      <c r="R398" s="97">
        <f t="shared" si="172"/>
        <v>0</v>
      </c>
      <c r="S398" s="125">
        <f t="shared" si="173"/>
        <v>-2.2368421052631628</v>
      </c>
      <c r="T398" s="105">
        <f t="shared" si="174"/>
        <v>869.56521739130437</v>
      </c>
      <c r="U398" s="125">
        <f t="shared" si="178"/>
        <v>45</v>
      </c>
      <c r="V398" s="97">
        <f t="shared" si="179"/>
        <v>34</v>
      </c>
      <c r="X398" s="105">
        <f t="shared" si="183"/>
        <v>1788.8638285024194</v>
      </c>
      <c r="Y398" s="105">
        <f t="shared" si="175"/>
        <v>-797.71631614206069</v>
      </c>
    </row>
    <row r="399" spans="1:25" x14ac:dyDescent="0.25">
      <c r="A399" s="98">
        <v>-3.5</v>
      </c>
      <c r="B399" s="98">
        <v>20.399999999999899</v>
      </c>
      <c r="C399" s="131" t="s">
        <v>24</v>
      </c>
      <c r="D399" s="114" t="s">
        <v>1</v>
      </c>
      <c r="E399" s="101">
        <f t="shared" si="169"/>
        <v>95</v>
      </c>
      <c r="F399" s="102" t="s">
        <v>21</v>
      </c>
      <c r="G399" s="120">
        <f t="shared" si="180"/>
        <v>0.1464435146443521</v>
      </c>
      <c r="H399" s="116">
        <f t="shared" si="181"/>
        <v>6.2761506276150889E-2</v>
      </c>
      <c r="I399" s="120">
        <f t="shared" si="165"/>
        <v>-47.600833333332929</v>
      </c>
      <c r="J399" s="116">
        <f t="shared" si="166"/>
        <v>8.9624999999999631</v>
      </c>
      <c r="K399" s="104">
        <f t="shared" si="167"/>
        <v>0.4375</v>
      </c>
      <c r="L399" s="116">
        <f t="shared" si="168"/>
        <v>0.11854951185495173</v>
      </c>
      <c r="M399" s="105">
        <f t="shared" si="170"/>
        <v>957.28730822873524</v>
      </c>
      <c r="N399" s="97">
        <f t="shared" si="182"/>
        <v>44.213019936007854</v>
      </c>
      <c r="O399" s="97">
        <f t="shared" si="176"/>
        <v>20.399999999999903</v>
      </c>
      <c r="P399" s="105">
        <f t="shared" si="177"/>
        <v>0</v>
      </c>
      <c r="Q399" s="104">
        <f t="shared" si="171"/>
        <v>-45</v>
      </c>
      <c r="R399" s="97">
        <f t="shared" si="172"/>
        <v>0</v>
      </c>
      <c r="S399" s="125">
        <f t="shared" si="173"/>
        <v>-2.2421052631578999</v>
      </c>
      <c r="T399" s="105">
        <f t="shared" si="174"/>
        <v>869.56521739130437</v>
      </c>
      <c r="U399" s="125">
        <f t="shared" si="178"/>
        <v>45</v>
      </c>
      <c r="V399" s="97">
        <f t="shared" si="179"/>
        <v>34</v>
      </c>
      <c r="X399" s="105">
        <f t="shared" si="183"/>
        <v>1792.8525256200396</v>
      </c>
      <c r="Y399" s="105">
        <f t="shared" si="175"/>
        <v>-799.24997625813057</v>
      </c>
    </row>
    <row r="400" spans="1:25" x14ac:dyDescent="0.25">
      <c r="A400" s="98">
        <v>-3.5</v>
      </c>
      <c r="B400" s="97">
        <v>20.299999999999901</v>
      </c>
      <c r="C400" s="131" t="s">
        <v>24</v>
      </c>
      <c r="D400" s="114" t="s">
        <v>1</v>
      </c>
      <c r="E400" s="101">
        <f t="shared" si="169"/>
        <v>95</v>
      </c>
      <c r="F400" s="102" t="s">
        <v>21</v>
      </c>
      <c r="G400" s="120">
        <f t="shared" si="180"/>
        <v>0.14705882352941238</v>
      </c>
      <c r="H400" s="116">
        <f t="shared" si="181"/>
        <v>6.3025210084033875E-2</v>
      </c>
      <c r="I400" s="120">
        <f t="shared" si="165"/>
        <v>-47.203333333332942</v>
      </c>
      <c r="J400" s="116">
        <f t="shared" si="166"/>
        <v>8.9249999999999634</v>
      </c>
      <c r="K400" s="104">
        <f t="shared" si="167"/>
        <v>0.4375</v>
      </c>
      <c r="L400" s="116">
        <f t="shared" si="168"/>
        <v>0.11904761904761954</v>
      </c>
      <c r="M400" s="105">
        <f t="shared" si="170"/>
        <v>961.30952380952783</v>
      </c>
      <c r="N400" s="97">
        <f t="shared" si="182"/>
        <v>44.188704893722175</v>
      </c>
      <c r="O400" s="97">
        <f t="shared" si="176"/>
        <v>20.299999999999901</v>
      </c>
      <c r="P400" s="105">
        <f t="shared" si="177"/>
        <v>0</v>
      </c>
      <c r="Q400" s="104">
        <f t="shared" si="171"/>
        <v>-45</v>
      </c>
      <c r="R400" s="97">
        <f t="shared" si="172"/>
        <v>0</v>
      </c>
      <c r="S400" s="125">
        <f t="shared" si="173"/>
        <v>-2.247368421052637</v>
      </c>
      <c r="T400" s="105">
        <f t="shared" si="174"/>
        <v>869.56521739130437</v>
      </c>
      <c r="U400" s="125">
        <f t="shared" si="178"/>
        <v>45</v>
      </c>
      <c r="V400" s="97">
        <f t="shared" si="179"/>
        <v>34</v>
      </c>
      <c r="X400" s="105">
        <f t="shared" si="183"/>
        <v>1796.8747412008322</v>
      </c>
      <c r="Y400" s="105">
        <f t="shared" si="175"/>
        <v>-800.79457641752515</v>
      </c>
    </row>
    <row r="401" spans="1:25" x14ac:dyDescent="0.25">
      <c r="A401" s="98">
        <v>-3.5</v>
      </c>
      <c r="B401" s="97">
        <v>20.1999999999999</v>
      </c>
      <c r="C401" s="131" t="s">
        <v>24</v>
      </c>
      <c r="D401" s="114" t="s">
        <v>1</v>
      </c>
      <c r="E401" s="101">
        <f t="shared" si="169"/>
        <v>95</v>
      </c>
      <c r="F401" s="102" t="s">
        <v>21</v>
      </c>
      <c r="G401" s="120">
        <f t="shared" si="180"/>
        <v>0.14767932489451538</v>
      </c>
      <c r="H401" s="116">
        <f t="shared" si="181"/>
        <v>6.3291139240506597E-2</v>
      </c>
      <c r="I401" s="120">
        <f t="shared" si="165"/>
        <v>-46.807499999999607</v>
      </c>
      <c r="J401" s="116">
        <f t="shared" si="166"/>
        <v>8.887499999999962</v>
      </c>
      <c r="K401" s="104">
        <f t="shared" si="167"/>
        <v>0.4375</v>
      </c>
      <c r="L401" s="116">
        <f t="shared" si="168"/>
        <v>0.11954992967651246</v>
      </c>
      <c r="M401" s="105">
        <f t="shared" si="170"/>
        <v>965.36568213783812</v>
      </c>
      <c r="N401" s="97">
        <f t="shared" si="182"/>
        <v>44.164184661206235</v>
      </c>
      <c r="O401" s="97">
        <f t="shared" si="176"/>
        <v>20.1999999999999</v>
      </c>
      <c r="P401" s="105">
        <f t="shared" si="177"/>
        <v>0</v>
      </c>
      <c r="Q401" s="104">
        <f t="shared" si="171"/>
        <v>-45</v>
      </c>
      <c r="R401" s="97">
        <f t="shared" si="172"/>
        <v>0</v>
      </c>
      <c r="S401" s="125">
        <f t="shared" si="173"/>
        <v>-2.2526315789473736</v>
      </c>
      <c r="T401" s="105">
        <f t="shared" si="174"/>
        <v>869.56521739130437</v>
      </c>
      <c r="U401" s="125">
        <f t="shared" si="178"/>
        <v>45</v>
      </c>
      <c r="V401" s="97">
        <f t="shared" si="179"/>
        <v>34</v>
      </c>
      <c r="X401" s="105">
        <f t="shared" si="183"/>
        <v>1800.9308995291426</v>
      </c>
      <c r="Y401" s="105">
        <f t="shared" si="175"/>
        <v>-802.35023034135486</v>
      </c>
    </row>
    <row r="402" spans="1:25" x14ac:dyDescent="0.25">
      <c r="A402" s="98">
        <v>-3.5</v>
      </c>
      <c r="B402" s="98">
        <v>20.099999999999898</v>
      </c>
      <c r="C402" s="131" t="s">
        <v>24</v>
      </c>
      <c r="D402" s="114" t="s">
        <v>1</v>
      </c>
      <c r="E402" s="101">
        <f t="shared" si="169"/>
        <v>95</v>
      </c>
      <c r="F402" s="102" t="s">
        <v>21</v>
      </c>
      <c r="G402" s="120">
        <f t="shared" si="180"/>
        <v>0.14830508474576334</v>
      </c>
      <c r="H402" s="116">
        <f t="shared" si="181"/>
        <v>6.355932203389858E-2</v>
      </c>
      <c r="I402" s="120">
        <f t="shared" si="165"/>
        <v>-46.413333333332929</v>
      </c>
      <c r="J402" s="116">
        <f t="shared" si="166"/>
        <v>8.8499999999999606</v>
      </c>
      <c r="K402" s="104">
        <f t="shared" si="167"/>
        <v>0.4375</v>
      </c>
      <c r="L402" s="116">
        <f t="shared" si="168"/>
        <v>0.12005649717514172</v>
      </c>
      <c r="M402" s="105">
        <f t="shared" si="170"/>
        <v>969.45621468926936</v>
      </c>
      <c r="N402" s="97">
        <f t="shared" si="182"/>
        <v>44.139456630109642</v>
      </c>
      <c r="O402" s="97">
        <f t="shared" si="176"/>
        <v>20.099999999999898</v>
      </c>
      <c r="P402" s="105">
        <f t="shared" si="177"/>
        <v>0</v>
      </c>
      <c r="Q402" s="104">
        <f t="shared" si="171"/>
        <v>-45</v>
      </c>
      <c r="R402" s="97">
        <f t="shared" si="172"/>
        <v>0</v>
      </c>
      <c r="S402" s="125">
        <f t="shared" si="173"/>
        <v>-2.2578947368421107</v>
      </c>
      <c r="T402" s="105">
        <f t="shared" si="174"/>
        <v>869.56521739130437</v>
      </c>
      <c r="U402" s="125">
        <f t="shared" si="178"/>
        <v>45</v>
      </c>
      <c r="V402" s="97">
        <f t="shared" si="179"/>
        <v>34</v>
      </c>
      <c r="X402" s="105">
        <f t="shared" si="183"/>
        <v>1805.0214320805737</v>
      </c>
      <c r="Y402" s="105">
        <f t="shared" si="175"/>
        <v>-803.91705325675957</v>
      </c>
    </row>
    <row r="403" spans="1:25" x14ac:dyDescent="0.25">
      <c r="A403" s="98">
        <v>-3.5</v>
      </c>
      <c r="B403" s="97">
        <v>19.999999999999901</v>
      </c>
      <c r="C403" s="131" t="s">
        <v>24</v>
      </c>
      <c r="D403" s="114" t="s">
        <v>1</v>
      </c>
      <c r="E403" s="101">
        <f t="shared" si="169"/>
        <v>95</v>
      </c>
      <c r="F403" s="102" t="s">
        <v>21</v>
      </c>
      <c r="G403" s="120">
        <f t="shared" si="180"/>
        <v>0.14893617021276659</v>
      </c>
      <c r="H403" s="116">
        <f t="shared" si="181"/>
        <v>6.3829787234042826E-2</v>
      </c>
      <c r="I403" s="120">
        <f t="shared" si="165"/>
        <v>-46.020833333332945</v>
      </c>
      <c r="J403" s="116">
        <f t="shared" si="166"/>
        <v>8.8124999999999645</v>
      </c>
      <c r="K403" s="104">
        <f t="shared" si="167"/>
        <v>0.4375</v>
      </c>
      <c r="L403" s="116">
        <f t="shared" si="168"/>
        <v>0.12056737588652536</v>
      </c>
      <c r="M403" s="105">
        <f t="shared" si="170"/>
        <v>973.58156028369228</v>
      </c>
      <c r="N403" s="97">
        <f t="shared" si="182"/>
        <v>44.114518147684585</v>
      </c>
      <c r="O403" s="97">
        <f t="shared" si="176"/>
        <v>19.999999999999901</v>
      </c>
      <c r="P403" s="105">
        <f t="shared" si="177"/>
        <v>0</v>
      </c>
      <c r="Q403" s="104">
        <f t="shared" si="171"/>
        <v>-45</v>
      </c>
      <c r="R403" s="97">
        <f t="shared" si="172"/>
        <v>0</v>
      </c>
      <c r="S403" s="125">
        <f t="shared" si="173"/>
        <v>-2.2631578947368474</v>
      </c>
      <c r="T403" s="105">
        <f t="shared" si="174"/>
        <v>869.56521739130437</v>
      </c>
      <c r="U403" s="125">
        <f t="shared" si="178"/>
        <v>45</v>
      </c>
      <c r="V403" s="97">
        <f t="shared" si="179"/>
        <v>34</v>
      </c>
      <c r="X403" s="105">
        <f t="shared" si="183"/>
        <v>1809.1467776749967</v>
      </c>
      <c r="Y403" s="105">
        <f t="shared" si="175"/>
        <v>-805.49516191994712</v>
      </c>
    </row>
    <row r="404" spans="1:25" x14ac:dyDescent="0.25">
      <c r="A404" s="98">
        <v>-3.5</v>
      </c>
      <c r="B404" s="97">
        <v>19.899999999999899</v>
      </c>
      <c r="C404" s="131" t="s">
        <v>24</v>
      </c>
      <c r="D404" s="114" t="s">
        <v>1</v>
      </c>
      <c r="E404" s="101">
        <f t="shared" si="169"/>
        <v>95</v>
      </c>
      <c r="F404" s="102" t="s">
        <v>21</v>
      </c>
      <c r="G404" s="120">
        <f t="shared" si="180"/>
        <v>0.14957264957265021</v>
      </c>
      <c r="H404" s="116">
        <f t="shared" si="181"/>
        <v>6.4102564102564374E-2</v>
      </c>
      <c r="I404" s="120">
        <f t="shared" si="165"/>
        <v>-45.629999999999605</v>
      </c>
      <c r="J404" s="116">
        <f t="shared" si="166"/>
        <v>8.7749999999999631</v>
      </c>
      <c r="K404" s="104">
        <f t="shared" si="167"/>
        <v>0.4375</v>
      </c>
      <c r="L404" s="116">
        <f t="shared" si="168"/>
        <v>0.12108262108262165</v>
      </c>
      <c r="M404" s="105">
        <f t="shared" si="170"/>
        <v>977.74216524216979</v>
      </c>
      <c r="N404" s="97">
        <f t="shared" si="182"/>
        <v>44.089366515837085</v>
      </c>
      <c r="O404" s="97">
        <f t="shared" si="176"/>
        <v>19.899999999999899</v>
      </c>
      <c r="P404" s="105">
        <f t="shared" si="177"/>
        <v>0</v>
      </c>
      <c r="Q404" s="104">
        <f t="shared" si="171"/>
        <v>-45</v>
      </c>
      <c r="R404" s="97">
        <f t="shared" si="172"/>
        <v>0</v>
      </c>
      <c r="S404" s="125">
        <f t="shared" si="173"/>
        <v>-2.2684210526315844</v>
      </c>
      <c r="T404" s="105">
        <f t="shared" si="174"/>
        <v>869.56521739130437</v>
      </c>
      <c r="U404" s="125">
        <f t="shared" si="178"/>
        <v>45</v>
      </c>
      <c r="V404" s="97">
        <f t="shared" si="179"/>
        <v>34</v>
      </c>
      <c r="X404" s="105">
        <f t="shared" si="183"/>
        <v>1813.3073826334742</v>
      </c>
      <c r="Y404" s="105">
        <f t="shared" si="175"/>
        <v>-807.08467463958868</v>
      </c>
    </row>
    <row r="405" spans="1:25" x14ac:dyDescent="0.25">
      <c r="A405" s="98">
        <v>-3.5</v>
      </c>
      <c r="B405" s="98">
        <v>19.799999999999901</v>
      </c>
      <c r="C405" s="131" t="s">
        <v>24</v>
      </c>
      <c r="D405" s="114" t="s">
        <v>1</v>
      </c>
      <c r="E405" s="101">
        <f t="shared" si="169"/>
        <v>95</v>
      </c>
      <c r="F405" s="102" t="s">
        <v>21</v>
      </c>
      <c r="G405" s="120">
        <f t="shared" si="180"/>
        <v>0.15021459227467876</v>
      </c>
      <c r="H405" s="116">
        <f t="shared" si="181"/>
        <v>6.437768240343375E-2</v>
      </c>
      <c r="I405" s="120">
        <f t="shared" si="165"/>
        <v>-45.240833333332951</v>
      </c>
      <c r="J405" s="116">
        <f t="shared" si="166"/>
        <v>8.7374999999999634</v>
      </c>
      <c r="K405" s="104">
        <f t="shared" si="167"/>
        <v>0.4375</v>
      </c>
      <c r="L405" s="116">
        <f t="shared" si="168"/>
        <v>0.12160228898426374</v>
      </c>
      <c r="M405" s="105">
        <f t="shared" si="170"/>
        <v>981.93848354792976</v>
      </c>
      <c r="N405" s="97">
        <f t="shared" si="182"/>
        <v>44.063998990153976</v>
      </c>
      <c r="O405" s="97">
        <f t="shared" si="176"/>
        <v>19.799999999999901</v>
      </c>
      <c r="P405" s="105">
        <f t="shared" si="177"/>
        <v>0</v>
      </c>
      <c r="Q405" s="104">
        <f t="shared" si="171"/>
        <v>-45</v>
      </c>
      <c r="R405" s="97">
        <f t="shared" si="172"/>
        <v>0</v>
      </c>
      <c r="S405" s="125">
        <f t="shared" si="173"/>
        <v>-2.2736842105263211</v>
      </c>
      <c r="T405" s="105">
        <f t="shared" si="174"/>
        <v>869.56521739130437</v>
      </c>
      <c r="U405" s="125">
        <f t="shared" si="178"/>
        <v>45</v>
      </c>
      <c r="V405" s="97">
        <f t="shared" si="179"/>
        <v>34</v>
      </c>
      <c r="X405" s="105">
        <f t="shared" si="183"/>
        <v>1817.503700939234</v>
      </c>
      <c r="Y405" s="105">
        <f t="shared" si="175"/>
        <v>-808.68571130058001</v>
      </c>
    </row>
    <row r="406" spans="1:25" x14ac:dyDescent="0.25">
      <c r="A406" s="98">
        <v>-3.5</v>
      </c>
      <c r="B406" s="97">
        <v>19.6999999999999</v>
      </c>
      <c r="C406" s="131" t="s">
        <v>24</v>
      </c>
      <c r="D406" s="114" t="s">
        <v>1</v>
      </c>
      <c r="E406" s="101">
        <f t="shared" si="169"/>
        <v>95</v>
      </c>
      <c r="F406" s="102" t="s">
        <v>21</v>
      </c>
      <c r="G406" s="120">
        <f t="shared" si="180"/>
        <v>0.1508620689655179</v>
      </c>
      <c r="H406" s="116">
        <f t="shared" si="181"/>
        <v>6.4655172413793385E-2</v>
      </c>
      <c r="I406" s="120">
        <f t="shared" si="165"/>
        <v>-44.853333333332948</v>
      </c>
      <c r="J406" s="116">
        <f t="shared" si="166"/>
        <v>8.699999999999962</v>
      </c>
      <c r="K406" s="104">
        <f t="shared" si="167"/>
        <v>0.4375</v>
      </c>
      <c r="L406" s="116">
        <f t="shared" si="168"/>
        <v>0.12212643678160971</v>
      </c>
      <c r="M406" s="105">
        <f t="shared" si="170"/>
        <v>986.17097701149839</v>
      </c>
      <c r="N406" s="97">
        <f t="shared" si="182"/>
        <v>44.038412778904643</v>
      </c>
      <c r="O406" s="97">
        <f t="shared" si="176"/>
        <v>19.6999999999999</v>
      </c>
      <c r="P406" s="105">
        <f t="shared" si="177"/>
        <v>0</v>
      </c>
      <c r="Q406" s="104">
        <f t="shared" si="171"/>
        <v>-45</v>
      </c>
      <c r="R406" s="97">
        <f t="shared" si="172"/>
        <v>0</v>
      </c>
      <c r="S406" s="125">
        <f t="shared" si="173"/>
        <v>-2.2789473684210577</v>
      </c>
      <c r="T406" s="105">
        <f t="shared" si="174"/>
        <v>869.56521739130437</v>
      </c>
      <c r="U406" s="125">
        <f t="shared" si="178"/>
        <v>45</v>
      </c>
      <c r="V406" s="97">
        <f t="shared" si="179"/>
        <v>34</v>
      </c>
      <c r="X406" s="105">
        <f t="shared" si="183"/>
        <v>1821.7361944028028</v>
      </c>
      <c r="Y406" s="105">
        <f t="shared" si="175"/>
        <v>-810.29839338816748</v>
      </c>
    </row>
    <row r="407" spans="1:25" x14ac:dyDescent="0.25">
      <c r="A407" s="98">
        <v>-3.5</v>
      </c>
      <c r="B407" s="97">
        <v>19.599999999999898</v>
      </c>
      <c r="C407" s="131" t="s">
        <v>24</v>
      </c>
      <c r="D407" s="114" t="s">
        <v>1</v>
      </c>
      <c r="E407" s="101">
        <f t="shared" si="169"/>
        <v>95</v>
      </c>
      <c r="F407" s="102" t="s">
        <v>21</v>
      </c>
      <c r="G407" s="120">
        <f t="shared" si="180"/>
        <v>0.15151515151515219</v>
      </c>
      <c r="H407" s="116">
        <f t="shared" si="181"/>
        <v>6.493506493506522E-2</v>
      </c>
      <c r="I407" s="120">
        <f t="shared" si="165"/>
        <v>-44.46749999999961</v>
      </c>
      <c r="J407" s="116">
        <f t="shared" si="166"/>
        <v>8.6624999999999606</v>
      </c>
      <c r="K407" s="104">
        <f t="shared" si="167"/>
        <v>0.4375</v>
      </c>
      <c r="L407" s="116">
        <f t="shared" si="168"/>
        <v>0.12265512265512316</v>
      </c>
      <c r="M407" s="105">
        <f t="shared" si="170"/>
        <v>990.44011544011948</v>
      </c>
      <c r="N407" s="97">
        <f t="shared" si="182"/>
        <v>44.01260504201678</v>
      </c>
      <c r="O407" s="97">
        <f t="shared" si="176"/>
        <v>19.599999999999898</v>
      </c>
      <c r="P407" s="105">
        <f t="shared" si="177"/>
        <v>0</v>
      </c>
      <c r="Q407" s="104">
        <f t="shared" si="171"/>
        <v>-45</v>
      </c>
      <c r="R407" s="97">
        <f t="shared" si="172"/>
        <v>0</v>
      </c>
      <c r="S407" s="125">
        <f t="shared" si="173"/>
        <v>-2.2842105263157948</v>
      </c>
      <c r="T407" s="105">
        <f t="shared" si="174"/>
        <v>869.56521739130437</v>
      </c>
      <c r="U407" s="125">
        <f t="shared" si="178"/>
        <v>45</v>
      </c>
      <c r="V407" s="97">
        <f t="shared" si="179"/>
        <v>34</v>
      </c>
      <c r="X407" s="105">
        <f t="shared" si="183"/>
        <v>1826.0053328314239</v>
      </c>
      <c r="Y407" s="105">
        <f t="shared" si="175"/>
        <v>-811.92284401244183</v>
      </c>
    </row>
    <row r="408" spans="1:25" x14ac:dyDescent="0.25">
      <c r="A408" s="98">
        <v>-3.5</v>
      </c>
      <c r="B408" s="98">
        <v>19.499999999999901</v>
      </c>
      <c r="C408" s="131" t="s">
        <v>24</v>
      </c>
      <c r="D408" s="114" t="s">
        <v>1</v>
      </c>
      <c r="E408" s="101">
        <f t="shared" si="169"/>
        <v>95</v>
      </c>
      <c r="F408" s="102" t="s">
        <v>21</v>
      </c>
      <c r="G408" s="120">
        <f t="shared" si="180"/>
        <v>0.15217391304347891</v>
      </c>
      <c r="H408" s="116">
        <f t="shared" si="181"/>
        <v>6.5217391304348102E-2</v>
      </c>
      <c r="I408" s="120">
        <f t="shared" si="165"/>
        <v>-44.083333333332952</v>
      </c>
      <c r="J408" s="116">
        <f t="shared" si="166"/>
        <v>8.6249999999999645</v>
      </c>
      <c r="K408" s="104">
        <f t="shared" si="167"/>
        <v>0.4375</v>
      </c>
      <c r="L408" s="116">
        <f t="shared" si="168"/>
        <v>0.12318840579710197</v>
      </c>
      <c r="M408" s="105">
        <f t="shared" si="170"/>
        <v>994.74637681159845</v>
      </c>
      <c r="N408" s="97">
        <f t="shared" si="182"/>
        <v>43.986572890025549</v>
      </c>
      <c r="O408" s="97">
        <f t="shared" si="176"/>
        <v>19.499999999999901</v>
      </c>
      <c r="P408" s="105">
        <f t="shared" si="177"/>
        <v>0</v>
      </c>
      <c r="Q408" s="104">
        <f t="shared" si="171"/>
        <v>-45</v>
      </c>
      <c r="R408" s="97">
        <f t="shared" si="172"/>
        <v>0</v>
      </c>
      <c r="S408" s="125">
        <f t="shared" si="173"/>
        <v>-2.2894736842105319</v>
      </c>
      <c r="T408" s="105">
        <f t="shared" si="174"/>
        <v>869.56521739130437</v>
      </c>
      <c r="U408" s="125">
        <f t="shared" si="178"/>
        <v>45</v>
      </c>
      <c r="V408" s="97">
        <f t="shared" si="179"/>
        <v>34</v>
      </c>
      <c r="X408" s="105">
        <f t="shared" si="183"/>
        <v>1830.3115942029028</v>
      </c>
      <c r="Y408" s="105">
        <f t="shared" si="175"/>
        <v>-813.55918793320893</v>
      </c>
    </row>
    <row r="409" spans="1:25" x14ac:dyDescent="0.25">
      <c r="A409" s="98">
        <v>-3.5</v>
      </c>
      <c r="B409" s="97">
        <v>19.399999999999899</v>
      </c>
      <c r="C409" s="131" t="s">
        <v>24</v>
      </c>
      <c r="D409" s="114" t="s">
        <v>1</v>
      </c>
      <c r="E409" s="101">
        <f t="shared" si="169"/>
        <v>95</v>
      </c>
      <c r="F409" s="102" t="s">
        <v>21</v>
      </c>
      <c r="G409" s="120">
        <f t="shared" si="180"/>
        <v>0.15283842794759891</v>
      </c>
      <c r="H409" s="116">
        <f t="shared" si="181"/>
        <v>6.5502183406113829E-2</v>
      </c>
      <c r="I409" s="120">
        <f t="shared" si="165"/>
        <v>-43.700833333332952</v>
      </c>
      <c r="J409" s="116">
        <f t="shared" si="166"/>
        <v>8.5874999999999631</v>
      </c>
      <c r="K409" s="104">
        <f t="shared" si="167"/>
        <v>0.4375</v>
      </c>
      <c r="L409" s="116">
        <f t="shared" si="168"/>
        <v>0.12372634643377055</v>
      </c>
      <c r="M409" s="105">
        <f t="shared" si="170"/>
        <v>999.09024745269721</v>
      </c>
      <c r="N409" s="97">
        <f t="shared" si="182"/>
        <v>43.960313382995089</v>
      </c>
      <c r="O409" s="97">
        <f t="shared" si="176"/>
        <v>19.399999999999899</v>
      </c>
      <c r="P409" s="105">
        <f t="shared" si="177"/>
        <v>0</v>
      </c>
      <c r="Q409" s="104">
        <f t="shared" si="171"/>
        <v>-45</v>
      </c>
      <c r="R409" s="97">
        <f t="shared" si="172"/>
        <v>0</v>
      </c>
      <c r="S409" s="125">
        <f t="shared" si="173"/>
        <v>-2.2947368421052685</v>
      </c>
      <c r="T409" s="105">
        <f t="shared" si="174"/>
        <v>869.56521739130437</v>
      </c>
      <c r="U409" s="125">
        <f t="shared" si="178"/>
        <v>45</v>
      </c>
      <c r="V409" s="97">
        <f t="shared" si="179"/>
        <v>34</v>
      </c>
      <c r="X409" s="105">
        <f t="shared" si="183"/>
        <v>1834.6554648440015</v>
      </c>
      <c r="Y409" s="105">
        <f t="shared" si="175"/>
        <v>-815.20755158523377</v>
      </c>
    </row>
    <row r="410" spans="1:25" x14ac:dyDescent="0.25">
      <c r="A410" s="98">
        <v>-3.5</v>
      </c>
      <c r="B410" s="97">
        <v>19.299999999999901</v>
      </c>
      <c r="C410" s="131" t="s">
        <v>24</v>
      </c>
      <c r="D410" s="114" t="s">
        <v>1</v>
      </c>
      <c r="E410" s="101">
        <f t="shared" si="169"/>
        <v>95</v>
      </c>
      <c r="F410" s="102" t="s">
        <v>21</v>
      </c>
      <c r="G410" s="120">
        <f t="shared" si="180"/>
        <v>0.15350877192982523</v>
      </c>
      <c r="H410" s="116">
        <f t="shared" si="181"/>
        <v>6.5789473684210814E-2</v>
      </c>
      <c r="I410" s="120">
        <f t="shared" si="165"/>
        <v>-43.319999999999624</v>
      </c>
      <c r="J410" s="116">
        <f t="shared" si="166"/>
        <v>8.5499999999999634</v>
      </c>
      <c r="K410" s="104">
        <f t="shared" si="167"/>
        <v>0.4375</v>
      </c>
      <c r="L410" s="116">
        <f t="shared" si="168"/>
        <v>0.12426900584795378</v>
      </c>
      <c r="M410" s="105">
        <f t="shared" si="170"/>
        <v>1003.4722222222267</v>
      </c>
      <c r="N410" s="97">
        <f t="shared" si="182"/>
        <v>43.93382352941174</v>
      </c>
      <c r="O410" s="97">
        <f t="shared" si="176"/>
        <v>19.299999999999901</v>
      </c>
      <c r="P410" s="105">
        <f t="shared" si="177"/>
        <v>0</v>
      </c>
      <c r="Q410" s="104">
        <f t="shared" si="171"/>
        <v>-45</v>
      </c>
      <c r="R410" s="97">
        <f t="shared" si="172"/>
        <v>0</v>
      </c>
      <c r="S410" s="125">
        <f t="shared" si="173"/>
        <v>-2.3000000000000052</v>
      </c>
      <c r="T410" s="105">
        <f t="shared" si="174"/>
        <v>869.56521739130437</v>
      </c>
      <c r="U410" s="125">
        <f t="shared" si="178"/>
        <v>45</v>
      </c>
      <c r="V410" s="97">
        <f t="shared" si="179"/>
        <v>34</v>
      </c>
      <c r="X410" s="105">
        <f t="shared" si="183"/>
        <v>1839.0374396135312</v>
      </c>
      <c r="Y410" s="105">
        <f t="shared" si="175"/>
        <v>-816.86806310386646</v>
      </c>
    </row>
    <row r="411" spans="1:25" x14ac:dyDescent="0.25">
      <c r="A411" s="98">
        <v>-3.5</v>
      </c>
      <c r="B411" s="98">
        <v>19.1999999999999</v>
      </c>
      <c r="C411" s="131" t="s">
        <v>24</v>
      </c>
      <c r="D411" s="114" t="s">
        <v>1</v>
      </c>
      <c r="E411" s="101">
        <f t="shared" si="169"/>
        <v>95</v>
      </c>
      <c r="F411" s="102" t="s">
        <v>21</v>
      </c>
      <c r="G411" s="120">
        <f t="shared" si="180"/>
        <v>0.15418502202643239</v>
      </c>
      <c r="H411" s="116">
        <f t="shared" si="181"/>
        <v>6.6079295154185314E-2</v>
      </c>
      <c r="I411" s="120">
        <f t="shared" si="165"/>
        <v>-42.940833333332954</v>
      </c>
      <c r="J411" s="116">
        <f t="shared" si="166"/>
        <v>8.512499999999962</v>
      </c>
      <c r="K411" s="104">
        <f t="shared" si="167"/>
        <v>0.4375</v>
      </c>
      <c r="L411" s="116">
        <f t="shared" si="168"/>
        <v>0.12481644640235004</v>
      </c>
      <c r="M411" s="105">
        <f t="shared" si="170"/>
        <v>1007.8928046989765</v>
      </c>
      <c r="N411" s="97">
        <f t="shared" si="182"/>
        <v>43.907100285047918</v>
      </c>
      <c r="O411" s="97">
        <f t="shared" si="176"/>
        <v>19.1999999999999</v>
      </c>
      <c r="P411" s="105">
        <f t="shared" si="177"/>
        <v>0</v>
      </c>
      <c r="Q411" s="104">
        <f t="shared" si="171"/>
        <v>-45</v>
      </c>
      <c r="R411" s="97">
        <f t="shared" si="172"/>
        <v>0</v>
      </c>
      <c r="S411" s="125">
        <f t="shared" si="173"/>
        <v>-2.3052631578947422</v>
      </c>
      <c r="T411" s="105">
        <f t="shared" si="174"/>
        <v>869.56521739130437</v>
      </c>
      <c r="U411" s="125">
        <f t="shared" si="178"/>
        <v>45</v>
      </c>
      <c r="V411" s="97">
        <f t="shared" si="179"/>
        <v>34</v>
      </c>
      <c r="X411" s="105">
        <f t="shared" si="183"/>
        <v>1843.4580220902808</v>
      </c>
      <c r="Y411" s="105">
        <f t="shared" si="175"/>
        <v>-818.54085235104867</v>
      </c>
    </row>
    <row r="412" spans="1:25" x14ac:dyDescent="0.25">
      <c r="A412" s="98">
        <v>-3.5</v>
      </c>
      <c r="B412" s="97">
        <v>19.099999999999898</v>
      </c>
      <c r="C412" s="131" t="s">
        <v>24</v>
      </c>
      <c r="D412" s="114" t="s">
        <v>1</v>
      </c>
      <c r="E412" s="101">
        <f t="shared" si="169"/>
        <v>95</v>
      </c>
      <c r="F412" s="102" t="s">
        <v>21</v>
      </c>
      <c r="G412" s="120">
        <f t="shared" si="180"/>
        <v>0.15486725663716883</v>
      </c>
      <c r="H412" s="116">
        <f t="shared" si="181"/>
        <v>6.6371681415929501E-2</v>
      </c>
      <c r="I412" s="120">
        <f t="shared" si="165"/>
        <v>-42.563333333332949</v>
      </c>
      <c r="J412" s="116">
        <f t="shared" si="166"/>
        <v>8.4749999999999606</v>
      </c>
      <c r="K412" s="104">
        <f t="shared" si="167"/>
        <v>0.4375</v>
      </c>
      <c r="L412" s="116">
        <f t="shared" si="168"/>
        <v>0.1253687315634224</v>
      </c>
      <c r="M412" s="105">
        <f t="shared" si="170"/>
        <v>1012.3525073746359</v>
      </c>
      <c r="N412" s="97">
        <f t="shared" si="182"/>
        <v>43.880140551795918</v>
      </c>
      <c r="O412" s="97">
        <f t="shared" si="176"/>
        <v>19.099999999999898</v>
      </c>
      <c r="P412" s="105">
        <f t="shared" si="177"/>
        <v>0</v>
      </c>
      <c r="Q412" s="104">
        <f t="shared" si="171"/>
        <v>-45</v>
      </c>
      <c r="R412" s="97">
        <f t="shared" si="172"/>
        <v>0</v>
      </c>
      <c r="S412" s="125">
        <f t="shared" si="173"/>
        <v>-2.3105263157894793</v>
      </c>
      <c r="T412" s="105">
        <f t="shared" si="174"/>
        <v>869.56521739130437</v>
      </c>
      <c r="U412" s="125">
        <f t="shared" si="178"/>
        <v>45</v>
      </c>
      <c r="V412" s="97">
        <f t="shared" si="179"/>
        <v>34</v>
      </c>
      <c r="X412" s="105">
        <f t="shared" si="183"/>
        <v>1847.9177247659404</v>
      </c>
      <c r="Y412" s="105">
        <f t="shared" si="175"/>
        <v>-820.2260509417074</v>
      </c>
    </row>
    <row r="413" spans="1:25" x14ac:dyDescent="0.25">
      <c r="A413" s="98">
        <v>-3.5</v>
      </c>
      <c r="B413" s="97">
        <v>18.999999999999901</v>
      </c>
      <c r="C413" s="131" t="s">
        <v>24</v>
      </c>
      <c r="D413" s="114" t="s">
        <v>1</v>
      </c>
      <c r="E413" s="101">
        <f t="shared" si="169"/>
        <v>95</v>
      </c>
      <c r="F413" s="102" t="s">
        <v>21</v>
      </c>
      <c r="G413" s="120">
        <f t="shared" si="180"/>
        <v>0.15555555555555625</v>
      </c>
      <c r="H413" s="116">
        <f t="shared" si="181"/>
        <v>6.6666666666666957E-2</v>
      </c>
      <c r="I413" s="120">
        <f t="shared" si="165"/>
        <v>-42.187499999999623</v>
      </c>
      <c r="J413" s="116">
        <f t="shared" si="166"/>
        <v>8.4374999999999645</v>
      </c>
      <c r="K413" s="104">
        <f t="shared" si="167"/>
        <v>0.4375</v>
      </c>
      <c r="L413" s="116">
        <f t="shared" si="168"/>
        <v>0.12592592592592655</v>
      </c>
      <c r="M413" s="105">
        <f t="shared" si="170"/>
        <v>1016.8518518518568</v>
      </c>
      <c r="N413" s="97">
        <f t="shared" si="182"/>
        <v>43.852941176470559</v>
      </c>
      <c r="O413" s="97">
        <f t="shared" si="176"/>
        <v>18.999999999999901</v>
      </c>
      <c r="P413" s="105">
        <f t="shared" si="177"/>
        <v>0</v>
      </c>
      <c r="Q413" s="104">
        <f t="shared" si="171"/>
        <v>-45</v>
      </c>
      <c r="R413" s="97">
        <f t="shared" si="172"/>
        <v>0</v>
      </c>
      <c r="S413" s="125">
        <f t="shared" si="173"/>
        <v>-2.3157894736842159</v>
      </c>
      <c r="T413" s="105">
        <f t="shared" si="174"/>
        <v>869.56521739130437</v>
      </c>
      <c r="U413" s="125">
        <f t="shared" si="178"/>
        <v>45</v>
      </c>
      <c r="V413" s="97">
        <f t="shared" si="179"/>
        <v>34</v>
      </c>
      <c r="X413" s="105">
        <f t="shared" si="183"/>
        <v>1852.4170692431612</v>
      </c>
      <c r="Y413" s="105">
        <f t="shared" si="175"/>
        <v>-821.92379227053334</v>
      </c>
    </row>
    <row r="414" spans="1:25" x14ac:dyDescent="0.25">
      <c r="A414" s="98">
        <v>-3.5</v>
      </c>
      <c r="B414" s="98">
        <v>18.899999999999899</v>
      </c>
      <c r="C414" s="131" t="s">
        <v>24</v>
      </c>
      <c r="D414" s="114" t="s">
        <v>1</v>
      </c>
      <c r="E414" s="101">
        <f t="shared" si="169"/>
        <v>95</v>
      </c>
      <c r="F414" s="102" t="s">
        <v>21</v>
      </c>
      <c r="G414" s="120">
        <f t="shared" si="180"/>
        <v>0.15625000000000069</v>
      </c>
      <c r="H414" s="116">
        <f t="shared" si="181"/>
        <v>6.6964285714286018E-2</v>
      </c>
      <c r="I414" s="120">
        <f t="shared" si="165"/>
        <v>-41.813333333332956</v>
      </c>
      <c r="J414" s="116">
        <f t="shared" si="166"/>
        <v>8.3999999999999631</v>
      </c>
      <c r="K414" s="104">
        <f t="shared" si="167"/>
        <v>0.4375</v>
      </c>
      <c r="L414" s="116">
        <f t="shared" si="168"/>
        <v>0.12648809523809579</v>
      </c>
      <c r="M414" s="105">
        <f t="shared" si="170"/>
        <v>1021.3913690476235</v>
      </c>
      <c r="N414" s="97">
        <f t="shared" si="182"/>
        <v>43.825498949579803</v>
      </c>
      <c r="O414" s="97">
        <f t="shared" si="176"/>
        <v>18.899999999999899</v>
      </c>
      <c r="P414" s="105">
        <f t="shared" si="177"/>
        <v>0</v>
      </c>
      <c r="Q414" s="104">
        <f t="shared" si="171"/>
        <v>-45</v>
      </c>
      <c r="R414" s="97">
        <f t="shared" si="172"/>
        <v>0</v>
      </c>
      <c r="S414" s="125">
        <f t="shared" si="173"/>
        <v>-2.3210526315789526</v>
      </c>
      <c r="T414" s="105">
        <f t="shared" si="174"/>
        <v>869.56521739130437</v>
      </c>
      <c r="U414" s="125">
        <f t="shared" si="178"/>
        <v>45</v>
      </c>
      <c r="V414" s="97">
        <f t="shared" si="179"/>
        <v>34</v>
      </c>
      <c r="X414" s="105">
        <f t="shared" si="183"/>
        <v>1856.9565864389278</v>
      </c>
      <c r="Y414" s="105">
        <f t="shared" si="175"/>
        <v>-823.63421153915203</v>
      </c>
    </row>
    <row r="415" spans="1:25" x14ac:dyDescent="0.25">
      <c r="A415" s="98">
        <v>-3.5</v>
      </c>
      <c r="B415" s="97">
        <v>18.799999999999901</v>
      </c>
      <c r="C415" s="131" t="s">
        <v>24</v>
      </c>
      <c r="D415" s="114" t="s">
        <v>1</v>
      </c>
      <c r="E415" s="101">
        <f t="shared" si="169"/>
        <v>95</v>
      </c>
      <c r="F415" s="102" t="s">
        <v>21</v>
      </c>
      <c r="G415" s="120">
        <f t="shared" si="180"/>
        <v>0.15695067264574061</v>
      </c>
      <c r="H415" s="116">
        <f t="shared" si="181"/>
        <v>6.7264573991031681E-2</v>
      </c>
      <c r="I415" s="120">
        <f t="shared" si="165"/>
        <v>-41.440833333332968</v>
      </c>
      <c r="J415" s="116">
        <f t="shared" si="166"/>
        <v>8.3624999999999634</v>
      </c>
      <c r="K415" s="104">
        <f t="shared" si="167"/>
        <v>0.4375</v>
      </c>
      <c r="L415" s="116">
        <f t="shared" si="168"/>
        <v>0.12705530642750429</v>
      </c>
      <c r="M415" s="105">
        <f t="shared" si="170"/>
        <v>1025.9715994020971</v>
      </c>
      <c r="N415" s="97">
        <f t="shared" si="182"/>
        <v>43.797810604062228</v>
      </c>
      <c r="O415" s="97">
        <f t="shared" si="176"/>
        <v>18.799999999999901</v>
      </c>
      <c r="P415" s="105">
        <f t="shared" si="177"/>
        <v>0</v>
      </c>
      <c r="Q415" s="104">
        <f t="shared" si="171"/>
        <v>-45</v>
      </c>
      <c r="R415" s="97">
        <f t="shared" si="172"/>
        <v>0</v>
      </c>
      <c r="S415" s="125">
        <f t="shared" si="173"/>
        <v>-2.3263157894736892</v>
      </c>
      <c r="T415" s="105">
        <f t="shared" si="174"/>
        <v>869.56521739130437</v>
      </c>
      <c r="U415" s="125">
        <f t="shared" si="178"/>
        <v>45</v>
      </c>
      <c r="V415" s="97">
        <f t="shared" si="179"/>
        <v>34</v>
      </c>
      <c r="X415" s="105">
        <f t="shared" si="183"/>
        <v>1861.5368167934016</v>
      </c>
      <c r="Y415" s="105">
        <f t="shared" si="175"/>
        <v>-825.35744578368553</v>
      </c>
    </row>
    <row r="416" spans="1:25" x14ac:dyDescent="0.25">
      <c r="A416" s="98">
        <v>-3.5</v>
      </c>
      <c r="B416" s="97">
        <v>18.6999999999999</v>
      </c>
      <c r="C416" s="131" t="s">
        <v>24</v>
      </c>
      <c r="D416" s="114" t="s">
        <v>1</v>
      </c>
      <c r="E416" s="101">
        <f t="shared" si="169"/>
        <v>95</v>
      </c>
      <c r="F416" s="102" t="s">
        <v>21</v>
      </c>
      <c r="G416" s="120">
        <f t="shared" si="180"/>
        <v>0.15765765765765838</v>
      </c>
      <c r="H416" s="116">
        <f t="shared" si="181"/>
        <v>6.7567567567567877E-2</v>
      </c>
      <c r="I416" s="120">
        <f t="shared" si="165"/>
        <v>-41.069999999999631</v>
      </c>
      <c r="J416" s="116">
        <f t="shared" si="166"/>
        <v>8.324999999999962</v>
      </c>
      <c r="K416" s="104">
        <f t="shared" si="167"/>
        <v>0.4375</v>
      </c>
      <c r="L416" s="116">
        <f t="shared" si="168"/>
        <v>0.12762762762762819</v>
      </c>
      <c r="M416" s="105">
        <f t="shared" si="170"/>
        <v>1030.5930930930977</v>
      </c>
      <c r="N416" s="97">
        <f t="shared" si="182"/>
        <v>43.769872813990439</v>
      </c>
      <c r="O416" s="97">
        <f t="shared" si="176"/>
        <v>18.6999999999999</v>
      </c>
      <c r="P416" s="105">
        <f t="shared" si="177"/>
        <v>0</v>
      </c>
      <c r="Q416" s="104">
        <f t="shared" si="171"/>
        <v>-45</v>
      </c>
      <c r="R416" s="97">
        <f t="shared" si="172"/>
        <v>0</v>
      </c>
      <c r="S416" s="125">
        <f t="shared" si="173"/>
        <v>-2.3315789473684263</v>
      </c>
      <c r="T416" s="105">
        <f t="shared" si="174"/>
        <v>869.56521739130437</v>
      </c>
      <c r="U416" s="125">
        <f t="shared" si="178"/>
        <v>45</v>
      </c>
      <c r="V416" s="97">
        <f t="shared" si="179"/>
        <v>34</v>
      </c>
      <c r="X416" s="105">
        <f t="shared" si="183"/>
        <v>1866.1583104844021</v>
      </c>
      <c r="Y416" s="105">
        <f t="shared" si="175"/>
        <v>-827.09363390270596</v>
      </c>
    </row>
    <row r="417" spans="1:25" x14ac:dyDescent="0.25">
      <c r="A417" s="98">
        <v>-3.5</v>
      </c>
      <c r="B417" s="98">
        <v>18.599999999999898</v>
      </c>
      <c r="C417" s="131" t="s">
        <v>24</v>
      </c>
      <c r="D417" s="114" t="s">
        <v>1</v>
      </c>
      <c r="E417" s="101">
        <f t="shared" si="169"/>
        <v>95</v>
      </c>
      <c r="F417" s="102" t="s">
        <v>21</v>
      </c>
      <c r="G417" s="120">
        <f t="shared" si="180"/>
        <v>0.15837104072398264</v>
      </c>
      <c r="H417" s="116">
        <f t="shared" si="181"/>
        <v>6.7873303167421128E-2</v>
      </c>
      <c r="I417" s="120">
        <f t="shared" si="165"/>
        <v>-40.700833333332959</v>
      </c>
      <c r="J417" s="116">
        <f t="shared" si="166"/>
        <v>8.2874999999999606</v>
      </c>
      <c r="K417" s="104">
        <f t="shared" si="167"/>
        <v>0.4375</v>
      </c>
      <c r="L417" s="116">
        <f t="shared" si="168"/>
        <v>0.12820512820512875</v>
      </c>
      <c r="M417" s="105">
        <f t="shared" si="170"/>
        <v>1035.2564102564147</v>
      </c>
      <c r="N417" s="97">
        <f t="shared" si="182"/>
        <v>43.741682193239257</v>
      </c>
      <c r="O417" s="97">
        <f t="shared" si="176"/>
        <v>18.599999999999898</v>
      </c>
      <c r="P417" s="105">
        <f t="shared" si="177"/>
        <v>0</v>
      </c>
      <c r="Q417" s="104">
        <f t="shared" si="171"/>
        <v>-45</v>
      </c>
      <c r="R417" s="97">
        <f t="shared" si="172"/>
        <v>0</v>
      </c>
      <c r="S417" s="125">
        <f t="shared" si="173"/>
        <v>-2.3368421052631634</v>
      </c>
      <c r="T417" s="105">
        <f t="shared" si="174"/>
        <v>869.56521739130437</v>
      </c>
      <c r="U417" s="125">
        <f t="shared" si="178"/>
        <v>45</v>
      </c>
      <c r="V417" s="97">
        <f t="shared" si="179"/>
        <v>34</v>
      </c>
      <c r="X417" s="105">
        <f t="shared" si="183"/>
        <v>1870.8216276477192</v>
      </c>
      <c r="Y417" s="105">
        <f t="shared" si="175"/>
        <v>-828.84291668558512</v>
      </c>
    </row>
    <row r="418" spans="1:25" x14ac:dyDescent="0.25">
      <c r="A418" s="98">
        <v>-3.5</v>
      </c>
      <c r="B418" s="97">
        <v>18.499999999999901</v>
      </c>
      <c r="C418" s="131" t="s">
        <v>24</v>
      </c>
      <c r="D418" s="114" t="s">
        <v>1</v>
      </c>
      <c r="E418" s="101">
        <f t="shared" si="169"/>
        <v>95</v>
      </c>
      <c r="F418" s="102" t="s">
        <v>21</v>
      </c>
      <c r="G418" s="120">
        <f t="shared" si="180"/>
        <v>0.15909090909090981</v>
      </c>
      <c r="H418" s="116">
        <f t="shared" si="181"/>
        <v>6.8181818181818496E-2</v>
      </c>
      <c r="I418" s="120">
        <f t="shared" si="165"/>
        <v>-40.333333333332966</v>
      </c>
      <c r="J418" s="116">
        <f t="shared" si="166"/>
        <v>8.2499999999999645</v>
      </c>
      <c r="K418" s="104">
        <f t="shared" si="167"/>
        <v>0.4375</v>
      </c>
      <c r="L418" s="116">
        <f t="shared" si="168"/>
        <v>0.12878787878787942</v>
      </c>
      <c r="M418" s="105">
        <f t="shared" si="170"/>
        <v>1039.9621212121262</v>
      </c>
      <c r="N418" s="97">
        <f t="shared" si="182"/>
        <v>43.713235294117617</v>
      </c>
      <c r="O418" s="97">
        <f t="shared" si="176"/>
        <v>18.499999999999901</v>
      </c>
      <c r="P418" s="105">
        <f t="shared" si="177"/>
        <v>0</v>
      </c>
      <c r="Q418" s="104">
        <f t="shared" si="171"/>
        <v>-45</v>
      </c>
      <c r="R418" s="97">
        <f t="shared" si="172"/>
        <v>0</v>
      </c>
      <c r="S418" s="125">
        <f t="shared" si="173"/>
        <v>-2.3421052631579</v>
      </c>
      <c r="T418" s="105">
        <f t="shared" si="174"/>
        <v>869.56521739130437</v>
      </c>
      <c r="U418" s="125">
        <f t="shared" si="178"/>
        <v>45</v>
      </c>
      <c r="V418" s="97">
        <f t="shared" si="179"/>
        <v>34</v>
      </c>
      <c r="X418" s="105">
        <f t="shared" si="183"/>
        <v>1875.5273386034305</v>
      </c>
      <c r="Y418" s="105">
        <f t="shared" si="175"/>
        <v>-830.60543684124048</v>
      </c>
    </row>
    <row r="419" spans="1:25" x14ac:dyDescent="0.25">
      <c r="A419" s="98">
        <v>-3.5</v>
      </c>
      <c r="B419" s="97">
        <v>18.399999999999899</v>
      </c>
      <c r="C419" s="131" t="s">
        <v>24</v>
      </c>
      <c r="D419" s="114" t="s">
        <v>1</v>
      </c>
      <c r="E419" s="101">
        <f t="shared" si="169"/>
        <v>95</v>
      </c>
      <c r="F419" s="102" t="s">
        <v>21</v>
      </c>
      <c r="G419" s="120">
        <f t="shared" si="180"/>
        <v>0.15981735159817426</v>
      </c>
      <c r="H419" s="116">
        <f t="shared" si="181"/>
        <v>6.8493150684931822E-2</v>
      </c>
      <c r="I419" s="120">
        <f t="shared" si="165"/>
        <v>-39.967499999999632</v>
      </c>
      <c r="J419" s="116">
        <f t="shared" si="166"/>
        <v>8.2124999999999631</v>
      </c>
      <c r="K419" s="104">
        <f t="shared" si="167"/>
        <v>0.4375</v>
      </c>
      <c r="L419" s="116">
        <f t="shared" si="168"/>
        <v>0.12937595129376012</v>
      </c>
      <c r="M419" s="105">
        <f t="shared" si="170"/>
        <v>1044.710806697113</v>
      </c>
      <c r="N419" s="97">
        <f t="shared" si="182"/>
        <v>43.684528605962903</v>
      </c>
      <c r="O419" s="97">
        <f t="shared" si="176"/>
        <v>18.399999999999899</v>
      </c>
      <c r="P419" s="105">
        <f t="shared" si="177"/>
        <v>0</v>
      </c>
      <c r="Q419" s="104">
        <f t="shared" si="171"/>
        <v>-45</v>
      </c>
      <c r="R419" s="97">
        <f t="shared" si="172"/>
        <v>0</v>
      </c>
      <c r="S419" s="125">
        <f t="shared" si="173"/>
        <v>-2.3473684210526367</v>
      </c>
      <c r="T419" s="105">
        <f t="shared" si="174"/>
        <v>869.56521739130437</v>
      </c>
      <c r="U419" s="125">
        <f t="shared" si="178"/>
        <v>45</v>
      </c>
      <c r="V419" s="97">
        <f t="shared" si="179"/>
        <v>34</v>
      </c>
      <c r="X419" s="105">
        <f t="shared" si="183"/>
        <v>1880.2760240884172</v>
      </c>
      <c r="Y419" s="105">
        <f t="shared" si="175"/>
        <v>-832.38133902727304</v>
      </c>
    </row>
    <row r="420" spans="1:25" x14ac:dyDescent="0.25">
      <c r="A420" s="98">
        <v>-3.5</v>
      </c>
      <c r="B420" s="98">
        <v>18.299999999999901</v>
      </c>
      <c r="C420" s="131" t="s">
        <v>24</v>
      </c>
      <c r="D420" s="114" t="s">
        <v>1</v>
      </c>
      <c r="E420" s="101">
        <f t="shared" si="169"/>
        <v>95</v>
      </c>
      <c r="F420" s="102" t="s">
        <v>21</v>
      </c>
      <c r="G420" s="120">
        <f t="shared" si="180"/>
        <v>0.16055045871559706</v>
      </c>
      <c r="H420" s="116">
        <f t="shared" si="181"/>
        <v>6.8807339449541594E-2</v>
      </c>
      <c r="I420" s="120">
        <f t="shared" si="165"/>
        <v>-39.603333333332976</v>
      </c>
      <c r="J420" s="116">
        <f t="shared" si="166"/>
        <v>8.1749999999999634</v>
      </c>
      <c r="K420" s="104">
        <f t="shared" si="167"/>
        <v>0.4375</v>
      </c>
      <c r="L420" s="116">
        <f t="shared" si="168"/>
        <v>0.12996941896024525</v>
      </c>
      <c r="M420" s="105">
        <f t="shared" si="170"/>
        <v>1049.5030581039803</v>
      </c>
      <c r="N420" s="97">
        <f t="shared" si="182"/>
        <v>43.655558553696679</v>
      </c>
      <c r="O420" s="97">
        <f t="shared" si="176"/>
        <v>18.299999999999901</v>
      </c>
      <c r="P420" s="105">
        <f t="shared" si="177"/>
        <v>0</v>
      </c>
      <c r="Q420" s="104">
        <f t="shared" si="171"/>
        <v>-45</v>
      </c>
      <c r="R420" s="97">
        <f t="shared" si="172"/>
        <v>0</v>
      </c>
      <c r="S420" s="125">
        <f t="shared" si="173"/>
        <v>-2.3526315789473737</v>
      </c>
      <c r="T420" s="105">
        <f t="shared" si="174"/>
        <v>869.56521739130437</v>
      </c>
      <c r="U420" s="125">
        <f t="shared" si="178"/>
        <v>45</v>
      </c>
      <c r="V420" s="97">
        <f t="shared" si="179"/>
        <v>34</v>
      </c>
      <c r="X420" s="105">
        <f t="shared" si="183"/>
        <v>1885.0682754952845</v>
      </c>
      <c r="Y420" s="105">
        <f t="shared" si="175"/>
        <v>-834.17076987950747</v>
      </c>
    </row>
    <row r="421" spans="1:25" x14ac:dyDescent="0.25">
      <c r="A421" s="98">
        <v>-3.5</v>
      </c>
      <c r="B421" s="97">
        <v>18.1999999999999</v>
      </c>
      <c r="C421" s="131" t="s">
        <v>24</v>
      </c>
      <c r="D421" s="114" t="s">
        <v>1</v>
      </c>
      <c r="E421" s="101">
        <f t="shared" si="169"/>
        <v>95</v>
      </c>
      <c r="F421" s="102" t="s">
        <v>21</v>
      </c>
      <c r="G421" s="120">
        <f t="shared" si="180"/>
        <v>0.16129032258064591</v>
      </c>
      <c r="H421" s="116">
        <f t="shared" si="181"/>
        <v>6.9124423963133966E-2</v>
      </c>
      <c r="I421" s="120">
        <f t="shared" si="165"/>
        <v>-39.240833333332972</v>
      </c>
      <c r="J421" s="116">
        <f t="shared" si="166"/>
        <v>8.137499999999962</v>
      </c>
      <c r="K421" s="104">
        <f t="shared" si="167"/>
        <v>0.4375</v>
      </c>
      <c r="L421" s="116">
        <f t="shared" si="168"/>
        <v>0.13056835637480863</v>
      </c>
      <c r="M421" s="105">
        <f t="shared" si="170"/>
        <v>1054.3394777265796</v>
      </c>
      <c r="N421" s="97">
        <f t="shared" si="182"/>
        <v>43.626321496340452</v>
      </c>
      <c r="O421" s="97">
        <f t="shared" si="176"/>
        <v>18.1999999999999</v>
      </c>
      <c r="P421" s="105">
        <f t="shared" si="177"/>
        <v>0</v>
      </c>
      <c r="Q421" s="104">
        <f t="shared" si="171"/>
        <v>-45</v>
      </c>
      <c r="R421" s="97">
        <f t="shared" si="172"/>
        <v>0</v>
      </c>
      <c r="S421" s="125">
        <f t="shared" si="173"/>
        <v>-2.3578947368421108</v>
      </c>
      <c r="T421" s="105">
        <f t="shared" si="174"/>
        <v>869.56521739130437</v>
      </c>
      <c r="U421" s="125">
        <f t="shared" si="178"/>
        <v>45</v>
      </c>
      <c r="V421" s="97">
        <f t="shared" si="179"/>
        <v>34</v>
      </c>
      <c r="X421" s="105">
        <f t="shared" si="183"/>
        <v>1889.9046951178839</v>
      </c>
      <c r="Y421" s="105">
        <f t="shared" si="175"/>
        <v>-835.97387804192147</v>
      </c>
    </row>
    <row r="422" spans="1:25" x14ac:dyDescent="0.25">
      <c r="A422" s="98">
        <v>-3.5</v>
      </c>
      <c r="B422" s="97">
        <v>18.099999999999898</v>
      </c>
      <c r="C422" s="131" t="s">
        <v>24</v>
      </c>
      <c r="D422" s="114" t="s">
        <v>1</v>
      </c>
      <c r="E422" s="101">
        <f t="shared" si="169"/>
        <v>95</v>
      </c>
      <c r="F422" s="102" t="s">
        <v>21</v>
      </c>
      <c r="G422" s="120">
        <f t="shared" si="180"/>
        <v>0.16203703703703781</v>
      </c>
      <c r="H422" s="116">
        <f t="shared" si="181"/>
        <v>6.9444444444444767E-2</v>
      </c>
      <c r="I422" s="120">
        <f t="shared" si="165"/>
        <v>-38.879999999999633</v>
      </c>
      <c r="J422" s="116">
        <f t="shared" si="166"/>
        <v>8.0999999999999641</v>
      </c>
      <c r="K422" s="104">
        <f t="shared" si="167"/>
        <v>0.4375</v>
      </c>
      <c r="L422" s="116">
        <f t="shared" si="168"/>
        <v>0.13117283950617348</v>
      </c>
      <c r="M422" s="105">
        <f t="shared" si="170"/>
        <v>1059.2206790123507</v>
      </c>
      <c r="N422" s="97">
        <f t="shared" si="182"/>
        <v>43.596813725490165</v>
      </c>
      <c r="O422" s="97">
        <f t="shared" si="176"/>
        <v>18.099999999999898</v>
      </c>
      <c r="P422" s="105">
        <f t="shared" si="177"/>
        <v>0</v>
      </c>
      <c r="Q422" s="104">
        <f t="shared" si="171"/>
        <v>-45</v>
      </c>
      <c r="R422" s="97">
        <f t="shared" si="172"/>
        <v>0</v>
      </c>
      <c r="S422" s="125">
        <f t="shared" si="173"/>
        <v>-2.3631578947368475</v>
      </c>
      <c r="T422" s="105">
        <f t="shared" si="174"/>
        <v>869.56521739130437</v>
      </c>
      <c r="U422" s="125">
        <f t="shared" si="178"/>
        <v>45</v>
      </c>
      <c r="V422" s="97">
        <f t="shared" si="179"/>
        <v>34</v>
      </c>
      <c r="X422" s="105">
        <f t="shared" si="183"/>
        <v>1894.785896403655</v>
      </c>
      <c r="Y422" s="105">
        <f t="shared" si="175"/>
        <v>-837.79081419697354</v>
      </c>
    </row>
    <row r="423" spans="1:25" x14ac:dyDescent="0.25">
      <c r="A423" s="98">
        <v>-3.5</v>
      </c>
      <c r="B423" s="98">
        <v>17.999999999999901</v>
      </c>
      <c r="C423" s="131" t="s">
        <v>24</v>
      </c>
      <c r="D423" s="114" t="s">
        <v>1</v>
      </c>
      <c r="E423" s="101">
        <f t="shared" si="169"/>
        <v>95</v>
      </c>
      <c r="F423" s="102" t="s">
        <v>21</v>
      </c>
      <c r="G423" s="120">
        <f t="shared" si="180"/>
        <v>0.16279069767441937</v>
      </c>
      <c r="H423" s="116">
        <f t="shared" si="181"/>
        <v>6.9767441860465434E-2</v>
      </c>
      <c r="I423" s="120">
        <f t="shared" si="165"/>
        <v>-38.52083333333298</v>
      </c>
      <c r="J423" s="116">
        <f t="shared" si="166"/>
        <v>8.0624999999999645</v>
      </c>
      <c r="K423" s="104">
        <f t="shared" si="167"/>
        <v>0.4375</v>
      </c>
      <c r="L423" s="116">
        <f t="shared" si="168"/>
        <v>0.13178294573643473</v>
      </c>
      <c r="M423" s="105">
        <f t="shared" si="170"/>
        <v>1064.1472868217104</v>
      </c>
      <c r="N423" s="97">
        <f t="shared" si="182"/>
        <v>43.567031463748258</v>
      </c>
      <c r="O423" s="97">
        <f t="shared" si="176"/>
        <v>17.999999999999901</v>
      </c>
      <c r="P423" s="105">
        <f t="shared" si="177"/>
        <v>0</v>
      </c>
      <c r="Q423" s="104">
        <f t="shared" si="171"/>
        <v>-45</v>
      </c>
      <c r="R423" s="97">
        <f t="shared" si="172"/>
        <v>0</v>
      </c>
      <c r="S423" s="125">
        <f t="shared" si="173"/>
        <v>-2.3684210526315841</v>
      </c>
      <c r="T423" s="105">
        <f t="shared" si="174"/>
        <v>869.56521739130437</v>
      </c>
      <c r="U423" s="125">
        <f t="shared" si="178"/>
        <v>45</v>
      </c>
      <c r="V423" s="97">
        <f t="shared" si="179"/>
        <v>34</v>
      </c>
      <c r="X423" s="105">
        <f t="shared" si="183"/>
        <v>1899.7125042130147</v>
      </c>
      <c r="Y423" s="105">
        <f t="shared" si="175"/>
        <v>-839.62173109632499</v>
      </c>
    </row>
    <row r="424" spans="1:25" x14ac:dyDescent="0.25">
      <c r="A424" s="98">
        <v>-3.5</v>
      </c>
      <c r="B424" s="97">
        <v>17.899999999999899</v>
      </c>
      <c r="C424" s="131" t="s">
        <v>24</v>
      </c>
      <c r="D424" s="114" t="s">
        <v>1</v>
      </c>
      <c r="E424" s="101">
        <f t="shared" si="169"/>
        <v>95</v>
      </c>
      <c r="F424" s="102" t="s">
        <v>21</v>
      </c>
      <c r="G424" s="120">
        <f t="shared" si="180"/>
        <v>0.16355140186915965</v>
      </c>
      <c r="H424" s="116">
        <f t="shared" si="181"/>
        <v>7.0093457943925561E-2</v>
      </c>
      <c r="I424" s="120">
        <f t="shared" si="165"/>
        <v>-38.163333333332972</v>
      </c>
      <c r="J424" s="116">
        <f t="shared" si="166"/>
        <v>8.0249999999999631</v>
      </c>
      <c r="K424" s="104">
        <f t="shared" si="167"/>
        <v>0.4375</v>
      </c>
      <c r="L424" s="116">
        <f t="shared" si="168"/>
        <v>0.13239875389408165</v>
      </c>
      <c r="M424" s="105">
        <f t="shared" si="170"/>
        <v>1069.1199376947093</v>
      </c>
      <c r="N424" s="97">
        <f t="shared" si="182"/>
        <v>43.53697086311157</v>
      </c>
      <c r="O424" s="97">
        <f t="shared" si="176"/>
        <v>17.899999999999899</v>
      </c>
      <c r="P424" s="105">
        <f t="shared" si="177"/>
        <v>0</v>
      </c>
      <c r="Q424" s="104">
        <f t="shared" si="171"/>
        <v>-45</v>
      </c>
      <c r="R424" s="97">
        <f t="shared" si="172"/>
        <v>0</v>
      </c>
      <c r="S424" s="125">
        <f t="shared" si="173"/>
        <v>-2.3736842105263212</v>
      </c>
      <c r="T424" s="105">
        <f t="shared" si="174"/>
        <v>869.56521739130437</v>
      </c>
      <c r="U424" s="125">
        <f t="shared" si="178"/>
        <v>45</v>
      </c>
      <c r="V424" s="97">
        <f t="shared" si="179"/>
        <v>34</v>
      </c>
      <c r="X424" s="105">
        <f t="shared" si="183"/>
        <v>1904.6851550860138</v>
      </c>
      <c r="Y424" s="105">
        <f t="shared" si="175"/>
        <v>-841.46678359194925</v>
      </c>
    </row>
    <row r="425" spans="1:25" x14ac:dyDescent="0.25">
      <c r="A425" s="98">
        <v>-3.5</v>
      </c>
      <c r="B425" s="97">
        <v>17.799999999999901</v>
      </c>
      <c r="C425" s="131" t="s">
        <v>24</v>
      </c>
      <c r="D425" s="114" t="s">
        <v>1</v>
      </c>
      <c r="E425" s="101">
        <f t="shared" si="169"/>
        <v>95</v>
      </c>
      <c r="F425" s="102" t="s">
        <v>21</v>
      </c>
      <c r="G425" s="120">
        <f t="shared" si="180"/>
        <v>0.16431924882629184</v>
      </c>
      <c r="H425" s="116">
        <f t="shared" si="181"/>
        <v>7.0422535211267928E-2</v>
      </c>
      <c r="I425" s="120">
        <f t="shared" si="165"/>
        <v>-37.807499999999649</v>
      </c>
      <c r="J425" s="116">
        <f t="shared" si="166"/>
        <v>7.9874999999999634</v>
      </c>
      <c r="K425" s="104">
        <f t="shared" si="167"/>
        <v>0.4375</v>
      </c>
      <c r="L425" s="116">
        <f t="shared" si="168"/>
        <v>0.13302034428795056</v>
      </c>
      <c r="M425" s="105">
        <f t="shared" si="170"/>
        <v>1074.1392801252009</v>
      </c>
      <c r="N425" s="97">
        <f t="shared" si="182"/>
        <v>43.506628003313978</v>
      </c>
      <c r="O425" s="97">
        <f t="shared" si="176"/>
        <v>17.799999999999901</v>
      </c>
      <c r="P425" s="105">
        <f t="shared" si="177"/>
        <v>0</v>
      </c>
      <c r="Q425" s="104">
        <f t="shared" si="171"/>
        <v>-45</v>
      </c>
      <c r="R425" s="97">
        <f t="shared" si="172"/>
        <v>0</v>
      </c>
      <c r="S425" s="125">
        <f t="shared" si="173"/>
        <v>-2.3789473684210578</v>
      </c>
      <c r="T425" s="105">
        <f t="shared" si="174"/>
        <v>869.56521739130437</v>
      </c>
      <c r="U425" s="125">
        <f t="shared" si="178"/>
        <v>45</v>
      </c>
      <c r="V425" s="97">
        <f t="shared" si="179"/>
        <v>34</v>
      </c>
      <c r="X425" s="105">
        <f t="shared" si="183"/>
        <v>1909.7044975165054</v>
      </c>
      <c r="Y425" s="105">
        <f t="shared" si="175"/>
        <v>-843.32612866763293</v>
      </c>
    </row>
    <row r="426" spans="1:25" x14ac:dyDescent="0.25">
      <c r="A426" s="98">
        <v>-3.5</v>
      </c>
      <c r="B426" s="98">
        <v>17.6999999999999</v>
      </c>
      <c r="C426" s="131" t="s">
        <v>24</v>
      </c>
      <c r="D426" s="114" t="s">
        <v>1</v>
      </c>
      <c r="E426" s="101">
        <f t="shared" si="169"/>
        <v>95</v>
      </c>
      <c r="F426" s="102" t="s">
        <v>21</v>
      </c>
      <c r="G426" s="120">
        <f t="shared" si="180"/>
        <v>0.16509433962264228</v>
      </c>
      <c r="H426" s="116">
        <f t="shared" si="181"/>
        <v>7.0754716981132407E-2</v>
      </c>
      <c r="I426" s="120">
        <f t="shared" si="165"/>
        <v>-37.453333333332978</v>
      </c>
      <c r="J426" s="116">
        <f t="shared" si="166"/>
        <v>7.949999999999962</v>
      </c>
      <c r="K426" s="104">
        <f t="shared" si="167"/>
        <v>0.4375</v>
      </c>
      <c r="L426" s="116">
        <f t="shared" si="168"/>
        <v>0.133647798742139</v>
      </c>
      <c r="M426" s="105">
        <f t="shared" si="170"/>
        <v>1079.2059748427725</v>
      </c>
      <c r="N426" s="97">
        <f t="shared" si="182"/>
        <v>43.475998890122057</v>
      </c>
      <c r="O426" s="97">
        <f t="shared" si="176"/>
        <v>17.6999999999999</v>
      </c>
      <c r="P426" s="105">
        <f t="shared" si="177"/>
        <v>0</v>
      </c>
      <c r="Q426" s="104">
        <f t="shared" si="171"/>
        <v>-45</v>
      </c>
      <c r="R426" s="97">
        <f t="shared" si="172"/>
        <v>0</v>
      </c>
      <c r="S426" s="125">
        <f t="shared" si="173"/>
        <v>-2.3842105263157949</v>
      </c>
      <c r="T426" s="105">
        <f t="shared" si="174"/>
        <v>869.56521739130437</v>
      </c>
      <c r="U426" s="125">
        <f t="shared" si="178"/>
        <v>45</v>
      </c>
      <c r="V426" s="97">
        <f t="shared" si="179"/>
        <v>34</v>
      </c>
      <c r="X426" s="105">
        <f t="shared" si="183"/>
        <v>1914.7711922340768</v>
      </c>
      <c r="Y426" s="105">
        <f t="shared" si="175"/>
        <v>-845.19992547086179</v>
      </c>
    </row>
    <row r="427" spans="1:25" x14ac:dyDescent="0.25">
      <c r="A427" s="98">
        <v>-3.5</v>
      </c>
      <c r="B427" s="97">
        <v>17.599999999999898</v>
      </c>
      <c r="C427" s="131" t="s">
        <v>24</v>
      </c>
      <c r="D427" s="114" t="s">
        <v>1</v>
      </c>
      <c r="E427" s="101">
        <f t="shared" si="169"/>
        <v>95</v>
      </c>
      <c r="F427" s="102" t="s">
        <v>21</v>
      </c>
      <c r="G427" s="120">
        <f t="shared" si="180"/>
        <v>0.16587677725118563</v>
      </c>
      <c r="H427" s="116">
        <f t="shared" si="181"/>
        <v>7.1090047393365274E-2</v>
      </c>
      <c r="I427" s="120">
        <f t="shared" si="165"/>
        <v>-37.100833333332979</v>
      </c>
      <c r="J427" s="116">
        <f t="shared" si="166"/>
        <v>7.9124999999999641</v>
      </c>
      <c r="K427" s="104">
        <f t="shared" si="167"/>
        <v>0.4375</v>
      </c>
      <c r="L427" s="116">
        <f t="shared" si="168"/>
        <v>0.13428120063191226</v>
      </c>
      <c r="M427" s="105">
        <f t="shared" si="170"/>
        <v>1084.3206951026916</v>
      </c>
      <c r="N427" s="97">
        <f t="shared" si="182"/>
        <v>43.445079453582359</v>
      </c>
      <c r="O427" s="97">
        <f t="shared" si="176"/>
        <v>17.599999999999898</v>
      </c>
      <c r="P427" s="105">
        <f t="shared" si="177"/>
        <v>0</v>
      </c>
      <c r="Q427" s="104">
        <f t="shared" si="171"/>
        <v>-45</v>
      </c>
      <c r="R427" s="97">
        <f t="shared" si="172"/>
        <v>0</v>
      </c>
      <c r="S427" s="125">
        <f t="shared" si="173"/>
        <v>-2.3894736842105315</v>
      </c>
      <c r="T427" s="105">
        <f t="shared" si="174"/>
        <v>869.56521739130437</v>
      </c>
      <c r="U427" s="125">
        <f t="shared" si="178"/>
        <v>45</v>
      </c>
      <c r="V427" s="97">
        <f t="shared" si="179"/>
        <v>34</v>
      </c>
      <c r="X427" s="105">
        <f t="shared" si="183"/>
        <v>1919.8859124939959</v>
      </c>
      <c r="Y427" s="105">
        <f t="shared" si="175"/>
        <v>-847.08833534508778</v>
      </c>
    </row>
    <row r="428" spans="1:25" x14ac:dyDescent="0.25">
      <c r="A428" s="98">
        <v>-3.5</v>
      </c>
      <c r="B428" s="97">
        <v>17.499999999999901</v>
      </c>
      <c r="C428" s="131" t="s">
        <v>24</v>
      </c>
      <c r="D428" s="114" t="s">
        <v>1</v>
      </c>
      <c r="E428" s="101">
        <f t="shared" si="169"/>
        <v>95</v>
      </c>
      <c r="F428" s="102" t="s">
        <v>21</v>
      </c>
      <c r="G428" s="120">
        <f t="shared" si="180"/>
        <v>0.16666666666666746</v>
      </c>
      <c r="H428" s="116">
        <f t="shared" si="181"/>
        <v>7.1428571428571772E-2</v>
      </c>
      <c r="I428" s="120">
        <f t="shared" si="165"/>
        <v>-36.749999999999652</v>
      </c>
      <c r="J428" s="116">
        <f t="shared" si="166"/>
        <v>7.8749999999999645</v>
      </c>
      <c r="K428" s="104">
        <f t="shared" si="167"/>
        <v>0.4375</v>
      </c>
      <c r="L428" s="116">
        <f t="shared" si="168"/>
        <v>0.13492063492063558</v>
      </c>
      <c r="M428" s="105">
        <f t="shared" si="170"/>
        <v>1089.4841269841322</v>
      </c>
      <c r="N428" s="97">
        <f t="shared" si="182"/>
        <v>43.413865546218453</v>
      </c>
      <c r="O428" s="97">
        <f t="shared" si="176"/>
        <v>17.499999999999901</v>
      </c>
      <c r="P428" s="105">
        <f t="shared" si="177"/>
        <v>0</v>
      </c>
      <c r="Q428" s="104">
        <f t="shared" si="171"/>
        <v>-45</v>
      </c>
      <c r="R428" s="97">
        <f t="shared" si="172"/>
        <v>0</v>
      </c>
      <c r="S428" s="125">
        <f t="shared" si="173"/>
        <v>-2.3947368421052682</v>
      </c>
      <c r="T428" s="105">
        <f t="shared" si="174"/>
        <v>869.56521739130437</v>
      </c>
      <c r="U428" s="125">
        <f t="shared" si="178"/>
        <v>45</v>
      </c>
      <c r="V428" s="97">
        <f t="shared" si="179"/>
        <v>34</v>
      </c>
      <c r="X428" s="105">
        <f t="shared" si="183"/>
        <v>1925.0493443754367</v>
      </c>
      <c r="Y428" s="105">
        <f t="shared" si="175"/>
        <v>-848.99152186237018</v>
      </c>
    </row>
    <row r="429" spans="1:25" x14ac:dyDescent="0.25">
      <c r="A429" s="98">
        <v>-3.5</v>
      </c>
      <c r="B429" s="98">
        <v>17.399999999999899</v>
      </c>
      <c r="C429" s="131" t="s">
        <v>24</v>
      </c>
      <c r="D429" s="114" t="s">
        <v>1</v>
      </c>
      <c r="E429" s="101">
        <f t="shared" si="169"/>
        <v>95</v>
      </c>
      <c r="F429" s="102" t="s">
        <v>21</v>
      </c>
      <c r="G429" s="120">
        <f t="shared" si="180"/>
        <v>0.1674641148325367</v>
      </c>
      <c r="H429" s="116">
        <f t="shared" si="181"/>
        <v>7.1770334928230012E-2</v>
      </c>
      <c r="I429" s="120">
        <f t="shared" si="165"/>
        <v>-36.400833333332983</v>
      </c>
      <c r="J429" s="116">
        <f t="shared" si="166"/>
        <v>7.8374999999999631</v>
      </c>
      <c r="K429" s="104">
        <f t="shared" si="167"/>
        <v>0.4375</v>
      </c>
      <c r="L429" s="116">
        <f t="shared" si="168"/>
        <v>0.13556618819776783</v>
      </c>
      <c r="M429" s="105">
        <f t="shared" si="170"/>
        <v>1094.6969696969752</v>
      </c>
      <c r="N429" s="97">
        <f t="shared" si="182"/>
        <v>43.382352941176443</v>
      </c>
      <c r="O429" s="97">
        <f t="shared" si="176"/>
        <v>17.399999999999899</v>
      </c>
      <c r="P429" s="105">
        <f t="shared" si="177"/>
        <v>0</v>
      </c>
      <c r="Q429" s="104">
        <f t="shared" si="171"/>
        <v>-45</v>
      </c>
      <c r="R429" s="97">
        <f t="shared" si="172"/>
        <v>0</v>
      </c>
      <c r="S429" s="125">
        <f t="shared" si="173"/>
        <v>-2.4000000000000052</v>
      </c>
      <c r="T429" s="105">
        <f t="shared" si="174"/>
        <v>869.56521739130437</v>
      </c>
      <c r="U429" s="125">
        <f t="shared" si="178"/>
        <v>45</v>
      </c>
      <c r="V429" s="97">
        <f t="shared" si="179"/>
        <v>34</v>
      </c>
      <c r="X429" s="105">
        <f t="shared" si="183"/>
        <v>1930.2621870882795</v>
      </c>
      <c r="Y429" s="105">
        <f t="shared" si="175"/>
        <v>-850.90965085639209</v>
      </c>
    </row>
    <row r="430" spans="1:25" x14ac:dyDescent="0.25">
      <c r="A430" s="98">
        <v>-3.5</v>
      </c>
      <c r="B430" s="97">
        <v>17.299999999999901</v>
      </c>
      <c r="C430" s="131" t="s">
        <v>24</v>
      </c>
      <c r="D430" s="114" t="s">
        <v>1</v>
      </c>
      <c r="E430" s="101">
        <f t="shared" si="169"/>
        <v>95</v>
      </c>
      <c r="F430" s="102" t="s">
        <v>21</v>
      </c>
      <c r="G430" s="120">
        <f t="shared" si="180"/>
        <v>0.16826923076923156</v>
      </c>
      <c r="H430" s="116">
        <f t="shared" si="181"/>
        <v>7.2115384615384956E-2</v>
      </c>
      <c r="I430" s="120">
        <f t="shared" si="165"/>
        <v>-36.053333333332994</v>
      </c>
      <c r="J430" s="116">
        <f t="shared" si="166"/>
        <v>7.7999999999999634</v>
      </c>
      <c r="K430" s="104">
        <f t="shared" si="167"/>
        <v>0.4375</v>
      </c>
      <c r="L430" s="116">
        <f t="shared" si="168"/>
        <v>0.13621794871794937</v>
      </c>
      <c r="M430" s="105">
        <f t="shared" si="170"/>
        <v>1099.9599358974413</v>
      </c>
      <c r="N430" s="97">
        <f t="shared" si="182"/>
        <v>43.350537330316712</v>
      </c>
      <c r="O430" s="97">
        <f t="shared" si="176"/>
        <v>17.299999999999901</v>
      </c>
      <c r="P430" s="105">
        <f t="shared" si="177"/>
        <v>0</v>
      </c>
      <c r="Q430" s="104">
        <f t="shared" si="171"/>
        <v>-45</v>
      </c>
      <c r="R430" s="97">
        <f t="shared" si="172"/>
        <v>0</v>
      </c>
      <c r="S430" s="125">
        <f t="shared" si="173"/>
        <v>-2.4052631578947423</v>
      </c>
      <c r="T430" s="105">
        <f t="shared" si="174"/>
        <v>869.56521739130437</v>
      </c>
      <c r="U430" s="125">
        <f t="shared" si="178"/>
        <v>45</v>
      </c>
      <c r="V430" s="97">
        <f t="shared" si="179"/>
        <v>34</v>
      </c>
      <c r="X430" s="105">
        <f t="shared" si="183"/>
        <v>1935.5251532887455</v>
      </c>
      <c r="Y430" s="105">
        <f t="shared" si="175"/>
        <v>-852.842890455835</v>
      </c>
    </row>
    <row r="431" spans="1:25" x14ac:dyDescent="0.25">
      <c r="A431" s="98">
        <v>-3.5</v>
      </c>
      <c r="B431" s="97">
        <v>17.1999999999999</v>
      </c>
      <c r="C431" s="131" t="s">
        <v>24</v>
      </c>
      <c r="D431" s="114" t="s">
        <v>1</v>
      </c>
      <c r="E431" s="101">
        <f t="shared" si="169"/>
        <v>95</v>
      </c>
      <c r="F431" s="102" t="s">
        <v>21</v>
      </c>
      <c r="G431" s="120">
        <f t="shared" si="180"/>
        <v>0.16908212560386554</v>
      </c>
      <c r="H431" s="116">
        <f t="shared" si="181"/>
        <v>7.2463768115942379E-2</v>
      </c>
      <c r="I431" s="120">
        <f t="shared" si="165"/>
        <v>-35.707499999999655</v>
      </c>
      <c r="J431" s="116">
        <f t="shared" si="166"/>
        <v>7.762499999999962</v>
      </c>
      <c r="K431" s="104">
        <f t="shared" si="167"/>
        <v>0.4375</v>
      </c>
      <c r="L431" s="116">
        <f t="shared" si="168"/>
        <v>0.1368760064412245</v>
      </c>
      <c r="M431" s="105">
        <f t="shared" si="170"/>
        <v>1105.2737520128878</v>
      </c>
      <c r="N431" s="97">
        <f t="shared" si="182"/>
        <v>43.318414322250611</v>
      </c>
      <c r="O431" s="97">
        <f t="shared" si="176"/>
        <v>17.1999999999999</v>
      </c>
      <c r="P431" s="105">
        <f t="shared" si="177"/>
        <v>0</v>
      </c>
      <c r="Q431" s="104">
        <f t="shared" si="171"/>
        <v>-45</v>
      </c>
      <c r="R431" s="97">
        <f t="shared" si="172"/>
        <v>0</v>
      </c>
      <c r="S431" s="125">
        <f t="shared" si="173"/>
        <v>-2.410526315789479</v>
      </c>
      <c r="T431" s="105">
        <f t="shared" si="174"/>
        <v>869.56521739130437</v>
      </c>
      <c r="U431" s="125">
        <f t="shared" si="178"/>
        <v>45</v>
      </c>
      <c r="V431" s="97">
        <f t="shared" si="179"/>
        <v>34</v>
      </c>
      <c r="X431" s="105">
        <f t="shared" si="183"/>
        <v>1940.8389694041921</v>
      </c>
      <c r="Y431" s="105">
        <f t="shared" si="175"/>
        <v>-854.79141111811452</v>
      </c>
    </row>
    <row r="432" spans="1:25" x14ac:dyDescent="0.25">
      <c r="A432" s="98">
        <v>-3.5</v>
      </c>
      <c r="B432" s="98">
        <v>17.099999999999898</v>
      </c>
      <c r="C432" s="131" t="s">
        <v>24</v>
      </c>
      <c r="D432" s="114" t="s">
        <v>1</v>
      </c>
      <c r="E432" s="101">
        <f t="shared" si="169"/>
        <v>95</v>
      </c>
      <c r="F432" s="102" t="s">
        <v>21</v>
      </c>
      <c r="G432" s="120">
        <f t="shared" si="180"/>
        <v>0.16990291262136006</v>
      </c>
      <c r="H432" s="116">
        <f t="shared" si="181"/>
        <v>7.2815533980582881E-2</v>
      </c>
      <c r="I432" s="120">
        <f t="shared" si="165"/>
        <v>-35.363333333332982</v>
      </c>
      <c r="J432" s="116">
        <f t="shared" si="166"/>
        <v>7.7249999999999641</v>
      </c>
      <c r="K432" s="104">
        <f t="shared" si="167"/>
        <v>0.4375</v>
      </c>
      <c r="L432" s="116">
        <f t="shared" si="168"/>
        <v>0.13754045307443438</v>
      </c>
      <c r="M432" s="105">
        <f t="shared" si="170"/>
        <v>1110.6391585760575</v>
      </c>
      <c r="N432" s="97">
        <f t="shared" si="182"/>
        <v>43.285979440319778</v>
      </c>
      <c r="O432" s="97">
        <f t="shared" si="176"/>
        <v>17.099999999999898</v>
      </c>
      <c r="P432" s="105">
        <f t="shared" si="177"/>
        <v>0</v>
      </c>
      <c r="Q432" s="104">
        <f t="shared" si="171"/>
        <v>-45</v>
      </c>
      <c r="R432" s="97">
        <f t="shared" si="172"/>
        <v>0</v>
      </c>
      <c r="S432" s="125">
        <f t="shared" si="173"/>
        <v>-2.4157894736842156</v>
      </c>
      <c r="T432" s="105">
        <f t="shared" si="174"/>
        <v>869.56521739130437</v>
      </c>
      <c r="U432" s="125">
        <f t="shared" si="178"/>
        <v>45</v>
      </c>
      <c r="V432" s="97">
        <f t="shared" si="179"/>
        <v>34</v>
      </c>
      <c r="X432" s="105">
        <f t="shared" si="183"/>
        <v>1946.204375967362</v>
      </c>
      <c r="Y432" s="105">
        <f t="shared" si="175"/>
        <v>-856.75538566345995</v>
      </c>
    </row>
    <row r="433" spans="1:25" x14ac:dyDescent="0.25">
      <c r="A433" s="98">
        <v>-3.5</v>
      </c>
      <c r="B433" s="97">
        <v>16.999999999999901</v>
      </c>
      <c r="C433" s="131" t="s">
        <v>24</v>
      </c>
      <c r="D433" s="114" t="s">
        <v>1</v>
      </c>
      <c r="E433" s="101">
        <f t="shared" si="169"/>
        <v>95</v>
      </c>
      <c r="F433" s="102" t="s">
        <v>21</v>
      </c>
      <c r="G433" s="120">
        <f t="shared" si="180"/>
        <v>0.17073170731707399</v>
      </c>
      <c r="H433" s="116">
        <f t="shared" si="181"/>
        <v>7.317073170731743E-2</v>
      </c>
      <c r="I433" s="120">
        <f t="shared" si="165"/>
        <v>-35.020833333332995</v>
      </c>
      <c r="J433" s="116">
        <f t="shared" si="166"/>
        <v>7.6874999999999645</v>
      </c>
      <c r="K433" s="104">
        <f t="shared" si="167"/>
        <v>0.4375</v>
      </c>
      <c r="L433" s="116">
        <f t="shared" si="168"/>
        <v>0.13821138211382183</v>
      </c>
      <c r="M433" s="105">
        <f t="shared" si="170"/>
        <v>1116.0569105691113</v>
      </c>
      <c r="N433" s="97">
        <f t="shared" si="182"/>
        <v>43.253228120516468</v>
      </c>
      <c r="O433" s="97">
        <f t="shared" si="176"/>
        <v>16.999999999999901</v>
      </c>
      <c r="P433" s="105">
        <f t="shared" si="177"/>
        <v>0</v>
      </c>
      <c r="Q433" s="104">
        <f t="shared" si="171"/>
        <v>-45</v>
      </c>
      <c r="R433" s="97">
        <f t="shared" si="172"/>
        <v>0</v>
      </c>
      <c r="S433" s="125">
        <f t="shared" si="173"/>
        <v>-2.4210526315789527</v>
      </c>
      <c r="T433" s="105">
        <f t="shared" si="174"/>
        <v>869.56521739130437</v>
      </c>
      <c r="U433" s="125">
        <f t="shared" si="178"/>
        <v>45</v>
      </c>
      <c r="V433" s="97">
        <f t="shared" si="179"/>
        <v>34</v>
      </c>
      <c r="X433" s="105">
        <f t="shared" si="183"/>
        <v>1951.6221279604156</v>
      </c>
      <c r="Y433" s="105">
        <f t="shared" si="175"/>
        <v>-858.73498930933317</v>
      </c>
    </row>
    <row r="434" spans="1:25" x14ac:dyDescent="0.25">
      <c r="A434" s="98">
        <v>-3.5</v>
      </c>
      <c r="B434" s="97">
        <v>16.899999999999899</v>
      </c>
      <c r="C434" s="131" t="s">
        <v>24</v>
      </c>
      <c r="D434" s="114" t="s">
        <v>1</v>
      </c>
      <c r="E434" s="101">
        <f t="shared" si="169"/>
        <v>95</v>
      </c>
      <c r="F434" s="102" t="s">
        <v>21</v>
      </c>
      <c r="G434" s="120">
        <f t="shared" si="180"/>
        <v>0.17156862745098125</v>
      </c>
      <c r="H434" s="116">
        <f t="shared" si="181"/>
        <v>7.3529411764706246E-2</v>
      </c>
      <c r="I434" s="120">
        <f t="shared" si="165"/>
        <v>-34.679999999999659</v>
      </c>
      <c r="J434" s="116">
        <f t="shared" si="166"/>
        <v>7.6499999999999631</v>
      </c>
      <c r="K434" s="104">
        <f t="shared" si="167"/>
        <v>0.4375</v>
      </c>
      <c r="L434" s="116">
        <f t="shared" si="168"/>
        <v>0.13888888888888962</v>
      </c>
      <c r="M434" s="105">
        <f t="shared" si="170"/>
        <v>1121.5277777777837</v>
      </c>
      <c r="N434" s="97">
        <f t="shared" si="182"/>
        <v>43.220155709342528</v>
      </c>
      <c r="O434" s="97">
        <f t="shared" si="176"/>
        <v>16.899999999999899</v>
      </c>
      <c r="P434" s="105">
        <f t="shared" si="177"/>
        <v>0</v>
      </c>
      <c r="Q434" s="104">
        <f t="shared" si="171"/>
        <v>-45</v>
      </c>
      <c r="R434" s="97">
        <f t="shared" si="172"/>
        <v>0</v>
      </c>
      <c r="S434" s="125">
        <f t="shared" si="173"/>
        <v>-2.4263157894736898</v>
      </c>
      <c r="T434" s="105">
        <f t="shared" si="174"/>
        <v>869.56521739130437</v>
      </c>
      <c r="U434" s="125">
        <f t="shared" si="178"/>
        <v>45</v>
      </c>
      <c r="V434" s="97">
        <f t="shared" si="179"/>
        <v>34</v>
      </c>
      <c r="X434" s="105">
        <f t="shared" si="183"/>
        <v>1957.0929951690882</v>
      </c>
      <c r="Y434" s="105">
        <f t="shared" si="175"/>
        <v>-860.73039970517425</v>
      </c>
    </row>
    <row r="435" spans="1:25" x14ac:dyDescent="0.25">
      <c r="A435" s="98">
        <v>-3.5</v>
      </c>
      <c r="B435" s="98">
        <v>16.799999999999901</v>
      </c>
      <c r="C435" s="131" t="s">
        <v>24</v>
      </c>
      <c r="D435" s="114" t="s">
        <v>1</v>
      </c>
      <c r="E435" s="101">
        <f t="shared" si="169"/>
        <v>95</v>
      </c>
      <c r="F435" s="102" t="s">
        <v>21</v>
      </c>
      <c r="G435" s="120">
        <f t="shared" si="180"/>
        <v>0.17241379310344912</v>
      </c>
      <c r="H435" s="116">
        <f t="shared" si="181"/>
        <v>7.3891625615763901E-2</v>
      </c>
      <c r="I435" s="120">
        <f t="shared" si="165"/>
        <v>-34.340833333333002</v>
      </c>
      <c r="J435" s="116">
        <f t="shared" si="166"/>
        <v>7.6124999999999634</v>
      </c>
      <c r="K435" s="104">
        <f t="shared" si="167"/>
        <v>0.4375</v>
      </c>
      <c r="L435" s="116">
        <f t="shared" si="168"/>
        <v>0.13957307060755403</v>
      </c>
      <c r="M435" s="105">
        <f t="shared" si="170"/>
        <v>1127.0525451559988</v>
      </c>
      <c r="N435" s="97">
        <f t="shared" si="182"/>
        <v>43.186757461605296</v>
      </c>
      <c r="O435" s="97">
        <f t="shared" si="176"/>
        <v>16.799999999999901</v>
      </c>
      <c r="P435" s="105">
        <f t="shared" si="177"/>
        <v>0</v>
      </c>
      <c r="Q435" s="104">
        <f t="shared" si="171"/>
        <v>-45</v>
      </c>
      <c r="R435" s="97">
        <f t="shared" si="172"/>
        <v>0</v>
      </c>
      <c r="S435" s="125">
        <f t="shared" si="173"/>
        <v>-2.4315789473684264</v>
      </c>
      <c r="T435" s="105">
        <f t="shared" si="174"/>
        <v>869.56521739130437</v>
      </c>
      <c r="U435" s="125">
        <f t="shared" si="178"/>
        <v>45</v>
      </c>
      <c r="V435" s="97">
        <f t="shared" si="179"/>
        <v>34</v>
      </c>
      <c r="X435" s="105">
        <f t="shared" si="183"/>
        <v>1962.6177625473033</v>
      </c>
      <c r="Y435" s="105">
        <f t="shared" si="175"/>
        <v>-862.74179696745762</v>
      </c>
    </row>
    <row r="436" spans="1:25" x14ac:dyDescent="0.25">
      <c r="A436" s="98">
        <v>-3.5</v>
      </c>
      <c r="B436" s="97">
        <v>16.6999999999999</v>
      </c>
      <c r="C436" s="131" t="s">
        <v>24</v>
      </c>
      <c r="D436" s="114" t="s">
        <v>1</v>
      </c>
      <c r="E436" s="101">
        <f t="shared" si="169"/>
        <v>95</v>
      </c>
      <c r="F436" s="102" t="s">
        <v>21</v>
      </c>
      <c r="G436" s="120">
        <f t="shared" si="180"/>
        <v>0.17326732673267412</v>
      </c>
      <c r="H436" s="116">
        <f t="shared" si="181"/>
        <v>7.4257425742574629E-2</v>
      </c>
      <c r="I436" s="120">
        <f t="shared" si="165"/>
        <v>-34.003333333332996</v>
      </c>
      <c r="J436" s="116">
        <f t="shared" si="166"/>
        <v>7.574999999999962</v>
      </c>
      <c r="K436" s="104">
        <f t="shared" si="167"/>
        <v>0.4375</v>
      </c>
      <c r="L436" s="116">
        <f t="shared" si="168"/>
        <v>0.14026402640264096</v>
      </c>
      <c r="M436" s="105">
        <f t="shared" si="170"/>
        <v>1132.6320132013257</v>
      </c>
      <c r="N436" s="97">
        <f t="shared" si="182"/>
        <v>43.1530285381479</v>
      </c>
      <c r="O436" s="97">
        <f t="shared" si="176"/>
        <v>16.6999999999999</v>
      </c>
      <c r="P436" s="105">
        <f t="shared" si="177"/>
        <v>0</v>
      </c>
      <c r="Q436" s="104">
        <f t="shared" si="171"/>
        <v>-45</v>
      </c>
      <c r="R436" s="97">
        <f t="shared" si="172"/>
        <v>0</v>
      </c>
      <c r="S436" s="125">
        <f t="shared" si="173"/>
        <v>-2.436842105263163</v>
      </c>
      <c r="T436" s="105">
        <f t="shared" si="174"/>
        <v>869.56521739130437</v>
      </c>
      <c r="U436" s="125">
        <f t="shared" si="178"/>
        <v>45</v>
      </c>
      <c r="V436" s="97">
        <f t="shared" si="179"/>
        <v>34</v>
      </c>
      <c r="X436" s="105">
        <f t="shared" si="183"/>
        <v>1968.1972305926301</v>
      </c>
      <c r="Y436" s="105">
        <f t="shared" si="175"/>
        <v>-864.76936371505406</v>
      </c>
    </row>
    <row r="437" spans="1:25" x14ac:dyDescent="0.25">
      <c r="A437" s="98">
        <v>-3.5</v>
      </c>
      <c r="B437" s="97">
        <v>16.599999999999898</v>
      </c>
      <c r="C437" s="131" t="s">
        <v>24</v>
      </c>
      <c r="D437" s="114" t="s">
        <v>1</v>
      </c>
      <c r="E437" s="101">
        <f t="shared" si="169"/>
        <v>95</v>
      </c>
      <c r="F437" s="102" t="s">
        <v>21</v>
      </c>
      <c r="G437" s="120">
        <f t="shared" si="180"/>
        <v>0.17412935323383172</v>
      </c>
      <c r="H437" s="116">
        <f t="shared" si="181"/>
        <v>7.4626865671642173E-2</v>
      </c>
      <c r="I437" s="120">
        <f t="shared" si="165"/>
        <v>-33.667499999999656</v>
      </c>
      <c r="J437" s="116">
        <f t="shared" si="166"/>
        <v>7.5374999999999641</v>
      </c>
      <c r="K437" s="104">
        <f t="shared" si="167"/>
        <v>0.4375</v>
      </c>
      <c r="L437" s="116">
        <f t="shared" si="168"/>
        <v>0.1409618573797686</v>
      </c>
      <c r="M437" s="105">
        <f t="shared" si="170"/>
        <v>1138.2669983416315</v>
      </c>
      <c r="N437" s="97">
        <f t="shared" si="182"/>
        <v>43.11896400351182</v>
      </c>
      <c r="O437" s="97">
        <f t="shared" si="176"/>
        <v>16.599999999999898</v>
      </c>
      <c r="P437" s="105">
        <f t="shared" si="177"/>
        <v>0</v>
      </c>
      <c r="Q437" s="104">
        <f t="shared" si="171"/>
        <v>-45</v>
      </c>
      <c r="R437" s="97">
        <f t="shared" si="172"/>
        <v>0</v>
      </c>
      <c r="S437" s="125">
        <f t="shared" si="173"/>
        <v>-2.4421052631579001</v>
      </c>
      <c r="T437" s="105">
        <f t="shared" si="174"/>
        <v>869.56521739130437</v>
      </c>
      <c r="U437" s="125">
        <f t="shared" si="178"/>
        <v>45</v>
      </c>
      <c r="V437" s="97">
        <f t="shared" si="179"/>
        <v>34</v>
      </c>
      <c r="X437" s="105">
        <f t="shared" si="183"/>
        <v>1973.8322157329358</v>
      </c>
      <c r="Y437" s="105">
        <f t="shared" si="175"/>
        <v>-866.81328510486958</v>
      </c>
    </row>
    <row r="438" spans="1:25" x14ac:dyDescent="0.25">
      <c r="A438" s="98">
        <v>-3.5</v>
      </c>
      <c r="B438" s="98">
        <v>16.499999999999901</v>
      </c>
      <c r="C438" s="131" t="s">
        <v>24</v>
      </c>
      <c r="D438" s="114" t="s">
        <v>1</v>
      </c>
      <c r="E438" s="101">
        <f t="shared" si="169"/>
        <v>95</v>
      </c>
      <c r="F438" s="102" t="s">
        <v>21</v>
      </c>
      <c r="G438" s="120">
        <f t="shared" si="180"/>
        <v>0.17500000000000088</v>
      </c>
      <c r="H438" s="116">
        <f t="shared" si="181"/>
        <v>7.5000000000000372E-2</v>
      </c>
      <c r="I438" s="120">
        <f t="shared" si="165"/>
        <v>-33.333333333333002</v>
      </c>
      <c r="J438" s="116">
        <f t="shared" si="166"/>
        <v>7.4999999999999645</v>
      </c>
      <c r="K438" s="104">
        <f t="shared" si="167"/>
        <v>0.4375</v>
      </c>
      <c r="L438" s="116">
        <f t="shared" si="168"/>
        <v>0.14166666666666738</v>
      </c>
      <c r="M438" s="105">
        <f t="shared" si="170"/>
        <v>1143.9583333333392</v>
      </c>
      <c r="N438" s="97">
        <f t="shared" si="182"/>
        <v>43.084558823529377</v>
      </c>
      <c r="O438" s="97">
        <f t="shared" si="176"/>
        <v>16.499999999999901</v>
      </c>
      <c r="P438" s="105">
        <f t="shared" si="177"/>
        <v>0</v>
      </c>
      <c r="Q438" s="104">
        <f t="shared" si="171"/>
        <v>-45</v>
      </c>
      <c r="R438" s="97">
        <f t="shared" si="172"/>
        <v>0</v>
      </c>
      <c r="S438" s="125">
        <f t="shared" si="173"/>
        <v>-2.4473684210526367</v>
      </c>
      <c r="T438" s="105">
        <f t="shared" si="174"/>
        <v>869.56521739130437</v>
      </c>
      <c r="U438" s="125">
        <f t="shared" si="178"/>
        <v>45</v>
      </c>
      <c r="V438" s="97">
        <f t="shared" si="179"/>
        <v>34</v>
      </c>
      <c r="X438" s="105">
        <f t="shared" si="183"/>
        <v>1979.5235507246434</v>
      </c>
      <c r="Y438" s="105">
        <f t="shared" si="175"/>
        <v>-868.87374886775581</v>
      </c>
    </row>
    <row r="439" spans="1:25" x14ac:dyDescent="0.25">
      <c r="A439" s="98">
        <v>-3.5</v>
      </c>
      <c r="B439" s="97">
        <v>16.399999999999899</v>
      </c>
      <c r="C439" s="131" t="s">
        <v>24</v>
      </c>
      <c r="D439" s="114" t="s">
        <v>1</v>
      </c>
      <c r="E439" s="101">
        <f t="shared" si="169"/>
        <v>95</v>
      </c>
      <c r="F439" s="102" t="s">
        <v>21</v>
      </c>
      <c r="G439" s="120">
        <f t="shared" si="180"/>
        <v>0.17587939698492552</v>
      </c>
      <c r="H439" s="116">
        <f t="shared" si="181"/>
        <v>7.5376884422110935E-2</v>
      </c>
      <c r="I439" s="120">
        <f t="shared" si="165"/>
        <v>-33.000833333332999</v>
      </c>
      <c r="J439" s="116">
        <f t="shared" si="166"/>
        <v>7.4624999999999631</v>
      </c>
      <c r="K439" s="104">
        <f t="shared" si="167"/>
        <v>0.4375</v>
      </c>
      <c r="L439" s="116">
        <f t="shared" si="168"/>
        <v>0.14237855946398731</v>
      </c>
      <c r="M439" s="105">
        <f t="shared" si="170"/>
        <v>1149.7068676716974</v>
      </c>
      <c r="N439" s="97">
        <f t="shared" si="182"/>
        <v>43.049807862843593</v>
      </c>
      <c r="O439" s="97">
        <f t="shared" si="176"/>
        <v>16.399999999999899</v>
      </c>
      <c r="P439" s="105">
        <f t="shared" si="177"/>
        <v>0</v>
      </c>
      <c r="Q439" s="104">
        <f t="shared" si="171"/>
        <v>-45</v>
      </c>
      <c r="R439" s="97">
        <f t="shared" si="172"/>
        <v>0</v>
      </c>
      <c r="S439" s="125">
        <f t="shared" si="173"/>
        <v>-2.4526315789473738</v>
      </c>
      <c r="T439" s="105">
        <f t="shared" si="174"/>
        <v>869.56521739130437</v>
      </c>
      <c r="U439" s="125">
        <f t="shared" si="178"/>
        <v>45</v>
      </c>
      <c r="V439" s="97">
        <f t="shared" si="179"/>
        <v>34</v>
      </c>
      <c r="X439" s="105">
        <f t="shared" si="183"/>
        <v>1985.2720850630017</v>
      </c>
      <c r="Y439" s="105">
        <f t="shared" si="175"/>
        <v>-870.95094534467</v>
      </c>
    </row>
    <row r="440" spans="1:25" x14ac:dyDescent="0.25">
      <c r="A440" s="98">
        <v>-3.5</v>
      </c>
      <c r="B440" s="97">
        <v>16.299999999999901</v>
      </c>
      <c r="C440" s="131" t="s">
        <v>24</v>
      </c>
      <c r="D440" s="114" t="s">
        <v>1</v>
      </c>
      <c r="E440" s="101">
        <f t="shared" si="169"/>
        <v>95</v>
      </c>
      <c r="F440" s="102" t="s">
        <v>21</v>
      </c>
      <c r="G440" s="120">
        <f t="shared" si="180"/>
        <v>0.17676767676767766</v>
      </c>
      <c r="H440" s="116">
        <f t="shared" si="181"/>
        <v>7.5757575757576134E-2</v>
      </c>
      <c r="I440" s="120">
        <f t="shared" si="165"/>
        <v>-32.669999999999675</v>
      </c>
      <c r="J440" s="116">
        <f t="shared" si="166"/>
        <v>7.4249999999999634</v>
      </c>
      <c r="K440" s="104">
        <f t="shared" si="167"/>
        <v>0.4375</v>
      </c>
      <c r="L440" s="116">
        <f t="shared" si="168"/>
        <v>0.14309764309764381</v>
      </c>
      <c r="M440" s="105">
        <f t="shared" si="170"/>
        <v>1155.5134680134738</v>
      </c>
      <c r="N440" s="97">
        <f t="shared" si="182"/>
        <v>43.014705882352906</v>
      </c>
      <c r="O440" s="97">
        <f t="shared" si="176"/>
        <v>16.299999999999901</v>
      </c>
      <c r="P440" s="105">
        <f t="shared" si="177"/>
        <v>0</v>
      </c>
      <c r="Q440" s="104">
        <f t="shared" si="171"/>
        <v>-45</v>
      </c>
      <c r="R440" s="97">
        <f t="shared" si="172"/>
        <v>0</v>
      </c>
      <c r="S440" s="125">
        <f t="shared" si="173"/>
        <v>-2.4578947368421105</v>
      </c>
      <c r="T440" s="105">
        <f t="shared" si="174"/>
        <v>869.56521739130437</v>
      </c>
      <c r="U440" s="125">
        <f t="shared" si="178"/>
        <v>45</v>
      </c>
      <c r="V440" s="97">
        <f t="shared" si="179"/>
        <v>34</v>
      </c>
      <c r="X440" s="105">
        <f t="shared" si="183"/>
        <v>1991.0786854047783</v>
      </c>
      <c r="Y440" s="105">
        <f t="shared" si="175"/>
        <v>-873.04506752305872</v>
      </c>
    </row>
    <row r="441" spans="1:25" x14ac:dyDescent="0.25">
      <c r="A441" s="98">
        <v>-3.5</v>
      </c>
      <c r="B441" s="98">
        <v>16.1999999999999</v>
      </c>
      <c r="C441" s="131" t="s">
        <v>24</v>
      </c>
      <c r="D441" s="114" t="s">
        <v>1</v>
      </c>
      <c r="E441" s="101">
        <f t="shared" si="169"/>
        <v>95</v>
      </c>
      <c r="F441" s="102" t="s">
        <v>21</v>
      </c>
      <c r="G441" s="120">
        <f t="shared" si="180"/>
        <v>0.17766497461929023</v>
      </c>
      <c r="H441" s="116">
        <f t="shared" si="181"/>
        <v>7.6142131979695812E-2</v>
      </c>
      <c r="I441" s="120">
        <f t="shared" si="165"/>
        <v>-32.340833333333002</v>
      </c>
      <c r="J441" s="116">
        <f t="shared" si="166"/>
        <v>7.387499999999962</v>
      </c>
      <c r="K441" s="104">
        <f t="shared" si="167"/>
        <v>0.4375</v>
      </c>
      <c r="L441" s="116">
        <f t="shared" si="168"/>
        <v>0.14382402707275876</v>
      </c>
      <c r="M441" s="105">
        <f t="shared" si="170"/>
        <v>1161.379018612527</v>
      </c>
      <c r="N441" s="97">
        <f t="shared" si="182"/>
        <v>42.97924753657805</v>
      </c>
      <c r="O441" s="97">
        <f t="shared" si="176"/>
        <v>16.1999999999999</v>
      </c>
      <c r="P441" s="105">
        <f t="shared" si="177"/>
        <v>0</v>
      </c>
      <c r="Q441" s="104">
        <f t="shared" si="171"/>
        <v>-45</v>
      </c>
      <c r="R441" s="97">
        <f t="shared" si="172"/>
        <v>0</v>
      </c>
      <c r="S441" s="125">
        <f t="shared" si="173"/>
        <v>-2.4631578947368471</v>
      </c>
      <c r="T441" s="105">
        <f t="shared" si="174"/>
        <v>869.56521739130437</v>
      </c>
      <c r="U441" s="125">
        <f t="shared" si="178"/>
        <v>45</v>
      </c>
      <c r="V441" s="97">
        <f t="shared" si="179"/>
        <v>34</v>
      </c>
      <c r="X441" s="105">
        <f t="shared" si="183"/>
        <v>1996.9442360038315</v>
      </c>
      <c r="Y441" s="105">
        <f t="shared" si="175"/>
        <v>-875.15631107344586</v>
      </c>
    </row>
    <row r="442" spans="1:25" x14ac:dyDescent="0.25">
      <c r="A442" s="98">
        <v>-3.5</v>
      </c>
      <c r="B442" s="97">
        <v>16.099999999999898</v>
      </c>
      <c r="C442" s="131" t="s">
        <v>24</v>
      </c>
      <c r="D442" s="114" t="s">
        <v>1</v>
      </c>
      <c r="E442" s="101">
        <f t="shared" si="169"/>
        <v>95</v>
      </c>
      <c r="F442" s="102" t="s">
        <v>21</v>
      </c>
      <c r="G442" s="120">
        <f t="shared" si="180"/>
        <v>0.17857142857142949</v>
      </c>
      <c r="H442" s="116">
        <f t="shared" si="181"/>
        <v>7.6530612244898349E-2</v>
      </c>
      <c r="I442" s="120">
        <f t="shared" si="165"/>
        <v>-32.013333333333001</v>
      </c>
      <c r="J442" s="116">
        <f t="shared" si="166"/>
        <v>7.3499999999999641</v>
      </c>
      <c r="K442" s="104">
        <f t="shared" si="167"/>
        <v>0.4375</v>
      </c>
      <c r="L442" s="116">
        <f t="shared" si="168"/>
        <v>0.1445578231292525</v>
      </c>
      <c r="M442" s="105">
        <f t="shared" si="170"/>
        <v>1167.3044217687138</v>
      </c>
      <c r="N442" s="97">
        <f t="shared" si="182"/>
        <v>42.943427370948335</v>
      </c>
      <c r="O442" s="97">
        <f t="shared" si="176"/>
        <v>16.099999999999898</v>
      </c>
      <c r="P442" s="105">
        <f t="shared" si="177"/>
        <v>0</v>
      </c>
      <c r="Q442" s="104">
        <f t="shared" si="171"/>
        <v>-45</v>
      </c>
      <c r="R442" s="97">
        <f t="shared" si="172"/>
        <v>0</v>
      </c>
      <c r="S442" s="125">
        <f t="shared" si="173"/>
        <v>-2.4684210526315842</v>
      </c>
      <c r="T442" s="105">
        <f t="shared" si="174"/>
        <v>869.56521739130437</v>
      </c>
      <c r="U442" s="125">
        <f t="shared" si="178"/>
        <v>45</v>
      </c>
      <c r="V442" s="97">
        <f t="shared" si="179"/>
        <v>34</v>
      </c>
      <c r="X442" s="105">
        <f t="shared" si="183"/>
        <v>2002.8696391600183</v>
      </c>
      <c r="Y442" s="105">
        <f t="shared" si="175"/>
        <v>-877.284874386203</v>
      </c>
    </row>
    <row r="443" spans="1:25" x14ac:dyDescent="0.25">
      <c r="A443" s="98">
        <v>-3.5</v>
      </c>
      <c r="B443" s="97">
        <v>15.999999999999901</v>
      </c>
      <c r="C443" s="131" t="s">
        <v>24</v>
      </c>
      <c r="D443" s="114" t="s">
        <v>1</v>
      </c>
      <c r="E443" s="101">
        <f t="shared" si="169"/>
        <v>95</v>
      </c>
      <c r="F443" s="102" t="s">
        <v>21</v>
      </c>
      <c r="G443" s="120">
        <f t="shared" si="180"/>
        <v>0.1794871794871804</v>
      </c>
      <c r="H443" s="116">
        <f t="shared" si="181"/>
        <v>7.6923076923077316E-2</v>
      </c>
      <c r="I443" s="120">
        <f t="shared" si="165"/>
        <v>-31.687499999999677</v>
      </c>
      <c r="J443" s="116">
        <f t="shared" si="166"/>
        <v>7.3124999999999645</v>
      </c>
      <c r="K443" s="104">
        <f t="shared" si="167"/>
        <v>0.4375</v>
      </c>
      <c r="L443" s="116">
        <f t="shared" si="168"/>
        <v>0.14529914529914606</v>
      </c>
      <c r="M443" s="105">
        <f t="shared" si="170"/>
        <v>1173.2905982906045</v>
      </c>
      <c r="N443" s="97">
        <f t="shared" si="182"/>
        <v>42.907239819004488</v>
      </c>
      <c r="O443" s="97">
        <f t="shared" si="176"/>
        <v>15.999999999999901</v>
      </c>
      <c r="P443" s="105">
        <f t="shared" si="177"/>
        <v>0</v>
      </c>
      <c r="Q443" s="104">
        <f t="shared" si="171"/>
        <v>-45</v>
      </c>
      <c r="R443" s="97">
        <f t="shared" si="172"/>
        <v>0</v>
      </c>
      <c r="S443" s="125">
        <f t="shared" si="173"/>
        <v>-2.4736842105263213</v>
      </c>
      <c r="T443" s="105">
        <f t="shared" si="174"/>
        <v>869.56521739130437</v>
      </c>
      <c r="U443" s="125">
        <f t="shared" si="178"/>
        <v>45</v>
      </c>
      <c r="V443" s="97">
        <f t="shared" si="179"/>
        <v>34</v>
      </c>
      <c r="X443" s="105">
        <f t="shared" si="183"/>
        <v>2008.855815681909</v>
      </c>
      <c r="Y443" s="105">
        <f t="shared" si="175"/>
        <v>-879.43095860846927</v>
      </c>
    </row>
    <row r="444" spans="1:25" x14ac:dyDescent="0.25">
      <c r="A444" s="98">
        <v>-3.5</v>
      </c>
      <c r="B444" s="98">
        <v>15.899999999999901</v>
      </c>
      <c r="C444" s="131" t="s">
        <v>24</v>
      </c>
      <c r="D444" s="114" t="s">
        <v>1</v>
      </c>
      <c r="E444" s="101">
        <f t="shared" si="169"/>
        <v>95</v>
      </c>
      <c r="F444" s="102" t="s">
        <v>21</v>
      </c>
      <c r="G444" s="120">
        <f t="shared" si="180"/>
        <v>0.18041237113402156</v>
      </c>
      <c r="H444" s="116">
        <f t="shared" si="181"/>
        <v>7.7319587628866385E-2</v>
      </c>
      <c r="I444" s="120">
        <f t="shared" si="165"/>
        <v>-31.363333333333006</v>
      </c>
      <c r="J444" s="116">
        <f t="shared" si="166"/>
        <v>7.2749999999999631</v>
      </c>
      <c r="K444" s="104">
        <f t="shared" si="167"/>
        <v>0.4375</v>
      </c>
      <c r="L444" s="116">
        <f t="shared" si="168"/>
        <v>0.1460481099656365</v>
      </c>
      <c r="M444" s="105">
        <f t="shared" si="170"/>
        <v>1179.3384879725147</v>
      </c>
      <c r="N444" s="97">
        <f t="shared" si="182"/>
        <v>42.870679199514818</v>
      </c>
      <c r="O444" s="97">
        <f t="shared" si="176"/>
        <v>15.899999999999899</v>
      </c>
      <c r="P444" s="105">
        <f t="shared" si="177"/>
        <v>0</v>
      </c>
      <c r="Q444" s="104">
        <f t="shared" si="171"/>
        <v>-45</v>
      </c>
      <c r="R444" s="97">
        <f t="shared" si="172"/>
        <v>0</v>
      </c>
      <c r="S444" s="125">
        <f t="shared" si="173"/>
        <v>-2.4789473684210579</v>
      </c>
      <c r="T444" s="105">
        <f t="shared" si="174"/>
        <v>869.56521739130437</v>
      </c>
      <c r="U444" s="125">
        <f t="shared" si="178"/>
        <v>45</v>
      </c>
      <c r="V444" s="97">
        <f t="shared" si="179"/>
        <v>34</v>
      </c>
      <c r="X444" s="105">
        <f t="shared" si="183"/>
        <v>2014.903705363819</v>
      </c>
      <c r="Y444" s="105">
        <f t="shared" si="175"/>
        <v>-881.59476768119237</v>
      </c>
    </row>
    <row r="445" spans="1:25" x14ac:dyDescent="0.25">
      <c r="A445" s="98">
        <v>-3.5</v>
      </c>
      <c r="B445" s="97">
        <v>15.799999999999899</v>
      </c>
      <c r="C445" s="131" t="s">
        <v>24</v>
      </c>
      <c r="D445" s="114" t="s">
        <v>1</v>
      </c>
      <c r="E445" s="101">
        <f t="shared" si="169"/>
        <v>95</v>
      </c>
      <c r="F445" s="102" t="s">
        <v>21</v>
      </c>
      <c r="G445" s="120">
        <f t="shared" si="180"/>
        <v>0.18134715025906831</v>
      </c>
      <c r="H445" s="116">
        <f t="shared" si="181"/>
        <v>7.7720207253886425E-2</v>
      </c>
      <c r="I445" s="120">
        <f t="shared" ref="I445:I508" si="184">-((A445-B445)^2/(3*$B$10^2))</f>
        <v>-31.040833333333001</v>
      </c>
      <c r="J445" s="116">
        <f t="shared" ref="J445:J508" si="185">((A445^2-A445*B445)/$B$10^2)-((A445-B445)/$B$10)</f>
        <v>7.2374999999999616</v>
      </c>
      <c r="K445" s="104">
        <f t="shared" ref="K445:K508" si="186">(2*A445/$B$10)-(A445^2/$B$10^2)</f>
        <v>0.4375</v>
      </c>
      <c r="L445" s="116">
        <f t="shared" ref="L445:L508" si="187">(I445*(G445^3-H445^3)+J445*(G445^2-H445^2)+K445*(G445-H445)+H445)</f>
        <v>0.14680483592400767</v>
      </c>
      <c r="M445" s="105">
        <f t="shared" si="170"/>
        <v>1185.4490500863619</v>
      </c>
      <c r="N445" s="97">
        <f t="shared" si="182"/>
        <v>42.833739713501942</v>
      </c>
      <c r="O445" s="97">
        <f t="shared" si="176"/>
        <v>15.799999999999898</v>
      </c>
      <c r="P445" s="105">
        <f t="shared" si="177"/>
        <v>0</v>
      </c>
      <c r="Q445" s="104">
        <f t="shared" si="171"/>
        <v>-45</v>
      </c>
      <c r="R445" s="97">
        <f t="shared" si="172"/>
        <v>0</v>
      </c>
      <c r="S445" s="125">
        <f t="shared" si="173"/>
        <v>-2.4842105263157945</v>
      </c>
      <c r="T445" s="105">
        <f t="shared" si="174"/>
        <v>869.56521739130437</v>
      </c>
      <c r="U445" s="125">
        <f t="shared" si="178"/>
        <v>45</v>
      </c>
      <c r="V445" s="97">
        <f t="shared" si="179"/>
        <v>34</v>
      </c>
      <c r="X445" s="105">
        <f t="shared" si="183"/>
        <v>2021.0142674776662</v>
      </c>
      <c r="Y445" s="105">
        <f t="shared" si="175"/>
        <v>-883.77650837626049</v>
      </c>
    </row>
    <row r="446" spans="1:25" x14ac:dyDescent="0.25">
      <c r="A446" s="98">
        <v>-3.5</v>
      </c>
      <c r="B446" s="97">
        <v>15.6999999999999</v>
      </c>
      <c r="C446" s="131" t="s">
        <v>24</v>
      </c>
      <c r="D446" s="114" t="s">
        <v>1</v>
      </c>
      <c r="E446" s="101">
        <f t="shared" ref="E446:E509" si="188">IF(C446="h",$AB$5,IF(C446="d",$AB$5-$AB$10,E445+($AB$10/4)))</f>
        <v>95</v>
      </c>
      <c r="F446" s="102" t="s">
        <v>21</v>
      </c>
      <c r="G446" s="120">
        <f t="shared" si="180"/>
        <v>0.18229166666666763</v>
      </c>
      <c r="H446" s="116">
        <f t="shared" si="181"/>
        <v>7.8125000000000402E-2</v>
      </c>
      <c r="I446" s="120">
        <f t="shared" si="184"/>
        <v>-30.719999999999683</v>
      </c>
      <c r="J446" s="116">
        <f t="shared" si="185"/>
        <v>7.199999999999962</v>
      </c>
      <c r="K446" s="104">
        <f t="shared" si="186"/>
        <v>0.4375</v>
      </c>
      <c r="L446" s="116">
        <f t="shared" si="187"/>
        <v>0.14756944444444514</v>
      </c>
      <c r="M446" s="105">
        <f t="shared" ref="M446:M509" si="189">$AB$4*$AB$1*E446*L446</f>
        <v>1191.6232638888946</v>
      </c>
      <c r="N446" s="97">
        <f t="shared" si="182"/>
        <v>42.796415441176428</v>
      </c>
      <c r="O446" s="97">
        <f t="shared" si="176"/>
        <v>15.6999999999999</v>
      </c>
      <c r="P446" s="105">
        <f t="shared" si="177"/>
        <v>0</v>
      </c>
      <c r="Q446" s="104">
        <f t="shared" ref="Q446:Q509" si="190">-($AB$5/2)+$AB$10</f>
        <v>-45</v>
      </c>
      <c r="R446" s="97">
        <f t="shared" ref="R446:R509" si="191">IF(O446&lt;0,IF(O446&lt;$B$10,$AB$1,$AB$1*(1-(1-(O446/$B$10))^2)),0)*$AB$11</f>
        <v>0</v>
      </c>
      <c r="S446" s="125">
        <f t="shared" ref="S446:S509" si="192">A446-((A446-B446)/E446)*$AB$7</f>
        <v>-2.4894736842105316</v>
      </c>
      <c r="T446" s="105">
        <f t="shared" ref="T446:T509" si="193">IF(S446&lt;0,IF(S446&lt;-2.174,$AB$2,S446*(10^-3)*$AB$3*(-1)),IF(S446&gt;2.174,$AB$2*(-1),S446*(10^-3)*$AB$3*(-1)))*$AB$8</f>
        <v>869.56521739130437</v>
      </c>
      <c r="U446" s="125">
        <f t="shared" si="178"/>
        <v>45</v>
      </c>
      <c r="V446" s="97">
        <f t="shared" si="179"/>
        <v>34</v>
      </c>
      <c r="X446" s="105">
        <f t="shared" si="183"/>
        <v>2027.1884812801991</v>
      </c>
      <c r="Y446" s="105">
        <f t="shared" ref="Y446:Y509" si="194">-(M446*N446+(P446-R446)*Q446+(T446-V446)*U446)/100</f>
        <v>-885.97639033368444</v>
      </c>
    </row>
    <row r="447" spans="1:25" x14ac:dyDescent="0.25">
      <c r="A447" s="98">
        <v>-3.5</v>
      </c>
      <c r="B447" s="98">
        <v>15.5999999999999</v>
      </c>
      <c r="C447" s="131" t="s">
        <v>24</v>
      </c>
      <c r="D447" s="114" t="s">
        <v>1</v>
      </c>
      <c r="E447" s="101">
        <f t="shared" si="188"/>
        <v>95</v>
      </c>
      <c r="F447" s="102" t="s">
        <v>21</v>
      </c>
      <c r="G447" s="120">
        <f t="shared" si="180"/>
        <v>0.18324607329843026</v>
      </c>
      <c r="H447" s="116">
        <f t="shared" si="181"/>
        <v>7.8534031413612967E-2</v>
      </c>
      <c r="I447" s="120">
        <f t="shared" si="184"/>
        <v>-30.400833333333022</v>
      </c>
      <c r="J447" s="116">
        <f t="shared" si="185"/>
        <v>7.1624999999999623</v>
      </c>
      <c r="K447" s="104">
        <f t="shared" si="186"/>
        <v>0.4375</v>
      </c>
      <c r="L447" s="116">
        <f t="shared" si="187"/>
        <v>0.14834205933682443</v>
      </c>
      <c r="M447" s="105">
        <f t="shared" si="189"/>
        <v>1197.8621291448574</v>
      </c>
      <c r="N447" s="97">
        <f t="shared" si="182"/>
        <v>42.758700338774212</v>
      </c>
      <c r="O447" s="97">
        <f t="shared" ref="O447:O510" si="195">A447-((A447-B447)/E447)*($AB$5-$AB$10)</f>
        <v>15.599999999999902</v>
      </c>
      <c r="P447" s="105">
        <f t="shared" ref="P447:P510" si="196">IF(O447&lt;0,IF(O447&lt;-2.174,$AB$2,O447*(10^-3)*$AB$3*(-1)),IF(O447&gt;2.174,$AB$2*(-1),O447*(10^-3)*$AB$3*(-1)))*$AB$11</f>
        <v>0</v>
      </c>
      <c r="Q447" s="104">
        <f t="shared" si="190"/>
        <v>-45</v>
      </c>
      <c r="R447" s="97">
        <f t="shared" si="191"/>
        <v>0</v>
      </c>
      <c r="S447" s="125">
        <f t="shared" si="192"/>
        <v>-2.4947368421052682</v>
      </c>
      <c r="T447" s="105">
        <f t="shared" si="193"/>
        <v>869.56521739130437</v>
      </c>
      <c r="U447" s="125">
        <f t="shared" ref="U447:U510" si="197">($AB$5/2)-$AB$7</f>
        <v>45</v>
      </c>
      <c r="V447" s="97">
        <f t="shared" ref="V447:V510" si="198">IF(S447&lt;0,IF(S447&lt;$B$10,$AB$1,$AB$1*(1-(1-(S447/$B$10))^2)),0)*$AB$8</f>
        <v>34</v>
      </c>
      <c r="X447" s="105">
        <f t="shared" si="183"/>
        <v>2033.4273465361616</v>
      </c>
      <c r="Y447" s="105">
        <f t="shared" si="194"/>
        <v>-888.19462609879702</v>
      </c>
    </row>
    <row r="448" spans="1:25" x14ac:dyDescent="0.25">
      <c r="A448" s="98">
        <v>-3.5</v>
      </c>
      <c r="B448" s="97">
        <v>15.499999999999901</v>
      </c>
      <c r="C448" s="131" t="s">
        <v>24</v>
      </c>
      <c r="D448" s="114" t="s">
        <v>1</v>
      </c>
      <c r="E448" s="101">
        <f t="shared" si="188"/>
        <v>95</v>
      </c>
      <c r="F448" s="102" t="s">
        <v>21</v>
      </c>
      <c r="G448" s="120">
        <f t="shared" ref="G448:G511" si="199">A448/(A448-B448)</f>
        <v>0.18421052631579043</v>
      </c>
      <c r="H448" s="116">
        <f t="shared" ref="H448:H511" si="200">(A448-$B$10)/(A448-B448)</f>
        <v>7.8947368421053044E-2</v>
      </c>
      <c r="I448" s="120">
        <f t="shared" si="184"/>
        <v>-30.08333333333302</v>
      </c>
      <c r="J448" s="116">
        <f t="shared" si="185"/>
        <v>7.1249999999999645</v>
      </c>
      <c r="K448" s="104">
        <f t="shared" si="186"/>
        <v>0.4375</v>
      </c>
      <c r="L448" s="116">
        <f t="shared" si="187"/>
        <v>0.14912280701754471</v>
      </c>
      <c r="M448" s="105">
        <f t="shared" si="189"/>
        <v>1204.1666666666736</v>
      </c>
      <c r="N448" s="97">
        <f t="shared" ref="N448:N511" si="201">($AB$5/2)-($AB$4*$AB$1*E448^2*((3/4)*I448*(G448^4-H448^4)+(2/3)*J448*(G448^3-H448^3)+(1/2)*K448*(G448^2-H448^2)+(H448^2/2))/M448)</f>
        <v>42.720588235294088</v>
      </c>
      <c r="O448" s="97">
        <f t="shared" si="195"/>
        <v>15.499999999999901</v>
      </c>
      <c r="P448" s="105">
        <f t="shared" si="196"/>
        <v>0</v>
      </c>
      <c r="Q448" s="104">
        <f t="shared" si="190"/>
        <v>-45</v>
      </c>
      <c r="R448" s="97">
        <f t="shared" si="191"/>
        <v>0</v>
      </c>
      <c r="S448" s="125">
        <f t="shared" si="192"/>
        <v>-2.5000000000000053</v>
      </c>
      <c r="T448" s="105">
        <f t="shared" si="193"/>
        <v>869.56521739130437</v>
      </c>
      <c r="U448" s="125">
        <f t="shared" si="197"/>
        <v>45</v>
      </c>
      <c r="V448" s="97">
        <f t="shared" si="198"/>
        <v>34</v>
      </c>
      <c r="X448" s="105">
        <f t="shared" si="183"/>
        <v>2039.7318840579778</v>
      </c>
      <c r="Y448" s="105">
        <f t="shared" si="194"/>
        <v>-890.4314311594228</v>
      </c>
    </row>
    <row r="449" spans="1:25" x14ac:dyDescent="0.25">
      <c r="A449" s="98">
        <v>-3.5</v>
      </c>
      <c r="B449" s="97">
        <v>15.399999999999901</v>
      </c>
      <c r="C449" s="131" t="s">
        <v>24</v>
      </c>
      <c r="D449" s="114" t="s">
        <v>1</v>
      </c>
      <c r="E449" s="101">
        <f t="shared" si="188"/>
        <v>95</v>
      </c>
      <c r="F449" s="102" t="s">
        <v>21</v>
      </c>
      <c r="G449" s="120">
        <f t="shared" si="199"/>
        <v>0.18518518518518617</v>
      </c>
      <c r="H449" s="116">
        <f t="shared" si="200"/>
        <v>7.9365079365079791E-2</v>
      </c>
      <c r="I449" s="120">
        <f t="shared" si="184"/>
        <v>-29.767499999999682</v>
      </c>
      <c r="J449" s="116">
        <f t="shared" si="185"/>
        <v>7.0874999999999631</v>
      </c>
      <c r="K449" s="104">
        <f t="shared" si="186"/>
        <v>0.4375</v>
      </c>
      <c r="L449" s="116">
        <f t="shared" si="187"/>
        <v>0.14991181657848407</v>
      </c>
      <c r="M449" s="105">
        <f t="shared" si="189"/>
        <v>1210.5379188712589</v>
      </c>
      <c r="N449" s="97">
        <f t="shared" si="201"/>
        <v>42.682072829131613</v>
      </c>
      <c r="O449" s="97">
        <f t="shared" si="195"/>
        <v>15.399999999999899</v>
      </c>
      <c r="P449" s="105">
        <f t="shared" si="196"/>
        <v>0</v>
      </c>
      <c r="Q449" s="104">
        <f t="shared" si="190"/>
        <v>-45</v>
      </c>
      <c r="R449" s="97">
        <f t="shared" si="191"/>
        <v>0</v>
      </c>
      <c r="S449" s="125">
        <f t="shared" si="192"/>
        <v>-2.505263157894742</v>
      </c>
      <c r="T449" s="105">
        <f t="shared" si="193"/>
        <v>869.56521739130437</v>
      </c>
      <c r="U449" s="125">
        <f t="shared" si="197"/>
        <v>45</v>
      </c>
      <c r="V449" s="97">
        <f t="shared" si="198"/>
        <v>34</v>
      </c>
      <c r="X449" s="105">
        <f t="shared" si="183"/>
        <v>2046.1031362625631</v>
      </c>
      <c r="Y449" s="105">
        <f t="shared" si="194"/>
        <v>-892.68702398297171</v>
      </c>
    </row>
    <row r="450" spans="1:25" x14ac:dyDescent="0.25">
      <c r="A450" s="98">
        <v>-3.5</v>
      </c>
      <c r="B450" s="98">
        <v>15.299999999999899</v>
      </c>
      <c r="C450" s="131" t="s">
        <v>24</v>
      </c>
      <c r="D450" s="114" t="s">
        <v>1</v>
      </c>
      <c r="E450" s="101">
        <f t="shared" si="188"/>
        <v>95</v>
      </c>
      <c r="F450" s="102" t="s">
        <v>21</v>
      </c>
      <c r="G450" s="120">
        <f t="shared" si="199"/>
        <v>0.18617021276595846</v>
      </c>
      <c r="H450" s="116">
        <f t="shared" si="200"/>
        <v>7.9787234042553626E-2</v>
      </c>
      <c r="I450" s="120">
        <f t="shared" si="184"/>
        <v>-29.45333333333301</v>
      </c>
      <c r="J450" s="116">
        <f t="shared" si="185"/>
        <v>7.0499999999999616</v>
      </c>
      <c r="K450" s="104">
        <f t="shared" si="186"/>
        <v>0.4375</v>
      </c>
      <c r="L450" s="116">
        <f t="shared" si="187"/>
        <v>0.15070921985815683</v>
      </c>
      <c r="M450" s="105">
        <f t="shared" si="189"/>
        <v>1216.9769503546163</v>
      </c>
      <c r="N450" s="97">
        <f t="shared" si="201"/>
        <v>42.643147684605715</v>
      </c>
      <c r="O450" s="97">
        <f t="shared" si="195"/>
        <v>15.299999999999898</v>
      </c>
      <c r="P450" s="105">
        <f t="shared" si="196"/>
        <v>0</v>
      </c>
      <c r="Q450" s="104">
        <f t="shared" si="190"/>
        <v>-45</v>
      </c>
      <c r="R450" s="97">
        <f t="shared" si="191"/>
        <v>0</v>
      </c>
      <c r="S450" s="125">
        <f t="shared" si="192"/>
        <v>-2.510526315789479</v>
      </c>
      <c r="T450" s="105">
        <f t="shared" si="193"/>
        <v>869.56521739130437</v>
      </c>
      <c r="U450" s="125">
        <f t="shared" si="197"/>
        <v>45</v>
      </c>
      <c r="V450" s="97">
        <f t="shared" si="198"/>
        <v>34</v>
      </c>
      <c r="X450" s="105">
        <f t="shared" si="183"/>
        <v>2052.5421677459208</v>
      </c>
      <c r="Y450" s="105">
        <f t="shared" si="194"/>
        <v>-894.96162605341669</v>
      </c>
    </row>
    <row r="451" spans="1:25" x14ac:dyDescent="0.25">
      <c r="A451" s="98">
        <v>-3.5</v>
      </c>
      <c r="B451" s="97">
        <v>15.1999999999999</v>
      </c>
      <c r="C451" s="131" t="s">
        <v>24</v>
      </c>
      <c r="D451" s="114" t="s">
        <v>1</v>
      </c>
      <c r="E451" s="101">
        <f t="shared" si="188"/>
        <v>95</v>
      </c>
      <c r="F451" s="102" t="s">
        <v>21</v>
      </c>
      <c r="G451" s="120">
        <f t="shared" si="199"/>
        <v>0.18716577540107052</v>
      </c>
      <c r="H451" s="116">
        <f t="shared" si="200"/>
        <v>8.021390374331594E-2</v>
      </c>
      <c r="I451" s="120">
        <f t="shared" si="184"/>
        <v>-29.140833333333021</v>
      </c>
      <c r="J451" s="116">
        <f t="shared" si="185"/>
        <v>7.012499999999962</v>
      </c>
      <c r="K451" s="104">
        <f t="shared" si="186"/>
        <v>0.4375</v>
      </c>
      <c r="L451" s="116">
        <f t="shared" si="187"/>
        <v>0.15151515151515232</v>
      </c>
      <c r="M451" s="105">
        <f t="shared" si="189"/>
        <v>1223.4848484848551</v>
      </c>
      <c r="N451" s="97">
        <f t="shared" si="201"/>
        <v>42.603806228373671</v>
      </c>
      <c r="O451" s="97">
        <f t="shared" si="195"/>
        <v>15.1999999999999</v>
      </c>
      <c r="P451" s="105">
        <f t="shared" si="196"/>
        <v>0</v>
      </c>
      <c r="Q451" s="104">
        <f t="shared" si="190"/>
        <v>-45</v>
      </c>
      <c r="R451" s="97">
        <f t="shared" si="191"/>
        <v>0</v>
      </c>
      <c r="S451" s="125">
        <f t="shared" si="192"/>
        <v>-2.5157894736842157</v>
      </c>
      <c r="T451" s="105">
        <f t="shared" si="193"/>
        <v>869.56521739130437</v>
      </c>
      <c r="U451" s="125">
        <f t="shared" si="197"/>
        <v>45</v>
      </c>
      <c r="V451" s="97">
        <f t="shared" si="198"/>
        <v>34</v>
      </c>
      <c r="X451" s="105">
        <f t="shared" si="183"/>
        <v>2059.0500658761594</v>
      </c>
      <c r="Y451" s="105">
        <f t="shared" si="194"/>
        <v>-897.25546190808586</v>
      </c>
    </row>
    <row r="452" spans="1:25" x14ac:dyDescent="0.25">
      <c r="A452" s="98">
        <v>-3.5</v>
      </c>
      <c r="B452" s="97">
        <v>15.0999999999999</v>
      </c>
      <c r="C452" s="131" t="s">
        <v>24</v>
      </c>
      <c r="D452" s="114" t="s">
        <v>1</v>
      </c>
      <c r="E452" s="101">
        <f t="shared" si="188"/>
        <v>95</v>
      </c>
      <c r="F452" s="102" t="s">
        <v>21</v>
      </c>
      <c r="G452" s="120">
        <f t="shared" si="199"/>
        <v>0.18817204301075369</v>
      </c>
      <c r="H452" s="116">
        <f t="shared" si="200"/>
        <v>8.0645161290323009E-2</v>
      </c>
      <c r="I452" s="120">
        <f t="shared" si="184"/>
        <v>-28.829999999999696</v>
      </c>
      <c r="J452" s="116">
        <f t="shared" si="185"/>
        <v>6.9749999999999623</v>
      </c>
      <c r="K452" s="104">
        <f t="shared" si="186"/>
        <v>0.4375</v>
      </c>
      <c r="L452" s="116">
        <f t="shared" si="187"/>
        <v>0.15232974910394342</v>
      </c>
      <c r="M452" s="105">
        <f t="shared" si="189"/>
        <v>1230.0627240143431</v>
      </c>
      <c r="N452" s="97">
        <f t="shared" si="201"/>
        <v>42.564041745730513</v>
      </c>
      <c r="O452" s="97">
        <f t="shared" si="195"/>
        <v>15.099999999999902</v>
      </c>
      <c r="P452" s="105">
        <f t="shared" si="196"/>
        <v>0</v>
      </c>
      <c r="Q452" s="104">
        <f t="shared" si="190"/>
        <v>-45</v>
      </c>
      <c r="R452" s="97">
        <f t="shared" si="191"/>
        <v>0</v>
      </c>
      <c r="S452" s="125">
        <f t="shared" si="192"/>
        <v>-2.5210526315789528</v>
      </c>
      <c r="T452" s="105">
        <f t="shared" si="193"/>
        <v>869.56521739130437</v>
      </c>
      <c r="U452" s="125">
        <f t="shared" si="197"/>
        <v>45</v>
      </c>
      <c r="V452" s="97">
        <f t="shared" si="198"/>
        <v>34</v>
      </c>
      <c r="X452" s="105">
        <f t="shared" ref="X452:X515" si="202">M452+P452-R452+T452-V452</f>
        <v>2065.6279414056476</v>
      </c>
      <c r="Y452" s="105">
        <f t="shared" si="194"/>
        <v>-899.56875917422178</v>
      </c>
    </row>
    <row r="453" spans="1:25" x14ac:dyDescent="0.25">
      <c r="A453" s="98">
        <v>-3.5</v>
      </c>
      <c r="B453" s="98">
        <v>14.999999999999901</v>
      </c>
      <c r="C453" s="131" t="s">
        <v>24</v>
      </c>
      <c r="D453" s="114" t="s">
        <v>1</v>
      </c>
      <c r="E453" s="101">
        <f t="shared" si="188"/>
        <v>95</v>
      </c>
      <c r="F453" s="102" t="s">
        <v>21</v>
      </c>
      <c r="G453" s="120">
        <f t="shared" si="199"/>
        <v>0.1891891891891902</v>
      </c>
      <c r="H453" s="116">
        <f t="shared" si="200"/>
        <v>8.1081081081081516E-2</v>
      </c>
      <c r="I453" s="120">
        <f t="shared" si="184"/>
        <v>-28.520833333333027</v>
      </c>
      <c r="J453" s="116">
        <f t="shared" si="185"/>
        <v>6.9374999999999645</v>
      </c>
      <c r="K453" s="104">
        <f t="shared" si="186"/>
        <v>0.4375</v>
      </c>
      <c r="L453" s="116">
        <f t="shared" si="187"/>
        <v>0.15315315315315406</v>
      </c>
      <c r="M453" s="105">
        <f t="shared" si="189"/>
        <v>1236.7117117117191</v>
      </c>
      <c r="N453" s="97">
        <f t="shared" si="201"/>
        <v>42.52384737678851</v>
      </c>
      <c r="O453" s="97">
        <f t="shared" si="195"/>
        <v>14.999999999999901</v>
      </c>
      <c r="P453" s="105">
        <f t="shared" si="196"/>
        <v>0</v>
      </c>
      <c r="Q453" s="104">
        <f t="shared" si="190"/>
        <v>-45</v>
      </c>
      <c r="R453" s="97">
        <f t="shared" si="191"/>
        <v>0</v>
      </c>
      <c r="S453" s="125">
        <f t="shared" si="192"/>
        <v>-2.5263157894736894</v>
      </c>
      <c r="T453" s="105">
        <f t="shared" si="193"/>
        <v>869.56521739130437</v>
      </c>
      <c r="U453" s="125">
        <f t="shared" si="197"/>
        <v>45</v>
      </c>
      <c r="V453" s="97">
        <f t="shared" si="198"/>
        <v>34</v>
      </c>
      <c r="X453" s="105">
        <f t="shared" si="202"/>
        <v>2072.2769291030236</v>
      </c>
      <c r="Y453" s="105">
        <f t="shared" si="194"/>
        <v>-901.90174860524712</v>
      </c>
    </row>
    <row r="454" spans="1:25" x14ac:dyDescent="0.25">
      <c r="A454" s="98">
        <v>-3.5</v>
      </c>
      <c r="B454" s="97">
        <v>14.899999999999901</v>
      </c>
      <c r="C454" s="131" t="s">
        <v>24</v>
      </c>
      <c r="D454" s="114" t="s">
        <v>1</v>
      </c>
      <c r="E454" s="101">
        <f t="shared" si="188"/>
        <v>95</v>
      </c>
      <c r="F454" s="102" t="s">
        <v>21</v>
      </c>
      <c r="G454" s="120">
        <f t="shared" si="199"/>
        <v>0.19021739130434887</v>
      </c>
      <c r="H454" s="116">
        <f t="shared" si="200"/>
        <v>8.1521739130435228E-2</v>
      </c>
      <c r="I454" s="120">
        <f t="shared" si="184"/>
        <v>-28.213333333333026</v>
      </c>
      <c r="J454" s="116">
        <f t="shared" si="185"/>
        <v>6.8999999999999631</v>
      </c>
      <c r="K454" s="104">
        <f t="shared" si="186"/>
        <v>0.4375</v>
      </c>
      <c r="L454" s="116">
        <f t="shared" si="187"/>
        <v>0.15398550724637769</v>
      </c>
      <c r="M454" s="105">
        <f t="shared" si="189"/>
        <v>1243.4329710144998</v>
      </c>
      <c r="N454" s="97">
        <f t="shared" si="201"/>
        <v>42.483216112531935</v>
      </c>
      <c r="O454" s="97">
        <f t="shared" si="195"/>
        <v>14.899999999999899</v>
      </c>
      <c r="P454" s="105">
        <f t="shared" si="196"/>
        <v>0</v>
      </c>
      <c r="Q454" s="104">
        <f t="shared" si="190"/>
        <v>-45</v>
      </c>
      <c r="R454" s="97">
        <f t="shared" si="191"/>
        <v>0</v>
      </c>
      <c r="S454" s="125">
        <f t="shared" si="192"/>
        <v>-2.531578947368426</v>
      </c>
      <c r="T454" s="105">
        <f t="shared" si="193"/>
        <v>869.56521739130437</v>
      </c>
      <c r="U454" s="125">
        <f t="shared" si="197"/>
        <v>45</v>
      </c>
      <c r="V454" s="97">
        <f t="shared" si="198"/>
        <v>34</v>
      </c>
      <c r="X454" s="105">
        <f t="shared" si="202"/>
        <v>2078.9981884058043</v>
      </c>
      <c r="Y454" s="105">
        <f t="shared" si="194"/>
        <v>-904.25466411665343</v>
      </c>
    </row>
    <row r="455" spans="1:25" x14ac:dyDescent="0.25">
      <c r="A455" s="98">
        <v>-3.5</v>
      </c>
      <c r="B455" s="97">
        <v>14.799999999999899</v>
      </c>
      <c r="C455" s="131" t="s">
        <v>24</v>
      </c>
      <c r="D455" s="114" t="s">
        <v>1</v>
      </c>
      <c r="E455" s="101">
        <f t="shared" si="188"/>
        <v>95</v>
      </c>
      <c r="F455" s="102" t="s">
        <v>21</v>
      </c>
      <c r="G455" s="120">
        <f t="shared" si="199"/>
        <v>0.19125683060109397</v>
      </c>
      <c r="H455" s="116">
        <f t="shared" si="200"/>
        <v>8.196721311475455E-2</v>
      </c>
      <c r="I455" s="120">
        <f t="shared" si="184"/>
        <v>-27.907499999999686</v>
      </c>
      <c r="J455" s="116">
        <f t="shared" si="185"/>
        <v>6.8624999999999616</v>
      </c>
      <c r="K455" s="104">
        <f t="shared" si="186"/>
        <v>0.4375</v>
      </c>
      <c r="L455" s="116">
        <f t="shared" si="187"/>
        <v>0.15482695810564751</v>
      </c>
      <c r="M455" s="105">
        <f t="shared" si="189"/>
        <v>1250.2276867031037</v>
      </c>
      <c r="N455" s="97">
        <f t="shared" si="201"/>
        <v>42.442140790742485</v>
      </c>
      <c r="O455" s="97">
        <f t="shared" si="195"/>
        <v>14.799999999999898</v>
      </c>
      <c r="P455" s="105">
        <f t="shared" si="196"/>
        <v>0</v>
      </c>
      <c r="Q455" s="104">
        <f t="shared" si="190"/>
        <v>-45</v>
      </c>
      <c r="R455" s="97">
        <f t="shared" si="191"/>
        <v>0</v>
      </c>
      <c r="S455" s="125">
        <f t="shared" si="192"/>
        <v>-2.5368421052631631</v>
      </c>
      <c r="T455" s="105">
        <f t="shared" si="193"/>
        <v>869.56521739130437</v>
      </c>
      <c r="U455" s="125">
        <f t="shared" si="197"/>
        <v>45</v>
      </c>
      <c r="V455" s="97">
        <f t="shared" si="198"/>
        <v>34</v>
      </c>
      <c r="X455" s="105">
        <f t="shared" si="202"/>
        <v>2085.7929040944082</v>
      </c>
      <c r="Y455" s="105">
        <f t="shared" si="194"/>
        <v>-906.62774282146097</v>
      </c>
    </row>
    <row r="456" spans="1:25" x14ac:dyDescent="0.25">
      <c r="A456" s="98">
        <v>-3.5</v>
      </c>
      <c r="B456" s="98">
        <v>14.6999999999999</v>
      </c>
      <c r="C456" s="131" t="s">
        <v>24</v>
      </c>
      <c r="D456" s="114" t="s">
        <v>1</v>
      </c>
      <c r="E456" s="101">
        <f t="shared" si="188"/>
        <v>95</v>
      </c>
      <c r="F456" s="102" t="s">
        <v>21</v>
      </c>
      <c r="G456" s="120">
        <f t="shared" si="199"/>
        <v>0.19230769230769337</v>
      </c>
      <c r="H456" s="116">
        <f t="shared" si="200"/>
        <v>8.2417582417582874E-2</v>
      </c>
      <c r="I456" s="120">
        <f t="shared" si="184"/>
        <v>-27.60333333333303</v>
      </c>
      <c r="J456" s="116">
        <f t="shared" si="185"/>
        <v>6.824999999999962</v>
      </c>
      <c r="K456" s="104">
        <f t="shared" si="186"/>
        <v>0.4375</v>
      </c>
      <c r="L456" s="116">
        <f t="shared" si="187"/>
        <v>0.15567765567765648</v>
      </c>
      <c r="M456" s="105">
        <f t="shared" si="189"/>
        <v>1257.0970695970761</v>
      </c>
      <c r="N456" s="97">
        <f t="shared" si="201"/>
        <v>42.400614091790523</v>
      </c>
      <c r="O456" s="97">
        <f t="shared" si="195"/>
        <v>14.6999999999999</v>
      </c>
      <c r="P456" s="105">
        <f t="shared" si="196"/>
        <v>0</v>
      </c>
      <c r="Q456" s="104">
        <f t="shared" si="190"/>
        <v>-45</v>
      </c>
      <c r="R456" s="97">
        <f t="shared" si="191"/>
        <v>0</v>
      </c>
      <c r="S456" s="125">
        <f t="shared" si="192"/>
        <v>-2.5421052631579002</v>
      </c>
      <c r="T456" s="105">
        <f t="shared" si="193"/>
        <v>869.56521739130437</v>
      </c>
      <c r="U456" s="125">
        <f t="shared" si="197"/>
        <v>45</v>
      </c>
      <c r="V456" s="97">
        <f t="shared" si="198"/>
        <v>34</v>
      </c>
      <c r="X456" s="105">
        <f t="shared" si="202"/>
        <v>2092.6622869883804</v>
      </c>
      <c r="Y456" s="105">
        <f t="shared" si="194"/>
        <v>-909.0212250651507</v>
      </c>
    </row>
    <row r="457" spans="1:25" x14ac:dyDescent="0.25">
      <c r="A457" s="98">
        <v>-3.5</v>
      </c>
      <c r="B457" s="97">
        <v>14.5999999999999</v>
      </c>
      <c r="C457" s="131" t="s">
        <v>24</v>
      </c>
      <c r="D457" s="114" t="s">
        <v>1</v>
      </c>
      <c r="E457" s="101">
        <f t="shared" si="188"/>
        <v>95</v>
      </c>
      <c r="F457" s="102" t="s">
        <v>21</v>
      </c>
      <c r="G457" s="120">
        <f t="shared" si="199"/>
        <v>0.19337016574585741</v>
      </c>
      <c r="H457" s="116">
        <f t="shared" si="200"/>
        <v>8.2872928176796035E-2</v>
      </c>
      <c r="I457" s="120">
        <f t="shared" si="184"/>
        <v>-27.300833333333035</v>
      </c>
      <c r="J457" s="116">
        <f t="shared" si="185"/>
        <v>6.7874999999999623</v>
      </c>
      <c r="K457" s="104">
        <f t="shared" si="186"/>
        <v>0.4375</v>
      </c>
      <c r="L457" s="116">
        <f t="shared" si="187"/>
        <v>0.15653775322283695</v>
      </c>
      <c r="M457" s="105">
        <f t="shared" si="189"/>
        <v>1264.0423572744082</v>
      </c>
      <c r="N457" s="97">
        <f t="shared" si="201"/>
        <v>42.358628534286602</v>
      </c>
      <c r="O457" s="97">
        <f t="shared" si="195"/>
        <v>14.599999999999902</v>
      </c>
      <c r="P457" s="105">
        <f t="shared" si="196"/>
        <v>0</v>
      </c>
      <c r="Q457" s="104">
        <f t="shared" si="190"/>
        <v>-45</v>
      </c>
      <c r="R457" s="97">
        <f t="shared" si="191"/>
        <v>0</v>
      </c>
      <c r="S457" s="125">
        <f t="shared" si="192"/>
        <v>-2.5473684210526368</v>
      </c>
      <c r="T457" s="105">
        <f t="shared" si="193"/>
        <v>869.56521739130437</v>
      </c>
      <c r="U457" s="125">
        <f t="shared" si="197"/>
        <v>45</v>
      </c>
      <c r="V457" s="97">
        <f t="shared" si="198"/>
        <v>34</v>
      </c>
      <c r="X457" s="105">
        <f t="shared" si="202"/>
        <v>2099.6075746657125</v>
      </c>
      <c r="Y457" s="105">
        <f t="shared" si="194"/>
        <v>-911.4353544599935</v>
      </c>
    </row>
    <row r="458" spans="1:25" x14ac:dyDescent="0.25">
      <c r="A458" s="98">
        <v>-3.5</v>
      </c>
      <c r="B458" s="97">
        <v>14.499999999999901</v>
      </c>
      <c r="C458" s="131" t="s">
        <v>24</v>
      </c>
      <c r="D458" s="114" t="s">
        <v>1</v>
      </c>
      <c r="E458" s="101">
        <f t="shared" si="188"/>
        <v>95</v>
      </c>
      <c r="F458" s="102" t="s">
        <v>21</v>
      </c>
      <c r="G458" s="120">
        <f t="shared" si="199"/>
        <v>0.19444444444444553</v>
      </c>
      <c r="H458" s="116">
        <f t="shared" si="200"/>
        <v>8.3333333333333801E-2</v>
      </c>
      <c r="I458" s="120">
        <f t="shared" si="184"/>
        <v>-26.999999999999702</v>
      </c>
      <c r="J458" s="116">
        <f t="shared" si="185"/>
        <v>6.7499999999999627</v>
      </c>
      <c r="K458" s="104">
        <f t="shared" si="186"/>
        <v>0.4375</v>
      </c>
      <c r="L458" s="116">
        <f t="shared" si="187"/>
        <v>0.15740740740740827</v>
      </c>
      <c r="M458" s="105">
        <f t="shared" si="189"/>
        <v>1271.0648148148218</v>
      </c>
      <c r="N458" s="97">
        <f t="shared" si="201"/>
        <v>42.316176470588189</v>
      </c>
      <c r="O458" s="97">
        <f t="shared" si="195"/>
        <v>14.499999999999901</v>
      </c>
      <c r="P458" s="105">
        <f t="shared" si="196"/>
        <v>0</v>
      </c>
      <c r="Q458" s="104">
        <f t="shared" si="190"/>
        <v>-45</v>
      </c>
      <c r="R458" s="97">
        <f t="shared" si="191"/>
        <v>0</v>
      </c>
      <c r="S458" s="125">
        <f t="shared" si="192"/>
        <v>-2.5526315789473735</v>
      </c>
      <c r="T458" s="105">
        <f t="shared" si="193"/>
        <v>869.56521739130437</v>
      </c>
      <c r="U458" s="125">
        <f t="shared" si="197"/>
        <v>45</v>
      </c>
      <c r="V458" s="97">
        <f t="shared" si="198"/>
        <v>34</v>
      </c>
      <c r="X458" s="105">
        <f t="shared" si="202"/>
        <v>2106.6300322061261</v>
      </c>
      <c r="Y458" s="105">
        <f t="shared" si="194"/>
        <v>-913.87037791868192</v>
      </c>
    </row>
    <row r="459" spans="1:25" x14ac:dyDescent="0.25">
      <c r="A459" s="98">
        <v>-3.5</v>
      </c>
      <c r="B459" s="98">
        <v>14.399999999999901</v>
      </c>
      <c r="C459" s="131" t="s">
        <v>24</v>
      </c>
      <c r="D459" s="114" t="s">
        <v>1</v>
      </c>
      <c r="E459" s="101">
        <f t="shared" si="188"/>
        <v>95</v>
      </c>
      <c r="F459" s="102" t="s">
        <v>21</v>
      </c>
      <c r="G459" s="120">
        <f t="shared" si="199"/>
        <v>0.19553072625698434</v>
      </c>
      <c r="H459" s="116">
        <f t="shared" si="200"/>
        <v>8.3798882681564713E-2</v>
      </c>
      <c r="I459" s="120">
        <f t="shared" si="184"/>
        <v>-26.700833333333033</v>
      </c>
      <c r="J459" s="116">
        <f t="shared" si="185"/>
        <v>6.7124999999999631</v>
      </c>
      <c r="K459" s="104">
        <f t="shared" si="186"/>
        <v>0.4375</v>
      </c>
      <c r="L459" s="116">
        <f t="shared" si="187"/>
        <v>0.15828677839851116</v>
      </c>
      <c r="M459" s="105">
        <f t="shared" si="189"/>
        <v>1278.1657355679777</v>
      </c>
      <c r="N459" s="97">
        <f t="shared" si="201"/>
        <v>42.273250082155727</v>
      </c>
      <c r="O459" s="97">
        <f t="shared" si="195"/>
        <v>14.399999999999899</v>
      </c>
      <c r="P459" s="105">
        <f t="shared" si="196"/>
        <v>0</v>
      </c>
      <c r="Q459" s="104">
        <f t="shared" si="190"/>
        <v>-45</v>
      </c>
      <c r="R459" s="97">
        <f t="shared" si="191"/>
        <v>0</v>
      </c>
      <c r="S459" s="125">
        <f t="shared" si="192"/>
        <v>-2.5578947368421106</v>
      </c>
      <c r="T459" s="105">
        <f t="shared" si="193"/>
        <v>869.56521739130437</v>
      </c>
      <c r="U459" s="125">
        <f t="shared" si="197"/>
        <v>45</v>
      </c>
      <c r="V459" s="97">
        <f t="shared" si="198"/>
        <v>34</v>
      </c>
      <c r="X459" s="105">
        <f t="shared" si="202"/>
        <v>2113.7309529592821</v>
      </c>
      <c r="Y459" s="105">
        <f t="shared" si="194"/>
        <v>-916.3265456871635</v>
      </c>
    </row>
    <row r="460" spans="1:25" x14ac:dyDescent="0.25">
      <c r="A460" s="98">
        <v>-3.5</v>
      </c>
      <c r="B460" s="97">
        <v>14.299999999999899</v>
      </c>
      <c r="C460" s="131" t="s">
        <v>24</v>
      </c>
      <c r="D460" s="114" t="s">
        <v>1</v>
      </c>
      <c r="E460" s="101">
        <f t="shared" si="188"/>
        <v>95</v>
      </c>
      <c r="F460" s="102" t="s">
        <v>21</v>
      </c>
      <c r="G460" s="120">
        <f t="shared" si="199"/>
        <v>0.19662921348314719</v>
      </c>
      <c r="H460" s="116">
        <f t="shared" si="200"/>
        <v>8.4269662921348798E-2</v>
      </c>
      <c r="I460" s="120">
        <f t="shared" si="184"/>
        <v>-26.403333333333027</v>
      </c>
      <c r="J460" s="116">
        <f t="shared" si="185"/>
        <v>6.6749999999999634</v>
      </c>
      <c r="K460" s="104">
        <f t="shared" si="186"/>
        <v>0.4375</v>
      </c>
      <c r="L460" s="116">
        <f t="shared" si="187"/>
        <v>0.15917602996254784</v>
      </c>
      <c r="M460" s="105">
        <f t="shared" si="189"/>
        <v>1285.3464419475738</v>
      </c>
      <c r="N460" s="97">
        <f t="shared" si="201"/>
        <v>42.229841374752098</v>
      </c>
      <c r="O460" s="97">
        <f t="shared" si="195"/>
        <v>14.299999999999898</v>
      </c>
      <c r="P460" s="105">
        <f t="shared" si="196"/>
        <v>0</v>
      </c>
      <c r="Q460" s="104">
        <f t="shared" si="190"/>
        <v>-45</v>
      </c>
      <c r="R460" s="97">
        <f t="shared" si="191"/>
        <v>0</v>
      </c>
      <c r="S460" s="125">
        <f t="shared" si="192"/>
        <v>-2.5631578947368476</v>
      </c>
      <c r="T460" s="105">
        <f t="shared" si="193"/>
        <v>869.56521739130437</v>
      </c>
      <c r="U460" s="125">
        <f t="shared" si="197"/>
        <v>45</v>
      </c>
      <c r="V460" s="97">
        <f t="shared" si="198"/>
        <v>34</v>
      </c>
      <c r="X460" s="105">
        <f t="shared" si="202"/>
        <v>2120.9116593388781</v>
      </c>
      <c r="Y460" s="105">
        <f t="shared" si="194"/>
        <v>-918.80411137656745</v>
      </c>
    </row>
    <row r="461" spans="1:25" x14ac:dyDescent="0.25">
      <c r="A461" s="98">
        <v>-3.5</v>
      </c>
      <c r="B461" s="97">
        <v>14.1999999999998</v>
      </c>
      <c r="C461" s="131" t="s">
        <v>24</v>
      </c>
      <c r="D461" s="114" t="s">
        <v>1</v>
      </c>
      <c r="E461" s="101">
        <f t="shared" si="188"/>
        <v>95</v>
      </c>
      <c r="F461" s="102" t="s">
        <v>21</v>
      </c>
      <c r="G461" s="120">
        <f t="shared" si="199"/>
        <v>0.19774011299435251</v>
      </c>
      <c r="H461" s="116">
        <f t="shared" si="200"/>
        <v>8.4745762711865361E-2</v>
      </c>
      <c r="I461" s="120">
        <f t="shared" si="184"/>
        <v>-26.107499999999408</v>
      </c>
      <c r="J461" s="116">
        <f t="shared" si="185"/>
        <v>6.6374999999999247</v>
      </c>
      <c r="K461" s="104">
        <f t="shared" si="186"/>
        <v>0.4375</v>
      </c>
      <c r="L461" s="116">
        <f t="shared" si="187"/>
        <v>0.16007532956685683</v>
      </c>
      <c r="M461" s="105">
        <f t="shared" si="189"/>
        <v>1292.6082862523688</v>
      </c>
      <c r="N461" s="97">
        <f t="shared" si="201"/>
        <v>42.185942173479475</v>
      </c>
      <c r="O461" s="97">
        <f t="shared" si="195"/>
        <v>14.1999999999998</v>
      </c>
      <c r="P461" s="105">
        <f t="shared" si="196"/>
        <v>0</v>
      </c>
      <c r="Q461" s="104">
        <f t="shared" si="190"/>
        <v>-45</v>
      </c>
      <c r="R461" s="97">
        <f t="shared" si="191"/>
        <v>0</v>
      </c>
      <c r="S461" s="125">
        <f t="shared" si="192"/>
        <v>-2.5684210526315896</v>
      </c>
      <c r="T461" s="105">
        <f t="shared" si="193"/>
        <v>869.56521739130437</v>
      </c>
      <c r="U461" s="125">
        <f t="shared" si="197"/>
        <v>45</v>
      </c>
      <c r="V461" s="97">
        <f t="shared" si="198"/>
        <v>34</v>
      </c>
      <c r="X461" s="105">
        <f t="shared" si="202"/>
        <v>2128.173503643673</v>
      </c>
      <c r="Y461" s="105">
        <f t="shared" si="194"/>
        <v>-921.3033319941153</v>
      </c>
    </row>
    <row r="462" spans="1:25" x14ac:dyDescent="0.25">
      <c r="A462" s="98">
        <v>-3.5</v>
      </c>
      <c r="B462" s="98">
        <v>14.099999999999801</v>
      </c>
      <c r="C462" s="131" t="s">
        <v>24</v>
      </c>
      <c r="D462" s="114" t="s">
        <v>1</v>
      </c>
      <c r="E462" s="101">
        <f t="shared" si="188"/>
        <v>95</v>
      </c>
      <c r="F462" s="102" t="s">
        <v>21</v>
      </c>
      <c r="G462" s="120">
        <f t="shared" si="199"/>
        <v>0.1988636363636386</v>
      </c>
      <c r="H462" s="116">
        <f t="shared" si="200"/>
        <v>8.5227272727273679E-2</v>
      </c>
      <c r="I462" s="120">
        <f t="shared" si="184"/>
        <v>-25.813333333332753</v>
      </c>
      <c r="J462" s="116">
        <f t="shared" si="185"/>
        <v>6.599999999999925</v>
      </c>
      <c r="K462" s="104">
        <f t="shared" si="186"/>
        <v>0.4375</v>
      </c>
      <c r="L462" s="116">
        <f t="shared" si="187"/>
        <v>0.16098484848485028</v>
      </c>
      <c r="M462" s="105">
        <f t="shared" si="189"/>
        <v>1299.9526515151661</v>
      </c>
      <c r="N462" s="97">
        <f t="shared" si="201"/>
        <v>42.141544117646973</v>
      </c>
      <c r="O462" s="97">
        <f t="shared" si="195"/>
        <v>14.099999999999802</v>
      </c>
      <c r="P462" s="105">
        <f t="shared" si="196"/>
        <v>0</v>
      </c>
      <c r="Q462" s="104">
        <f t="shared" si="190"/>
        <v>-45</v>
      </c>
      <c r="R462" s="97">
        <f t="shared" si="191"/>
        <v>0</v>
      </c>
      <c r="S462" s="125">
        <f t="shared" si="192"/>
        <v>-2.5736842105263262</v>
      </c>
      <c r="T462" s="105">
        <f t="shared" si="193"/>
        <v>869.56521739130437</v>
      </c>
      <c r="U462" s="125">
        <f t="shared" si="197"/>
        <v>45</v>
      </c>
      <c r="V462" s="97">
        <f t="shared" si="198"/>
        <v>34</v>
      </c>
      <c r="X462" s="105">
        <f t="shared" si="202"/>
        <v>2135.5178689064705</v>
      </c>
      <c r="Y462" s="105">
        <f t="shared" si="194"/>
        <v>-923.82446797287241</v>
      </c>
    </row>
    <row r="463" spans="1:25" x14ac:dyDescent="0.25">
      <c r="A463" s="98">
        <v>-3.5</v>
      </c>
      <c r="B463" s="97">
        <v>13.999999999999799</v>
      </c>
      <c r="C463" s="131" t="s">
        <v>24</v>
      </c>
      <c r="D463" s="114" t="s">
        <v>1</v>
      </c>
      <c r="E463" s="101">
        <f t="shared" si="188"/>
        <v>95</v>
      </c>
      <c r="F463" s="102" t="s">
        <v>21</v>
      </c>
      <c r="G463" s="120">
        <f t="shared" si="199"/>
        <v>0.20000000000000229</v>
      </c>
      <c r="H463" s="116">
        <f t="shared" si="200"/>
        <v>8.5714285714286687E-2</v>
      </c>
      <c r="I463" s="120">
        <f t="shared" si="184"/>
        <v>-25.520833333332757</v>
      </c>
      <c r="J463" s="116">
        <f t="shared" si="185"/>
        <v>6.5624999999999236</v>
      </c>
      <c r="K463" s="104">
        <f t="shared" si="186"/>
        <v>0.4375</v>
      </c>
      <c r="L463" s="116">
        <f t="shared" si="187"/>
        <v>0.16190476190476366</v>
      </c>
      <c r="M463" s="105">
        <f t="shared" si="189"/>
        <v>1307.3809523809666</v>
      </c>
      <c r="N463" s="97">
        <f t="shared" si="201"/>
        <v>42.096638655462101</v>
      </c>
      <c r="O463" s="97">
        <f t="shared" si="195"/>
        <v>13.999999999999801</v>
      </c>
      <c r="P463" s="105">
        <f t="shared" si="196"/>
        <v>0</v>
      </c>
      <c r="Q463" s="104">
        <f t="shared" si="190"/>
        <v>-45</v>
      </c>
      <c r="R463" s="97">
        <f t="shared" si="191"/>
        <v>0</v>
      </c>
      <c r="S463" s="125">
        <f t="shared" si="192"/>
        <v>-2.5789473684210629</v>
      </c>
      <c r="T463" s="105">
        <f t="shared" si="193"/>
        <v>869.56521739130437</v>
      </c>
      <c r="U463" s="125">
        <f t="shared" si="197"/>
        <v>45</v>
      </c>
      <c r="V463" s="97">
        <f t="shared" si="198"/>
        <v>34</v>
      </c>
      <c r="X463" s="105">
        <f t="shared" si="202"/>
        <v>2142.9461697722709</v>
      </c>
      <c r="Y463" s="105">
        <f t="shared" si="194"/>
        <v>-926.36778320024155</v>
      </c>
    </row>
    <row r="464" spans="1:25" x14ac:dyDescent="0.25">
      <c r="A464" s="98">
        <v>-3.5</v>
      </c>
      <c r="B464" s="97">
        <v>13.8999999999998</v>
      </c>
      <c r="C464" s="131" t="s">
        <v>24</v>
      </c>
      <c r="D464" s="114" t="s">
        <v>1</v>
      </c>
      <c r="E464" s="101">
        <f t="shared" si="188"/>
        <v>95</v>
      </c>
      <c r="F464" s="102" t="s">
        <v>21</v>
      </c>
      <c r="G464" s="120">
        <f t="shared" si="199"/>
        <v>0.20114942528735863</v>
      </c>
      <c r="H464" s="116">
        <f t="shared" si="200"/>
        <v>8.6206896551725129E-2</v>
      </c>
      <c r="I464" s="120">
        <f t="shared" si="184"/>
        <v>-25.229999999999418</v>
      </c>
      <c r="J464" s="116">
        <f t="shared" si="185"/>
        <v>6.524999999999924</v>
      </c>
      <c r="K464" s="104">
        <f t="shared" si="186"/>
        <v>0.4375</v>
      </c>
      <c r="L464" s="116">
        <f t="shared" si="187"/>
        <v>0.16283524904214744</v>
      </c>
      <c r="M464" s="105">
        <f t="shared" si="189"/>
        <v>1314.8946360153407</v>
      </c>
      <c r="N464" s="97">
        <f t="shared" si="201"/>
        <v>42.051217038539463</v>
      </c>
      <c r="O464" s="97">
        <f t="shared" si="195"/>
        <v>13.8999999999998</v>
      </c>
      <c r="P464" s="105">
        <f t="shared" si="196"/>
        <v>0</v>
      </c>
      <c r="Q464" s="104">
        <f t="shared" si="190"/>
        <v>-45</v>
      </c>
      <c r="R464" s="97">
        <f t="shared" si="191"/>
        <v>0</v>
      </c>
      <c r="S464" s="125">
        <f t="shared" si="192"/>
        <v>-2.5842105263157999</v>
      </c>
      <c r="T464" s="105">
        <f t="shared" si="193"/>
        <v>869.56521739130437</v>
      </c>
      <c r="U464" s="125">
        <f t="shared" si="197"/>
        <v>45</v>
      </c>
      <c r="V464" s="97">
        <f t="shared" si="198"/>
        <v>34</v>
      </c>
      <c r="X464" s="105">
        <f t="shared" si="202"/>
        <v>2150.4598534066449</v>
      </c>
      <c r="Y464" s="105">
        <f t="shared" si="194"/>
        <v>-928.93354504501121</v>
      </c>
    </row>
    <row r="465" spans="1:25" x14ac:dyDescent="0.25">
      <c r="A465" s="98">
        <v>-3.5</v>
      </c>
      <c r="B465" s="98">
        <v>13.7999999999998</v>
      </c>
      <c r="C465" s="131" t="s">
        <v>24</v>
      </c>
      <c r="D465" s="114" t="s">
        <v>1</v>
      </c>
      <c r="E465" s="101">
        <f t="shared" si="188"/>
        <v>95</v>
      </c>
      <c r="F465" s="102" t="s">
        <v>21</v>
      </c>
      <c r="G465" s="120">
        <f t="shared" si="199"/>
        <v>0.20231213872832607</v>
      </c>
      <c r="H465" s="116">
        <f t="shared" si="200"/>
        <v>8.670520231213974E-2</v>
      </c>
      <c r="I465" s="120">
        <f t="shared" si="184"/>
        <v>-24.940833333332751</v>
      </c>
      <c r="J465" s="116">
        <f t="shared" si="185"/>
        <v>6.4874999999999261</v>
      </c>
      <c r="K465" s="104">
        <f t="shared" si="186"/>
        <v>0.4375</v>
      </c>
      <c r="L465" s="116">
        <f t="shared" si="187"/>
        <v>0.16377649325626403</v>
      </c>
      <c r="M465" s="105">
        <f t="shared" si="189"/>
        <v>1322.4951830443322</v>
      </c>
      <c r="N465" s="97">
        <f t="shared" si="201"/>
        <v>42.005270316218883</v>
      </c>
      <c r="O465" s="97">
        <f t="shared" si="195"/>
        <v>13.799999999999798</v>
      </c>
      <c r="P465" s="105">
        <f t="shared" si="196"/>
        <v>0</v>
      </c>
      <c r="Q465" s="104">
        <f t="shared" si="190"/>
        <v>-45</v>
      </c>
      <c r="R465" s="97">
        <f t="shared" si="191"/>
        <v>0</v>
      </c>
      <c r="S465" s="125">
        <f t="shared" si="192"/>
        <v>-2.589473684210537</v>
      </c>
      <c r="T465" s="105">
        <f t="shared" si="193"/>
        <v>869.56521739130437</v>
      </c>
      <c r="U465" s="125">
        <f t="shared" si="197"/>
        <v>45</v>
      </c>
      <c r="V465" s="97">
        <f t="shared" si="198"/>
        <v>34</v>
      </c>
      <c r="X465" s="105">
        <f t="shared" si="202"/>
        <v>2158.0604004356364</v>
      </c>
      <c r="Y465" s="105">
        <f t="shared" si="194"/>
        <v>-931.52202438283246</v>
      </c>
    </row>
    <row r="466" spans="1:25" x14ac:dyDescent="0.25">
      <c r="A466" s="98">
        <v>-3.5</v>
      </c>
      <c r="B466" s="97">
        <v>13.6999999999998</v>
      </c>
      <c r="C466" s="131" t="s">
        <v>24</v>
      </c>
      <c r="D466" s="114" t="s">
        <v>1</v>
      </c>
      <c r="E466" s="101">
        <f t="shared" si="188"/>
        <v>95</v>
      </c>
      <c r="F466" s="102" t="s">
        <v>21</v>
      </c>
      <c r="G466" s="120">
        <f t="shared" si="199"/>
        <v>0.20348837209302562</v>
      </c>
      <c r="H466" s="116">
        <f t="shared" si="200"/>
        <v>8.7209302325582411E-2</v>
      </c>
      <c r="I466" s="120">
        <f t="shared" si="184"/>
        <v>-24.653333333332764</v>
      </c>
      <c r="J466" s="116">
        <f t="shared" si="185"/>
        <v>6.4499999999999247</v>
      </c>
      <c r="K466" s="104">
        <f t="shared" si="186"/>
        <v>0.4375</v>
      </c>
      <c r="L466" s="116">
        <f t="shared" si="187"/>
        <v>0.16472868217054451</v>
      </c>
      <c r="M466" s="105">
        <f t="shared" si="189"/>
        <v>1330.1841085271469</v>
      </c>
      <c r="N466" s="97">
        <f t="shared" si="201"/>
        <v>41.958789329685274</v>
      </c>
      <c r="O466" s="97">
        <f t="shared" si="195"/>
        <v>13.6999999999998</v>
      </c>
      <c r="P466" s="105">
        <f t="shared" si="196"/>
        <v>0</v>
      </c>
      <c r="Q466" s="104">
        <f t="shared" si="190"/>
        <v>-45</v>
      </c>
      <c r="R466" s="97">
        <f t="shared" si="191"/>
        <v>0</v>
      </c>
      <c r="S466" s="125">
        <f t="shared" si="192"/>
        <v>-2.5947368421052737</v>
      </c>
      <c r="T466" s="105">
        <f t="shared" si="193"/>
        <v>869.56521739130437</v>
      </c>
      <c r="U466" s="125">
        <f t="shared" si="197"/>
        <v>45</v>
      </c>
      <c r="V466" s="97">
        <f t="shared" si="198"/>
        <v>34</v>
      </c>
      <c r="X466" s="105">
        <f t="shared" si="202"/>
        <v>2165.7493259184512</v>
      </c>
      <c r="Y466" s="105">
        <f t="shared" si="194"/>
        <v>-934.1334956199446</v>
      </c>
    </row>
    <row r="467" spans="1:25" x14ac:dyDescent="0.25">
      <c r="A467" s="98">
        <v>-3.5</v>
      </c>
      <c r="B467" s="97">
        <v>13.599999999999801</v>
      </c>
      <c r="C467" s="131" t="s">
        <v>24</v>
      </c>
      <c r="D467" s="114" t="s">
        <v>1</v>
      </c>
      <c r="E467" s="101">
        <f t="shared" si="188"/>
        <v>95</v>
      </c>
      <c r="F467" s="102" t="s">
        <v>21</v>
      </c>
      <c r="G467" s="120">
        <f t="shared" si="199"/>
        <v>0.20467836257310179</v>
      </c>
      <c r="H467" s="116">
        <f t="shared" si="200"/>
        <v>8.7719298245615043E-2</v>
      </c>
      <c r="I467" s="120">
        <f t="shared" si="184"/>
        <v>-24.367499999999438</v>
      </c>
      <c r="J467" s="116">
        <f t="shared" si="185"/>
        <v>6.412499999999925</v>
      </c>
      <c r="K467" s="104">
        <f t="shared" si="186"/>
        <v>0.4375</v>
      </c>
      <c r="L467" s="116">
        <f t="shared" si="187"/>
        <v>0.16569200779727283</v>
      </c>
      <c r="M467" s="105">
        <f t="shared" si="189"/>
        <v>1337.9629629629781</v>
      </c>
      <c r="N467" s="97">
        <f t="shared" si="201"/>
        <v>41.911764705882263</v>
      </c>
      <c r="O467" s="97">
        <f t="shared" si="195"/>
        <v>13.599999999999802</v>
      </c>
      <c r="P467" s="105">
        <f t="shared" si="196"/>
        <v>0</v>
      </c>
      <c r="Q467" s="104">
        <f t="shared" si="190"/>
        <v>-45</v>
      </c>
      <c r="R467" s="97">
        <f t="shared" si="191"/>
        <v>0</v>
      </c>
      <c r="S467" s="125">
        <f t="shared" si="192"/>
        <v>-2.6000000000000103</v>
      </c>
      <c r="T467" s="105">
        <f t="shared" si="193"/>
        <v>869.56521739130437</v>
      </c>
      <c r="U467" s="125">
        <f t="shared" si="197"/>
        <v>45</v>
      </c>
      <c r="V467" s="97">
        <f t="shared" si="198"/>
        <v>34</v>
      </c>
      <c r="X467" s="105">
        <f t="shared" si="202"/>
        <v>2173.5281803542825</v>
      </c>
      <c r="Y467" s="105">
        <f t="shared" si="194"/>
        <v>-936.76823671498107</v>
      </c>
    </row>
    <row r="468" spans="1:25" x14ac:dyDescent="0.25">
      <c r="A468" s="98">
        <v>-3.5</v>
      </c>
      <c r="B468" s="98">
        <v>13.499999999999799</v>
      </c>
      <c r="C468" s="131" t="s">
        <v>24</v>
      </c>
      <c r="D468" s="114" t="s">
        <v>1</v>
      </c>
      <c r="E468" s="101">
        <f t="shared" si="188"/>
        <v>95</v>
      </c>
      <c r="F468" s="102" t="s">
        <v>21</v>
      </c>
      <c r="G468" s="120">
        <f t="shared" si="199"/>
        <v>0.20588235294117888</v>
      </c>
      <c r="H468" s="116">
        <f t="shared" si="200"/>
        <v>8.8235294117648091E-2</v>
      </c>
      <c r="I468" s="120">
        <f t="shared" si="184"/>
        <v>-24.083333333332771</v>
      </c>
      <c r="J468" s="116">
        <f t="shared" si="185"/>
        <v>6.3749999999999236</v>
      </c>
      <c r="K468" s="104">
        <f t="shared" si="186"/>
        <v>0.4375</v>
      </c>
      <c r="L468" s="116">
        <f t="shared" si="187"/>
        <v>0.16666666666666852</v>
      </c>
      <c r="M468" s="105">
        <f t="shared" si="189"/>
        <v>1345.8333333333483</v>
      </c>
      <c r="N468" s="97">
        <f t="shared" si="201"/>
        <v>41.864186851210981</v>
      </c>
      <c r="O468" s="97">
        <f t="shared" si="195"/>
        <v>13.499999999999801</v>
      </c>
      <c r="P468" s="105">
        <f t="shared" si="196"/>
        <v>0</v>
      </c>
      <c r="Q468" s="104">
        <f t="shared" si="190"/>
        <v>-45</v>
      </c>
      <c r="R468" s="97">
        <f t="shared" si="191"/>
        <v>0</v>
      </c>
      <c r="S468" s="125">
        <f t="shared" si="192"/>
        <v>-2.6052631578947474</v>
      </c>
      <c r="T468" s="105">
        <f t="shared" si="193"/>
        <v>869.56521739130437</v>
      </c>
      <c r="U468" s="125">
        <f t="shared" si="197"/>
        <v>45</v>
      </c>
      <c r="V468" s="97">
        <f t="shared" si="198"/>
        <v>34</v>
      </c>
      <c r="X468" s="105">
        <f t="shared" si="202"/>
        <v>2181.3985507246525</v>
      </c>
      <c r="Y468" s="105">
        <f t="shared" si="194"/>
        <v>-939.42652919864111</v>
      </c>
    </row>
    <row r="469" spans="1:25" x14ac:dyDescent="0.25">
      <c r="A469" s="98">
        <v>-3.5</v>
      </c>
      <c r="B469" s="97">
        <v>13.3999999999998</v>
      </c>
      <c r="C469" s="131" t="s">
        <v>24</v>
      </c>
      <c r="D469" s="114" t="s">
        <v>1</v>
      </c>
      <c r="E469" s="101">
        <f t="shared" si="188"/>
        <v>95</v>
      </c>
      <c r="F469" s="102" t="s">
        <v>21</v>
      </c>
      <c r="G469" s="120">
        <f t="shared" si="199"/>
        <v>0.20710059171597878</v>
      </c>
      <c r="H469" s="116">
        <f t="shared" si="200"/>
        <v>8.8757396449705192E-2</v>
      </c>
      <c r="I469" s="120">
        <f t="shared" si="184"/>
        <v>-23.800833333332772</v>
      </c>
      <c r="J469" s="116">
        <f t="shared" si="185"/>
        <v>6.337499999999924</v>
      </c>
      <c r="K469" s="104">
        <f t="shared" si="186"/>
        <v>0.4375</v>
      </c>
      <c r="L469" s="116">
        <f t="shared" si="187"/>
        <v>0.16765285996055423</v>
      </c>
      <c r="M469" s="105">
        <f t="shared" si="189"/>
        <v>1353.7968441814755</v>
      </c>
      <c r="N469" s="97">
        <f t="shared" si="201"/>
        <v>41.816045945005129</v>
      </c>
      <c r="O469" s="97">
        <f t="shared" si="195"/>
        <v>13.3999999999998</v>
      </c>
      <c r="P469" s="105">
        <f t="shared" si="196"/>
        <v>0</v>
      </c>
      <c r="Q469" s="104">
        <f t="shared" si="190"/>
        <v>-45</v>
      </c>
      <c r="R469" s="97">
        <f t="shared" si="191"/>
        <v>0</v>
      </c>
      <c r="S469" s="125">
        <f t="shared" si="192"/>
        <v>-2.6105263157894845</v>
      </c>
      <c r="T469" s="105">
        <f t="shared" si="193"/>
        <v>869.56521739130437</v>
      </c>
      <c r="U469" s="125">
        <f t="shared" si="197"/>
        <v>45</v>
      </c>
      <c r="V469" s="97">
        <f t="shared" si="198"/>
        <v>34</v>
      </c>
      <c r="X469" s="105">
        <f t="shared" si="202"/>
        <v>2189.36206157278</v>
      </c>
      <c r="Y469" s="105">
        <f t="shared" si="194"/>
        <v>-942.1086581910422</v>
      </c>
    </row>
    <row r="470" spans="1:25" x14ac:dyDescent="0.25">
      <c r="A470" s="98">
        <v>-3.5</v>
      </c>
      <c r="B470" s="97">
        <v>13.2999999999998</v>
      </c>
      <c r="C470" s="131" t="s">
        <v>24</v>
      </c>
      <c r="D470" s="114" t="s">
        <v>1</v>
      </c>
      <c r="E470" s="101">
        <f t="shared" si="188"/>
        <v>95</v>
      </c>
      <c r="F470" s="102" t="s">
        <v>21</v>
      </c>
      <c r="G470" s="120">
        <f t="shared" si="199"/>
        <v>0.20833333333333584</v>
      </c>
      <c r="H470" s="116">
        <f t="shared" si="200"/>
        <v>8.9285714285715356E-2</v>
      </c>
      <c r="I470" s="120">
        <f t="shared" si="184"/>
        <v>-23.519999999999438</v>
      </c>
      <c r="J470" s="116">
        <f t="shared" si="185"/>
        <v>6.2999999999999261</v>
      </c>
      <c r="K470" s="104">
        <f t="shared" si="186"/>
        <v>0.4375</v>
      </c>
      <c r="L470" s="116">
        <f t="shared" si="187"/>
        <v>0.16865079365079572</v>
      </c>
      <c r="M470" s="105">
        <f t="shared" si="189"/>
        <v>1361.8551587301754</v>
      </c>
      <c r="N470" s="97">
        <f t="shared" si="201"/>
        <v>41.767331932773011</v>
      </c>
      <c r="O470" s="97">
        <f t="shared" si="195"/>
        <v>13.299999999999798</v>
      </c>
      <c r="P470" s="105">
        <f t="shared" si="196"/>
        <v>0</v>
      </c>
      <c r="Q470" s="104">
        <f t="shared" si="190"/>
        <v>-45</v>
      </c>
      <c r="R470" s="97">
        <f t="shared" si="191"/>
        <v>0</v>
      </c>
      <c r="S470" s="125">
        <f t="shared" si="192"/>
        <v>-2.6157894736842211</v>
      </c>
      <c r="T470" s="105">
        <f t="shared" si="193"/>
        <v>869.56521739130437</v>
      </c>
      <c r="U470" s="125">
        <f t="shared" si="197"/>
        <v>45</v>
      </c>
      <c r="V470" s="97">
        <f t="shared" si="198"/>
        <v>34</v>
      </c>
      <c r="X470" s="105">
        <f t="shared" si="202"/>
        <v>2197.4203761214799</v>
      </c>
      <c r="Y470" s="105">
        <f t="shared" si="194"/>
        <v>-944.81491241651213</v>
      </c>
    </row>
    <row r="471" spans="1:25" x14ac:dyDescent="0.25">
      <c r="A471" s="98">
        <v>-3.5</v>
      </c>
      <c r="B471" s="98">
        <v>13.1999999999998</v>
      </c>
      <c r="C471" s="131" t="s">
        <v>24</v>
      </c>
      <c r="D471" s="114" t="s">
        <v>1</v>
      </c>
      <c r="E471" s="101">
        <f t="shared" si="188"/>
        <v>95</v>
      </c>
      <c r="F471" s="102" t="s">
        <v>21</v>
      </c>
      <c r="G471" s="120">
        <f t="shared" si="199"/>
        <v>0.20958083832335581</v>
      </c>
      <c r="H471" s="116">
        <f t="shared" si="200"/>
        <v>8.9820359281438195E-2</v>
      </c>
      <c r="I471" s="120">
        <f t="shared" si="184"/>
        <v>-23.240833333332777</v>
      </c>
      <c r="J471" s="116">
        <f t="shared" si="185"/>
        <v>6.2624999999999247</v>
      </c>
      <c r="K471" s="104">
        <f t="shared" si="186"/>
        <v>0.4375</v>
      </c>
      <c r="L471" s="116">
        <f t="shared" si="187"/>
        <v>0.16966067864271661</v>
      </c>
      <c r="M471" s="105">
        <f t="shared" si="189"/>
        <v>1370.0099800399366</v>
      </c>
      <c r="N471" s="97">
        <f t="shared" si="201"/>
        <v>41.718034519196806</v>
      </c>
      <c r="O471" s="97">
        <f t="shared" si="195"/>
        <v>13.1999999999998</v>
      </c>
      <c r="P471" s="105">
        <f t="shared" si="196"/>
        <v>0</v>
      </c>
      <c r="Q471" s="104">
        <f t="shared" si="190"/>
        <v>-45</v>
      </c>
      <c r="R471" s="97">
        <f t="shared" si="191"/>
        <v>0</v>
      </c>
      <c r="S471" s="125">
        <f t="shared" si="192"/>
        <v>-2.6210526315789577</v>
      </c>
      <c r="T471" s="105">
        <f t="shared" si="193"/>
        <v>869.56521739130437</v>
      </c>
      <c r="U471" s="125">
        <f t="shared" si="197"/>
        <v>45</v>
      </c>
      <c r="V471" s="97">
        <f t="shared" si="198"/>
        <v>34</v>
      </c>
      <c r="X471" s="105">
        <f t="shared" si="202"/>
        <v>2205.5751974312411</v>
      </c>
      <c r="Y471" s="105">
        <f t="shared" si="194"/>
        <v>-947.54558421558909</v>
      </c>
    </row>
    <row r="472" spans="1:25" x14ac:dyDescent="0.25">
      <c r="A472" s="98">
        <v>-3.5</v>
      </c>
      <c r="B472" s="97">
        <v>13.099999999999801</v>
      </c>
      <c r="C472" s="131" t="s">
        <v>24</v>
      </c>
      <c r="D472" s="114" t="s">
        <v>1</v>
      </c>
      <c r="E472" s="101">
        <f t="shared" si="188"/>
        <v>95</v>
      </c>
      <c r="F472" s="102" t="s">
        <v>21</v>
      </c>
      <c r="G472" s="120">
        <f t="shared" si="199"/>
        <v>0.21084337349397841</v>
      </c>
      <c r="H472" s="116">
        <f t="shared" si="200"/>
        <v>9.0361445783133612E-2</v>
      </c>
      <c r="I472" s="120">
        <f t="shared" si="184"/>
        <v>-22.963333333332788</v>
      </c>
      <c r="J472" s="116">
        <f t="shared" si="185"/>
        <v>6.224999999999925</v>
      </c>
      <c r="K472" s="104">
        <f t="shared" si="186"/>
        <v>0.4375</v>
      </c>
      <c r="L472" s="116">
        <f t="shared" si="187"/>
        <v>0.17068273092369679</v>
      </c>
      <c r="M472" s="105">
        <f t="shared" si="189"/>
        <v>1378.2630522088516</v>
      </c>
      <c r="N472" s="97">
        <f t="shared" si="201"/>
        <v>41.668143160878714</v>
      </c>
      <c r="O472" s="97">
        <f t="shared" si="195"/>
        <v>13.099999999999802</v>
      </c>
      <c r="P472" s="105">
        <f t="shared" si="196"/>
        <v>0</v>
      </c>
      <c r="Q472" s="104">
        <f t="shared" si="190"/>
        <v>-45</v>
      </c>
      <c r="R472" s="97">
        <f t="shared" si="191"/>
        <v>0</v>
      </c>
      <c r="S472" s="125">
        <f t="shared" si="192"/>
        <v>-2.6263157894736944</v>
      </c>
      <c r="T472" s="105">
        <f t="shared" si="193"/>
        <v>869.56521739130437</v>
      </c>
      <c r="U472" s="125">
        <f t="shared" si="197"/>
        <v>45</v>
      </c>
      <c r="V472" s="97">
        <f t="shared" si="198"/>
        <v>34</v>
      </c>
      <c r="X472" s="105">
        <f t="shared" si="202"/>
        <v>2213.8282696001561</v>
      </c>
      <c r="Y472" s="105">
        <f t="shared" si="194"/>
        <v>-950.30096955396789</v>
      </c>
    </row>
    <row r="473" spans="1:25" x14ac:dyDescent="0.25">
      <c r="A473" s="98">
        <v>-3.5</v>
      </c>
      <c r="B473" s="97">
        <v>12.999999999999799</v>
      </c>
      <c r="C473" s="131" t="s">
        <v>24</v>
      </c>
      <c r="D473" s="114" t="s">
        <v>1</v>
      </c>
      <c r="E473" s="101">
        <f t="shared" si="188"/>
        <v>95</v>
      </c>
      <c r="F473" s="102" t="s">
        <v>21</v>
      </c>
      <c r="G473" s="120">
        <f t="shared" si="199"/>
        <v>0.21212121212121468</v>
      </c>
      <c r="H473" s="116">
        <f t="shared" si="200"/>
        <v>9.0909090909092008E-2</v>
      </c>
      <c r="I473" s="120">
        <f t="shared" si="184"/>
        <v>-22.687499999999449</v>
      </c>
      <c r="J473" s="116">
        <f t="shared" si="185"/>
        <v>6.1874999999999236</v>
      </c>
      <c r="K473" s="104">
        <f t="shared" si="186"/>
        <v>0.4375</v>
      </c>
      <c r="L473" s="116">
        <f t="shared" si="187"/>
        <v>0.17171717171717377</v>
      </c>
      <c r="M473" s="105">
        <f t="shared" si="189"/>
        <v>1386.6161616161783</v>
      </c>
      <c r="N473" s="97">
        <f t="shared" si="201"/>
        <v>41.617647058823437</v>
      </c>
      <c r="O473" s="97">
        <f t="shared" si="195"/>
        <v>12.999999999999801</v>
      </c>
      <c r="P473" s="105">
        <f t="shared" si="196"/>
        <v>0</v>
      </c>
      <c r="Q473" s="104">
        <f t="shared" si="190"/>
        <v>-45</v>
      </c>
      <c r="R473" s="97">
        <f t="shared" si="191"/>
        <v>0</v>
      </c>
      <c r="S473" s="125">
        <f t="shared" si="192"/>
        <v>-2.6315789473684315</v>
      </c>
      <c r="T473" s="105">
        <f t="shared" si="193"/>
        <v>869.56521739130437</v>
      </c>
      <c r="U473" s="125">
        <f t="shared" si="197"/>
        <v>45</v>
      </c>
      <c r="V473" s="97">
        <f t="shared" si="198"/>
        <v>34</v>
      </c>
      <c r="X473" s="105">
        <f t="shared" si="202"/>
        <v>2222.1813790074825</v>
      </c>
      <c r="Y473" s="105">
        <f t="shared" si="194"/>
        <v>-953.08136802811282</v>
      </c>
    </row>
    <row r="474" spans="1:25" x14ac:dyDescent="0.25">
      <c r="A474" s="98">
        <v>-3.5</v>
      </c>
      <c r="B474" s="98">
        <v>12.8999999999998</v>
      </c>
      <c r="C474" s="131" t="s">
        <v>24</v>
      </c>
      <c r="D474" s="114" t="s">
        <v>1</v>
      </c>
      <c r="E474" s="101">
        <f t="shared" si="188"/>
        <v>95</v>
      </c>
      <c r="F474" s="102" t="s">
        <v>21</v>
      </c>
      <c r="G474" s="120">
        <f t="shared" si="199"/>
        <v>0.21341463414634407</v>
      </c>
      <c r="H474" s="116">
        <f t="shared" si="200"/>
        <v>9.1463414634147464E-2</v>
      </c>
      <c r="I474" s="120">
        <f t="shared" si="184"/>
        <v>-22.413333333332787</v>
      </c>
      <c r="J474" s="116">
        <f t="shared" si="185"/>
        <v>6.149999999999924</v>
      </c>
      <c r="K474" s="104">
        <f t="shared" si="186"/>
        <v>0.4375</v>
      </c>
      <c r="L474" s="116">
        <f t="shared" si="187"/>
        <v>0.17276422764227856</v>
      </c>
      <c r="M474" s="105">
        <f t="shared" si="189"/>
        <v>1395.0711382113993</v>
      </c>
      <c r="N474" s="97">
        <f t="shared" si="201"/>
        <v>41.566535150645528</v>
      </c>
      <c r="O474" s="97">
        <f t="shared" si="195"/>
        <v>12.8999999999998</v>
      </c>
      <c r="P474" s="105">
        <f t="shared" si="196"/>
        <v>0</v>
      </c>
      <c r="Q474" s="104">
        <f t="shared" si="190"/>
        <v>-45</v>
      </c>
      <c r="R474" s="97">
        <f t="shared" si="191"/>
        <v>0</v>
      </c>
      <c r="S474" s="125">
        <f t="shared" si="192"/>
        <v>-2.6368421052631685</v>
      </c>
      <c r="T474" s="105">
        <f t="shared" si="193"/>
        <v>869.56521739130437</v>
      </c>
      <c r="U474" s="125">
        <f t="shared" si="197"/>
        <v>45</v>
      </c>
      <c r="V474" s="97">
        <f t="shared" si="198"/>
        <v>34</v>
      </c>
      <c r="X474" s="105">
        <f t="shared" si="202"/>
        <v>2230.6363556027036</v>
      </c>
      <c r="Y474" s="105">
        <f t="shared" si="194"/>
        <v>-955.88708286723897</v>
      </c>
    </row>
    <row r="475" spans="1:25" x14ac:dyDescent="0.25">
      <c r="A475" s="98">
        <v>-3.5</v>
      </c>
      <c r="B475" s="97">
        <v>12.7999999999998</v>
      </c>
      <c r="C475" s="131" t="s">
        <v>24</v>
      </c>
      <c r="D475" s="114" t="s">
        <v>1</v>
      </c>
      <c r="E475" s="101">
        <f t="shared" si="188"/>
        <v>95</v>
      </c>
      <c r="F475" s="102" t="s">
        <v>21</v>
      </c>
      <c r="G475" s="120">
        <f t="shared" si="199"/>
        <v>0.21472392638037074</v>
      </c>
      <c r="H475" s="116">
        <f t="shared" si="200"/>
        <v>9.2024539877301748E-2</v>
      </c>
      <c r="I475" s="120">
        <f t="shared" si="184"/>
        <v>-22.140833333332782</v>
      </c>
      <c r="J475" s="116">
        <f t="shared" si="185"/>
        <v>6.1124999999999261</v>
      </c>
      <c r="K475" s="104">
        <f t="shared" si="186"/>
        <v>0.4375</v>
      </c>
      <c r="L475" s="116">
        <f t="shared" si="187"/>
        <v>0.17382413087934787</v>
      </c>
      <c r="M475" s="105">
        <f t="shared" si="189"/>
        <v>1403.6298568507341</v>
      </c>
      <c r="N475" s="97">
        <f t="shared" si="201"/>
        <v>41.514796102489974</v>
      </c>
      <c r="O475" s="97">
        <f t="shared" si="195"/>
        <v>12.799999999999798</v>
      </c>
      <c r="P475" s="105">
        <f t="shared" si="196"/>
        <v>0</v>
      </c>
      <c r="Q475" s="104">
        <f t="shared" si="190"/>
        <v>-45</v>
      </c>
      <c r="R475" s="97">
        <f t="shared" si="191"/>
        <v>0</v>
      </c>
      <c r="S475" s="125">
        <f t="shared" si="192"/>
        <v>-2.6421052631579052</v>
      </c>
      <c r="T475" s="105">
        <f t="shared" si="193"/>
        <v>869.56521739130437</v>
      </c>
      <c r="U475" s="125">
        <f t="shared" si="197"/>
        <v>45</v>
      </c>
      <c r="V475" s="97">
        <f t="shared" si="198"/>
        <v>34</v>
      </c>
      <c r="X475" s="105">
        <f t="shared" si="202"/>
        <v>2239.1950742420386</v>
      </c>
      <c r="Y475" s="105">
        <f t="shared" si="194"/>
        <v>-958.71842093134114</v>
      </c>
    </row>
    <row r="476" spans="1:25" x14ac:dyDescent="0.25">
      <c r="A476" s="98">
        <v>-3.5</v>
      </c>
      <c r="B476" s="97">
        <v>12.6999999999998</v>
      </c>
      <c r="C476" s="131" t="s">
        <v>24</v>
      </c>
      <c r="D476" s="114" t="s">
        <v>1</v>
      </c>
      <c r="E476" s="101">
        <f t="shared" si="188"/>
        <v>95</v>
      </c>
      <c r="F476" s="102" t="s">
        <v>21</v>
      </c>
      <c r="G476" s="120">
        <f t="shared" si="199"/>
        <v>0.21604938271605204</v>
      </c>
      <c r="H476" s="116">
        <f t="shared" si="200"/>
        <v>9.2592592592593739E-2</v>
      </c>
      <c r="I476" s="120">
        <f t="shared" si="184"/>
        <v>-21.869999999999461</v>
      </c>
      <c r="J476" s="116">
        <f t="shared" si="185"/>
        <v>6.0749999999999247</v>
      </c>
      <c r="K476" s="104">
        <f t="shared" si="186"/>
        <v>0.4375</v>
      </c>
      <c r="L476" s="116">
        <f t="shared" si="187"/>
        <v>0.17489711934156593</v>
      </c>
      <c r="M476" s="105">
        <f t="shared" si="189"/>
        <v>1412.2942386831448</v>
      </c>
      <c r="N476" s="97">
        <f t="shared" si="201"/>
        <v>41.462418300653496</v>
      </c>
      <c r="O476" s="97">
        <f t="shared" si="195"/>
        <v>12.6999999999998</v>
      </c>
      <c r="P476" s="105">
        <f t="shared" si="196"/>
        <v>0</v>
      </c>
      <c r="Q476" s="104">
        <f t="shared" si="190"/>
        <v>-45</v>
      </c>
      <c r="R476" s="97">
        <f t="shared" si="191"/>
        <v>0</v>
      </c>
      <c r="S476" s="125">
        <f t="shared" si="192"/>
        <v>-2.6473684210526418</v>
      </c>
      <c r="T476" s="105">
        <f t="shared" si="193"/>
        <v>869.56521739130437</v>
      </c>
      <c r="U476" s="125">
        <f t="shared" si="197"/>
        <v>45</v>
      </c>
      <c r="V476" s="97">
        <f t="shared" si="198"/>
        <v>34</v>
      </c>
      <c r="X476" s="105">
        <f t="shared" si="202"/>
        <v>2247.8594560744491</v>
      </c>
      <c r="Y476" s="105">
        <f t="shared" si="194"/>
        <v>-961.57569270492206</v>
      </c>
    </row>
    <row r="477" spans="1:25" x14ac:dyDescent="0.25">
      <c r="A477" s="98">
        <v>-3.5</v>
      </c>
      <c r="B477" s="98">
        <v>12.599999999999801</v>
      </c>
      <c r="C477" s="131" t="s">
        <v>24</v>
      </c>
      <c r="D477" s="114" t="s">
        <v>1</v>
      </c>
      <c r="E477" s="101">
        <f t="shared" si="188"/>
        <v>95</v>
      </c>
      <c r="F477" s="102" t="s">
        <v>21</v>
      </c>
      <c r="G477" s="120">
        <f t="shared" si="199"/>
        <v>0.21739130434782875</v>
      </c>
      <c r="H477" s="116">
        <f t="shared" si="200"/>
        <v>9.3167701863355185E-2</v>
      </c>
      <c r="I477" s="120">
        <f t="shared" si="184"/>
        <v>-21.600833333332801</v>
      </c>
      <c r="J477" s="116">
        <f t="shared" si="185"/>
        <v>6.037499999999925</v>
      </c>
      <c r="K477" s="104">
        <f t="shared" si="186"/>
        <v>0.4375</v>
      </c>
      <c r="L477" s="116">
        <f t="shared" si="187"/>
        <v>0.17598343685300424</v>
      </c>
      <c r="M477" s="105">
        <f t="shared" si="189"/>
        <v>1421.0662525880093</v>
      </c>
      <c r="N477" s="97">
        <f t="shared" si="201"/>
        <v>41.409389842893574</v>
      </c>
      <c r="O477" s="97">
        <f t="shared" si="195"/>
        <v>12.599999999999802</v>
      </c>
      <c r="P477" s="105">
        <f t="shared" si="196"/>
        <v>0</v>
      </c>
      <c r="Q477" s="104">
        <f t="shared" si="190"/>
        <v>-45</v>
      </c>
      <c r="R477" s="97">
        <f t="shared" si="191"/>
        <v>0</v>
      </c>
      <c r="S477" s="125">
        <f t="shared" si="192"/>
        <v>-2.6526315789473789</v>
      </c>
      <c r="T477" s="105">
        <f t="shared" si="193"/>
        <v>869.56521739130437</v>
      </c>
      <c r="U477" s="125">
        <f t="shared" si="197"/>
        <v>45</v>
      </c>
      <c r="V477" s="97">
        <f t="shared" si="198"/>
        <v>34</v>
      </c>
      <c r="X477" s="105">
        <f t="shared" si="202"/>
        <v>2256.6314699793138</v>
      </c>
      <c r="Y477" s="105">
        <f t="shared" si="194"/>
        <v>-964.45921228605437</v>
      </c>
    </row>
    <row r="478" spans="1:25" x14ac:dyDescent="0.25">
      <c r="A478" s="98">
        <v>-3.5</v>
      </c>
      <c r="B478" s="97">
        <v>12.499999999999799</v>
      </c>
      <c r="C478" s="131" t="s">
        <v>24</v>
      </c>
      <c r="D478" s="114" t="s">
        <v>1</v>
      </c>
      <c r="E478" s="101">
        <f t="shared" si="188"/>
        <v>95</v>
      </c>
      <c r="F478" s="102" t="s">
        <v>21</v>
      </c>
      <c r="G478" s="120">
        <f t="shared" si="199"/>
        <v>0.21875000000000275</v>
      </c>
      <c r="H478" s="116">
        <f t="shared" si="200"/>
        <v>9.375000000000118E-2</v>
      </c>
      <c r="I478" s="120">
        <f t="shared" si="184"/>
        <v>-21.333333333332799</v>
      </c>
      <c r="J478" s="116">
        <f t="shared" si="185"/>
        <v>5.9999999999999245</v>
      </c>
      <c r="K478" s="104">
        <f t="shared" si="186"/>
        <v>0.4375</v>
      </c>
      <c r="L478" s="116">
        <f t="shared" si="187"/>
        <v>0.17708333333333554</v>
      </c>
      <c r="M478" s="105">
        <f t="shared" si="189"/>
        <v>1429.9479166666845</v>
      </c>
      <c r="N478" s="97">
        <f t="shared" si="201"/>
        <v>41.355698529411654</v>
      </c>
      <c r="O478" s="97">
        <f t="shared" si="195"/>
        <v>12.499999999999799</v>
      </c>
      <c r="P478" s="105">
        <f t="shared" si="196"/>
        <v>0</v>
      </c>
      <c r="Q478" s="104">
        <f t="shared" si="190"/>
        <v>-45</v>
      </c>
      <c r="R478" s="97">
        <f t="shared" si="191"/>
        <v>0</v>
      </c>
      <c r="S478" s="125">
        <f t="shared" si="192"/>
        <v>-2.657894736842116</v>
      </c>
      <c r="T478" s="105">
        <f t="shared" si="193"/>
        <v>869.56521739130437</v>
      </c>
      <c r="U478" s="125">
        <f t="shared" si="197"/>
        <v>45</v>
      </c>
      <c r="V478" s="97">
        <f t="shared" si="198"/>
        <v>34</v>
      </c>
      <c r="X478" s="105">
        <f t="shared" si="202"/>
        <v>2265.5131340579887</v>
      </c>
      <c r="Y478" s="105">
        <f t="shared" si="194"/>
        <v>-967.36929737036348</v>
      </c>
    </row>
    <row r="479" spans="1:25" x14ac:dyDescent="0.25">
      <c r="A479" s="98">
        <v>-3.5</v>
      </c>
      <c r="B479" s="97">
        <v>12.3999999999998</v>
      </c>
      <c r="C479" s="131" t="s">
        <v>24</v>
      </c>
      <c r="D479" s="114" t="s">
        <v>1</v>
      </c>
      <c r="E479" s="101">
        <f t="shared" si="188"/>
        <v>95</v>
      </c>
      <c r="F479" s="102" t="s">
        <v>21</v>
      </c>
      <c r="G479" s="120">
        <f t="shared" si="199"/>
        <v>0.22012578616352479</v>
      </c>
      <c r="H479" s="116">
        <f t="shared" si="200"/>
        <v>9.433962264151062E-2</v>
      </c>
      <c r="I479" s="120">
        <f t="shared" si="184"/>
        <v>-21.06749999999947</v>
      </c>
      <c r="J479" s="116">
        <f t="shared" si="185"/>
        <v>5.962499999999924</v>
      </c>
      <c r="K479" s="104">
        <f t="shared" si="186"/>
        <v>0.4375</v>
      </c>
      <c r="L479" s="116">
        <f t="shared" si="187"/>
        <v>0.17819706498952001</v>
      </c>
      <c r="M479" s="105">
        <f t="shared" si="189"/>
        <v>1438.9412997903742</v>
      </c>
      <c r="N479" s="97">
        <f t="shared" si="201"/>
        <v>41.301331853496009</v>
      </c>
      <c r="O479" s="97">
        <f t="shared" si="195"/>
        <v>12.3999999999998</v>
      </c>
      <c r="P479" s="105">
        <f t="shared" si="196"/>
        <v>0</v>
      </c>
      <c r="Q479" s="104">
        <f t="shared" si="190"/>
        <v>-45</v>
      </c>
      <c r="R479" s="97">
        <f t="shared" si="191"/>
        <v>0</v>
      </c>
      <c r="S479" s="125">
        <f t="shared" si="192"/>
        <v>-2.6631578947368526</v>
      </c>
      <c r="T479" s="105">
        <f t="shared" si="193"/>
        <v>869.56521739130437</v>
      </c>
      <c r="U479" s="125">
        <f t="shared" si="197"/>
        <v>45</v>
      </c>
      <c r="V479" s="97">
        <f t="shared" si="198"/>
        <v>34</v>
      </c>
      <c r="X479" s="105">
        <f t="shared" si="202"/>
        <v>2274.5065171816786</v>
      </c>
      <c r="Y479" s="105">
        <f t="shared" si="194"/>
        <v>-970.30626922951842</v>
      </c>
    </row>
    <row r="480" spans="1:25" x14ac:dyDescent="0.25">
      <c r="A480" s="98">
        <v>-3.5</v>
      </c>
      <c r="B480" s="98">
        <v>12.2999999999998</v>
      </c>
      <c r="C480" s="131" t="s">
        <v>24</v>
      </c>
      <c r="D480" s="114" t="s">
        <v>1</v>
      </c>
      <c r="E480" s="101">
        <f t="shared" si="188"/>
        <v>95</v>
      </c>
      <c r="F480" s="102" t="s">
        <v>21</v>
      </c>
      <c r="G480" s="120">
        <f t="shared" si="199"/>
        <v>0.22151898734177497</v>
      </c>
      <c r="H480" s="116">
        <f t="shared" si="200"/>
        <v>9.4936708860760693E-2</v>
      </c>
      <c r="I480" s="120">
        <f t="shared" si="184"/>
        <v>-20.803333333332805</v>
      </c>
      <c r="J480" s="116">
        <f t="shared" si="185"/>
        <v>5.9249999999999252</v>
      </c>
      <c r="K480" s="104">
        <f t="shared" si="186"/>
        <v>0.4375</v>
      </c>
      <c r="L480" s="116">
        <f t="shared" si="187"/>
        <v>0.17932489451477027</v>
      </c>
      <c r="M480" s="105">
        <f t="shared" si="189"/>
        <v>1448.0485232067699</v>
      </c>
      <c r="N480" s="97">
        <f t="shared" si="201"/>
        <v>41.246276991809282</v>
      </c>
      <c r="O480" s="97">
        <f t="shared" si="195"/>
        <v>12.2999999999998</v>
      </c>
      <c r="P480" s="105">
        <f t="shared" si="196"/>
        <v>0</v>
      </c>
      <c r="Q480" s="104">
        <f t="shared" si="190"/>
        <v>-45</v>
      </c>
      <c r="R480" s="97">
        <f t="shared" si="191"/>
        <v>0</v>
      </c>
      <c r="S480" s="125">
        <f t="shared" si="192"/>
        <v>-2.6684210526315892</v>
      </c>
      <c r="T480" s="105">
        <f t="shared" si="193"/>
        <v>869.56521739130437</v>
      </c>
      <c r="U480" s="125">
        <f t="shared" si="197"/>
        <v>45</v>
      </c>
      <c r="V480" s="97">
        <f t="shared" si="198"/>
        <v>34</v>
      </c>
      <c r="X480" s="105">
        <f t="shared" si="202"/>
        <v>2283.6137405980744</v>
      </c>
      <c r="Y480" s="105">
        <f t="shared" si="194"/>
        <v>-973.27045268375502</v>
      </c>
    </row>
    <row r="481" spans="1:25" x14ac:dyDescent="0.25">
      <c r="A481" s="98">
        <v>-3.5</v>
      </c>
      <c r="B481" s="97">
        <v>12.1999999999998</v>
      </c>
      <c r="C481" s="131" t="s">
        <v>24</v>
      </c>
      <c r="D481" s="114" t="s">
        <v>1</v>
      </c>
      <c r="E481" s="101">
        <f t="shared" si="188"/>
        <v>95</v>
      </c>
      <c r="F481" s="102" t="s">
        <v>21</v>
      </c>
      <c r="G481" s="120">
        <f t="shared" si="199"/>
        <v>0.22292993630573532</v>
      </c>
      <c r="H481" s="116">
        <f t="shared" si="200"/>
        <v>9.5541401273886564E-2</v>
      </c>
      <c r="I481" s="120">
        <f t="shared" si="184"/>
        <v>-20.540833333332809</v>
      </c>
      <c r="J481" s="116">
        <f t="shared" si="185"/>
        <v>5.8874999999999247</v>
      </c>
      <c r="K481" s="104">
        <f t="shared" si="186"/>
        <v>0.4375</v>
      </c>
      <c r="L481" s="116">
        <f t="shared" si="187"/>
        <v>0.18046709129511906</v>
      </c>
      <c r="M481" s="105">
        <f t="shared" si="189"/>
        <v>1457.2717622080866</v>
      </c>
      <c r="N481" s="97">
        <f t="shared" si="201"/>
        <v>41.190520794304874</v>
      </c>
      <c r="O481" s="97">
        <f t="shared" si="195"/>
        <v>12.199999999999802</v>
      </c>
      <c r="P481" s="105">
        <f t="shared" si="196"/>
        <v>0</v>
      </c>
      <c r="Q481" s="104">
        <f t="shared" si="190"/>
        <v>-45</v>
      </c>
      <c r="R481" s="97">
        <f t="shared" si="191"/>
        <v>0</v>
      </c>
      <c r="S481" s="125">
        <f t="shared" si="192"/>
        <v>-2.6736842105263263</v>
      </c>
      <c r="T481" s="105">
        <f t="shared" si="193"/>
        <v>869.56521739130437</v>
      </c>
      <c r="U481" s="125">
        <f t="shared" si="197"/>
        <v>45</v>
      </c>
      <c r="V481" s="97">
        <f t="shared" si="198"/>
        <v>34</v>
      </c>
      <c r="X481" s="105">
        <f t="shared" si="202"/>
        <v>2292.8369795993908</v>
      </c>
      <c r="Y481" s="105">
        <f t="shared" si="194"/>
        <v>-976.26217606794194</v>
      </c>
    </row>
    <row r="482" spans="1:25" x14ac:dyDescent="0.25">
      <c r="A482" s="98">
        <v>-3.5</v>
      </c>
      <c r="B482" s="97">
        <v>12.099999999999801</v>
      </c>
      <c r="C482" s="131" t="s">
        <v>24</v>
      </c>
      <c r="D482" s="114" t="s">
        <v>1</v>
      </c>
      <c r="E482" s="101">
        <f t="shared" si="188"/>
        <v>95</v>
      </c>
      <c r="F482" s="102" t="s">
        <v>21</v>
      </c>
      <c r="G482" s="120">
        <f t="shared" si="199"/>
        <v>0.22435897435897723</v>
      </c>
      <c r="H482" s="116">
        <f t="shared" si="200"/>
        <v>9.615384615384738E-2</v>
      </c>
      <c r="I482" s="120">
        <f t="shared" si="184"/>
        <v>-20.279999999999482</v>
      </c>
      <c r="J482" s="116">
        <f t="shared" si="185"/>
        <v>5.8499999999999259</v>
      </c>
      <c r="K482" s="104">
        <f t="shared" si="186"/>
        <v>0.4375</v>
      </c>
      <c r="L482" s="116">
        <f t="shared" si="187"/>
        <v>0.18162393162393398</v>
      </c>
      <c r="M482" s="105">
        <f t="shared" si="189"/>
        <v>1466.6132478632669</v>
      </c>
      <c r="N482" s="97">
        <f t="shared" si="201"/>
        <v>41.134049773755542</v>
      </c>
      <c r="O482" s="97">
        <f t="shared" si="195"/>
        <v>12.099999999999799</v>
      </c>
      <c r="P482" s="105">
        <f t="shared" si="196"/>
        <v>0</v>
      </c>
      <c r="Q482" s="104">
        <f t="shared" si="190"/>
        <v>-45</v>
      </c>
      <c r="R482" s="97">
        <f t="shared" si="191"/>
        <v>0</v>
      </c>
      <c r="S482" s="125">
        <f t="shared" si="192"/>
        <v>-2.6789473684210634</v>
      </c>
      <c r="T482" s="105">
        <f t="shared" si="193"/>
        <v>869.56521739130437</v>
      </c>
      <c r="U482" s="125">
        <f t="shared" si="197"/>
        <v>45</v>
      </c>
      <c r="V482" s="97">
        <f t="shared" si="198"/>
        <v>34</v>
      </c>
      <c r="X482" s="105">
        <f t="shared" si="202"/>
        <v>2302.1784652545712</v>
      </c>
      <c r="Y482" s="105">
        <f t="shared" si="194"/>
        <v>-979.28177119065595</v>
      </c>
    </row>
    <row r="483" spans="1:25" x14ac:dyDescent="0.25">
      <c r="A483" s="98">
        <v>-3.5</v>
      </c>
      <c r="B483" s="98">
        <v>11.999999999999799</v>
      </c>
      <c r="C483" s="131" t="s">
        <v>24</v>
      </c>
      <c r="D483" s="114" t="s">
        <v>1</v>
      </c>
      <c r="E483" s="101">
        <f t="shared" si="188"/>
        <v>95</v>
      </c>
      <c r="F483" s="102" t="s">
        <v>21</v>
      </c>
      <c r="G483" s="120">
        <f t="shared" si="199"/>
        <v>0.22580645161290616</v>
      </c>
      <c r="H483" s="116">
        <f t="shared" si="200"/>
        <v>9.6774193548388343E-2</v>
      </c>
      <c r="I483" s="120">
        <f t="shared" si="184"/>
        <v>-20.020833333332813</v>
      </c>
      <c r="J483" s="116">
        <f t="shared" si="185"/>
        <v>5.8124999999999245</v>
      </c>
      <c r="K483" s="104">
        <f t="shared" si="186"/>
        <v>0.4375</v>
      </c>
      <c r="L483" s="116">
        <f t="shared" si="187"/>
        <v>0.18279569892473357</v>
      </c>
      <c r="M483" s="105">
        <f t="shared" si="189"/>
        <v>1476.0752688172236</v>
      </c>
      <c r="N483" s="97">
        <f t="shared" si="201"/>
        <v>41.076850094876548</v>
      </c>
      <c r="O483" s="97">
        <f t="shared" si="195"/>
        <v>11.999999999999801</v>
      </c>
      <c r="P483" s="105">
        <f t="shared" si="196"/>
        <v>0</v>
      </c>
      <c r="Q483" s="104">
        <f t="shared" si="190"/>
        <v>-45</v>
      </c>
      <c r="R483" s="97">
        <f t="shared" si="191"/>
        <v>0</v>
      </c>
      <c r="S483" s="125">
        <f t="shared" si="192"/>
        <v>-2.6842105263158</v>
      </c>
      <c r="T483" s="105">
        <f t="shared" si="193"/>
        <v>869.56521739130437</v>
      </c>
      <c r="U483" s="125">
        <f t="shared" si="197"/>
        <v>45</v>
      </c>
      <c r="V483" s="97">
        <f t="shared" si="198"/>
        <v>34</v>
      </c>
      <c r="X483" s="105">
        <f t="shared" si="202"/>
        <v>2311.6404862085278</v>
      </c>
      <c r="Y483" s="105">
        <f t="shared" si="194"/>
        <v>-982.32957328568386</v>
      </c>
    </row>
    <row r="484" spans="1:25" x14ac:dyDescent="0.25">
      <c r="A484" s="98">
        <v>-3.5</v>
      </c>
      <c r="B484" s="97">
        <v>11.8999999999998</v>
      </c>
      <c r="C484" s="131" t="s">
        <v>24</v>
      </c>
      <c r="D484" s="114" t="s">
        <v>1</v>
      </c>
      <c r="E484" s="101">
        <f t="shared" si="188"/>
        <v>95</v>
      </c>
      <c r="F484" s="102" t="s">
        <v>21</v>
      </c>
      <c r="G484" s="120">
        <f t="shared" si="199"/>
        <v>0.22727272727273024</v>
      </c>
      <c r="H484" s="116">
        <f t="shared" si="200"/>
        <v>9.740259740259867E-2</v>
      </c>
      <c r="I484" s="120">
        <f t="shared" si="184"/>
        <v>-19.76333333333282</v>
      </c>
      <c r="J484" s="116">
        <f t="shared" si="185"/>
        <v>5.774999999999924</v>
      </c>
      <c r="K484" s="104">
        <f t="shared" si="186"/>
        <v>0.4375</v>
      </c>
      <c r="L484" s="116">
        <f t="shared" si="187"/>
        <v>0.1839826839826863</v>
      </c>
      <c r="M484" s="105">
        <f t="shared" si="189"/>
        <v>1485.6601731601918</v>
      </c>
      <c r="N484" s="97">
        <f t="shared" si="201"/>
        <v>41.018907563025095</v>
      </c>
      <c r="O484" s="97">
        <f t="shared" si="195"/>
        <v>11.899999999999798</v>
      </c>
      <c r="P484" s="105">
        <f t="shared" si="196"/>
        <v>0</v>
      </c>
      <c r="Q484" s="104">
        <f t="shared" si="190"/>
        <v>-45</v>
      </c>
      <c r="R484" s="97">
        <f t="shared" si="191"/>
        <v>0</v>
      </c>
      <c r="S484" s="125">
        <f t="shared" si="192"/>
        <v>-2.6894736842105367</v>
      </c>
      <c r="T484" s="105">
        <f t="shared" si="193"/>
        <v>869.56521739130437</v>
      </c>
      <c r="U484" s="125">
        <f t="shared" si="197"/>
        <v>45</v>
      </c>
      <c r="V484" s="97">
        <f t="shared" si="198"/>
        <v>34</v>
      </c>
      <c r="X484" s="105">
        <f t="shared" si="202"/>
        <v>2321.2253905514963</v>
      </c>
      <c r="Y484" s="105">
        <f t="shared" si="194"/>
        <v>-985.40592095534464</v>
      </c>
    </row>
    <row r="485" spans="1:25" x14ac:dyDescent="0.25">
      <c r="A485" s="98">
        <v>-3.5</v>
      </c>
      <c r="B485" s="97">
        <v>11.7999999999998</v>
      </c>
      <c r="C485" s="131" t="s">
        <v>24</v>
      </c>
      <c r="D485" s="114" t="s">
        <v>1</v>
      </c>
      <c r="E485" s="101">
        <f t="shared" si="188"/>
        <v>95</v>
      </c>
      <c r="F485" s="102" t="s">
        <v>21</v>
      </c>
      <c r="G485" s="120">
        <f t="shared" si="199"/>
        <v>0.22875816993464351</v>
      </c>
      <c r="H485" s="116">
        <f t="shared" si="200"/>
        <v>9.8039215686275785E-2</v>
      </c>
      <c r="I485" s="120">
        <f t="shared" si="184"/>
        <v>-19.507499999999492</v>
      </c>
      <c r="J485" s="116">
        <f t="shared" si="185"/>
        <v>5.7374999999999252</v>
      </c>
      <c r="K485" s="104">
        <f t="shared" si="186"/>
        <v>0.4375</v>
      </c>
      <c r="L485" s="116">
        <f t="shared" si="187"/>
        <v>0.18518518518518762</v>
      </c>
      <c r="M485" s="105">
        <f t="shared" si="189"/>
        <v>1495.37037037039</v>
      </c>
      <c r="N485" s="97">
        <f t="shared" si="201"/>
        <v>40.960207612456628</v>
      </c>
      <c r="O485" s="97">
        <f t="shared" si="195"/>
        <v>11.7999999999998</v>
      </c>
      <c r="P485" s="105">
        <f t="shared" si="196"/>
        <v>0</v>
      </c>
      <c r="Q485" s="104">
        <f t="shared" si="190"/>
        <v>-45</v>
      </c>
      <c r="R485" s="97">
        <f t="shared" si="191"/>
        <v>0</v>
      </c>
      <c r="S485" s="125">
        <f t="shared" si="192"/>
        <v>-2.6947368421052738</v>
      </c>
      <c r="T485" s="105">
        <f t="shared" si="193"/>
        <v>869.56521739130437</v>
      </c>
      <c r="U485" s="125">
        <f t="shared" si="197"/>
        <v>45</v>
      </c>
      <c r="V485" s="97">
        <f t="shared" si="198"/>
        <v>34</v>
      </c>
      <c r="X485" s="105">
        <f t="shared" si="202"/>
        <v>2330.9355877616945</v>
      </c>
      <c r="Y485" s="105">
        <f t="shared" si="194"/>
        <v>-988.51115610496026</v>
      </c>
    </row>
    <row r="486" spans="1:25" x14ac:dyDescent="0.25">
      <c r="A486" s="98">
        <v>-3.5</v>
      </c>
      <c r="B486" s="98">
        <v>11.6999999999998</v>
      </c>
      <c r="C486" s="131" t="s">
        <v>24</v>
      </c>
      <c r="D486" s="114" t="s">
        <v>1</v>
      </c>
      <c r="E486" s="101">
        <f t="shared" si="188"/>
        <v>95</v>
      </c>
      <c r="F486" s="102" t="s">
        <v>21</v>
      </c>
      <c r="G486" s="120">
        <f t="shared" si="199"/>
        <v>0.23026315789473986</v>
      </c>
      <c r="H486" s="116">
        <f t="shared" si="200"/>
        <v>9.8684210526317082E-2</v>
      </c>
      <c r="I486" s="120">
        <f t="shared" si="184"/>
        <v>-19.253333333332829</v>
      </c>
      <c r="J486" s="116">
        <f t="shared" si="185"/>
        <v>5.6999999999999247</v>
      </c>
      <c r="K486" s="104">
        <f t="shared" si="186"/>
        <v>0.4375</v>
      </c>
      <c r="L486" s="116">
        <f t="shared" si="187"/>
        <v>0.18640350877193224</v>
      </c>
      <c r="M486" s="105">
        <f t="shared" si="189"/>
        <v>1505.2083333333528</v>
      </c>
      <c r="N486" s="97">
        <f t="shared" si="201"/>
        <v>40.900735294117524</v>
      </c>
      <c r="O486" s="97">
        <f t="shared" si="195"/>
        <v>11.6999999999998</v>
      </c>
      <c r="P486" s="105">
        <f t="shared" si="196"/>
        <v>0</v>
      </c>
      <c r="Q486" s="104">
        <f t="shared" si="190"/>
        <v>-45</v>
      </c>
      <c r="R486" s="97">
        <f t="shared" si="191"/>
        <v>0</v>
      </c>
      <c r="S486" s="125">
        <f t="shared" si="192"/>
        <v>-2.7000000000000104</v>
      </c>
      <c r="T486" s="105">
        <f t="shared" si="193"/>
        <v>869.56521739130437</v>
      </c>
      <c r="U486" s="125">
        <f t="shared" si="197"/>
        <v>45</v>
      </c>
      <c r="V486" s="97">
        <f t="shared" si="198"/>
        <v>34</v>
      </c>
      <c r="X486" s="105">
        <f t="shared" si="202"/>
        <v>2340.7735507246571</v>
      </c>
      <c r="Y486" s="105">
        <f t="shared" si="194"/>
        <v>-991.6456238677597</v>
      </c>
    </row>
    <row r="487" spans="1:25" x14ac:dyDescent="0.25">
      <c r="A487" s="98">
        <v>-3.5</v>
      </c>
      <c r="B487" s="97">
        <v>11.599999999999801</v>
      </c>
      <c r="C487" s="131" t="s">
        <v>24</v>
      </c>
      <c r="D487" s="114" t="s">
        <v>1</v>
      </c>
      <c r="E487" s="101">
        <f t="shared" si="188"/>
        <v>95</v>
      </c>
      <c r="F487" s="102" t="s">
        <v>21</v>
      </c>
      <c r="G487" s="120">
        <f t="shared" si="199"/>
        <v>0.23178807947020175</v>
      </c>
      <c r="H487" s="116">
        <f t="shared" si="200"/>
        <v>9.9337748344372173E-2</v>
      </c>
      <c r="I487" s="120">
        <f t="shared" si="184"/>
        <v>-19.000833333332832</v>
      </c>
      <c r="J487" s="116">
        <f t="shared" si="185"/>
        <v>5.6624999999999259</v>
      </c>
      <c r="K487" s="104">
        <f t="shared" si="186"/>
        <v>0.4375</v>
      </c>
      <c r="L487" s="116">
        <f t="shared" si="187"/>
        <v>0.18763796909492528</v>
      </c>
      <c r="M487" s="105">
        <f t="shared" si="189"/>
        <v>1515.1766004415217</v>
      </c>
      <c r="N487" s="97">
        <f t="shared" si="201"/>
        <v>40.840475262952744</v>
      </c>
      <c r="O487" s="97">
        <f t="shared" si="195"/>
        <v>11.599999999999801</v>
      </c>
      <c r="P487" s="105">
        <f t="shared" si="196"/>
        <v>0</v>
      </c>
      <c r="Q487" s="104">
        <f t="shared" si="190"/>
        <v>-45</v>
      </c>
      <c r="R487" s="97">
        <f t="shared" si="191"/>
        <v>0</v>
      </c>
      <c r="S487" s="125">
        <f t="shared" si="192"/>
        <v>-2.7052631578947475</v>
      </c>
      <c r="T487" s="105">
        <f t="shared" si="193"/>
        <v>869.56521739130437</v>
      </c>
      <c r="U487" s="125">
        <f t="shared" si="197"/>
        <v>45</v>
      </c>
      <c r="V487" s="97">
        <f t="shared" si="198"/>
        <v>34</v>
      </c>
      <c r="X487" s="105">
        <f t="shared" si="202"/>
        <v>2350.7418178328262</v>
      </c>
      <c r="Y487" s="105">
        <f t="shared" si="194"/>
        <v>-994.80967251945492</v>
      </c>
    </row>
    <row r="488" spans="1:25" x14ac:dyDescent="0.25">
      <c r="A488" s="98">
        <v>-3.5</v>
      </c>
      <c r="B488" s="97">
        <v>11.499999999999799</v>
      </c>
      <c r="C488" s="131" t="s">
        <v>24</v>
      </c>
      <c r="D488" s="114" t="s">
        <v>1</v>
      </c>
      <c r="E488" s="101">
        <f t="shared" si="188"/>
        <v>95</v>
      </c>
      <c r="F488" s="102" t="s">
        <v>21</v>
      </c>
      <c r="G488" s="120">
        <f t="shared" si="199"/>
        <v>0.23333333333333645</v>
      </c>
      <c r="H488" s="116">
        <f t="shared" si="200"/>
        <v>0.10000000000000134</v>
      </c>
      <c r="I488" s="120">
        <f t="shared" si="184"/>
        <v>-18.749999999999499</v>
      </c>
      <c r="J488" s="116">
        <f t="shared" si="185"/>
        <v>5.6249999999999245</v>
      </c>
      <c r="K488" s="104">
        <f t="shared" si="186"/>
        <v>0.4375</v>
      </c>
      <c r="L488" s="116">
        <f t="shared" si="187"/>
        <v>0.18888888888889144</v>
      </c>
      <c r="M488" s="105">
        <f t="shared" si="189"/>
        <v>1525.2777777777983</v>
      </c>
      <c r="N488" s="97">
        <f t="shared" si="201"/>
        <v>40.779411764705763</v>
      </c>
      <c r="O488" s="97">
        <f t="shared" si="195"/>
        <v>11.499999999999799</v>
      </c>
      <c r="P488" s="105">
        <f t="shared" si="196"/>
        <v>0</v>
      </c>
      <c r="Q488" s="104">
        <f t="shared" si="190"/>
        <v>-45</v>
      </c>
      <c r="R488" s="97">
        <f t="shared" si="191"/>
        <v>0</v>
      </c>
      <c r="S488" s="125">
        <f t="shared" si="192"/>
        <v>-2.7105263157894841</v>
      </c>
      <c r="T488" s="105">
        <f t="shared" si="193"/>
        <v>869.56521739130437</v>
      </c>
      <c r="U488" s="125">
        <f t="shared" si="197"/>
        <v>45</v>
      </c>
      <c r="V488" s="97">
        <f t="shared" si="198"/>
        <v>34</v>
      </c>
      <c r="X488" s="105">
        <f t="shared" si="202"/>
        <v>2360.8429951691028</v>
      </c>
      <c r="Y488" s="105">
        <f t="shared" si="194"/>
        <v>-998.00365338164909</v>
      </c>
    </row>
    <row r="489" spans="1:25" x14ac:dyDescent="0.25">
      <c r="A489" s="98">
        <v>-3.5</v>
      </c>
      <c r="B489" s="98">
        <v>11.3999999999998</v>
      </c>
      <c r="C489" s="131" t="s">
        <v>24</v>
      </c>
      <c r="D489" s="114" t="s">
        <v>1</v>
      </c>
      <c r="E489" s="101">
        <f t="shared" si="188"/>
        <v>95</v>
      </c>
      <c r="F489" s="102" t="s">
        <v>21</v>
      </c>
      <c r="G489" s="120">
        <f t="shared" si="199"/>
        <v>0.23489932885906356</v>
      </c>
      <c r="H489" s="116">
        <f t="shared" si="200"/>
        <v>0.10067114093959867</v>
      </c>
      <c r="I489" s="120">
        <f t="shared" si="184"/>
        <v>-18.500833333332835</v>
      </c>
      <c r="J489" s="116">
        <f t="shared" si="185"/>
        <v>5.587499999999924</v>
      </c>
      <c r="K489" s="104">
        <f t="shared" si="186"/>
        <v>0.4375</v>
      </c>
      <c r="L489" s="116">
        <f t="shared" si="187"/>
        <v>0.19015659955257525</v>
      </c>
      <c r="M489" s="105">
        <f t="shared" si="189"/>
        <v>1535.514541387045</v>
      </c>
      <c r="N489" s="97">
        <f t="shared" si="201"/>
        <v>40.717528622187011</v>
      </c>
      <c r="O489" s="97">
        <f t="shared" si="195"/>
        <v>11.3999999999998</v>
      </c>
      <c r="P489" s="105">
        <f t="shared" si="196"/>
        <v>0</v>
      </c>
      <c r="Q489" s="104">
        <f t="shared" si="190"/>
        <v>-45</v>
      </c>
      <c r="R489" s="97">
        <f t="shared" si="191"/>
        <v>0</v>
      </c>
      <c r="S489" s="125">
        <f t="shared" si="192"/>
        <v>-2.7157894736842212</v>
      </c>
      <c r="T489" s="105">
        <f t="shared" si="193"/>
        <v>869.56521739130437</v>
      </c>
      <c r="U489" s="125">
        <f t="shared" si="197"/>
        <v>45</v>
      </c>
      <c r="V489" s="97">
        <f t="shared" si="198"/>
        <v>34</v>
      </c>
      <c r="X489" s="105">
        <f t="shared" si="202"/>
        <v>2371.0797587783495</v>
      </c>
      <c r="Y489" s="105">
        <f t="shared" si="194"/>
        <v>-1001.2279207132005</v>
      </c>
    </row>
    <row r="490" spans="1:25" x14ac:dyDescent="0.25">
      <c r="A490" s="98">
        <v>-3.5</v>
      </c>
      <c r="B490" s="97">
        <v>11.2999999999998</v>
      </c>
      <c r="C490" s="131" t="s">
        <v>24</v>
      </c>
      <c r="D490" s="114" t="s">
        <v>1</v>
      </c>
      <c r="E490" s="101">
        <f t="shared" si="188"/>
        <v>95</v>
      </c>
      <c r="F490" s="102" t="s">
        <v>21</v>
      </c>
      <c r="G490" s="120">
        <f t="shared" si="199"/>
        <v>0.23648648648648968</v>
      </c>
      <c r="H490" s="116">
        <f t="shared" si="200"/>
        <v>0.10135135135135272</v>
      </c>
      <c r="I490" s="120">
        <f t="shared" si="184"/>
        <v>-18.25333333333284</v>
      </c>
      <c r="J490" s="116">
        <f t="shared" si="185"/>
        <v>5.5499999999999252</v>
      </c>
      <c r="K490" s="104">
        <f t="shared" si="186"/>
        <v>0.4375</v>
      </c>
      <c r="L490" s="116">
        <f t="shared" si="187"/>
        <v>0.19144144144144404</v>
      </c>
      <c r="M490" s="105">
        <f t="shared" si="189"/>
        <v>1545.8896396396606</v>
      </c>
      <c r="N490" s="97">
        <f t="shared" si="201"/>
        <v>40.65480922098557</v>
      </c>
      <c r="O490" s="97">
        <f t="shared" si="195"/>
        <v>11.2999999999998</v>
      </c>
      <c r="P490" s="105">
        <f t="shared" si="196"/>
        <v>0</v>
      </c>
      <c r="Q490" s="104">
        <f t="shared" si="190"/>
        <v>-45</v>
      </c>
      <c r="R490" s="97">
        <f t="shared" si="191"/>
        <v>0</v>
      </c>
      <c r="S490" s="125">
        <f t="shared" si="192"/>
        <v>-2.7210526315789578</v>
      </c>
      <c r="T490" s="105">
        <f t="shared" si="193"/>
        <v>869.56521739130437</v>
      </c>
      <c r="U490" s="125">
        <f t="shared" si="197"/>
        <v>45</v>
      </c>
      <c r="V490" s="97">
        <f t="shared" si="198"/>
        <v>34</v>
      </c>
      <c r="X490" s="105">
        <f t="shared" si="202"/>
        <v>2381.4548570309648</v>
      </c>
      <c r="Y490" s="105">
        <f t="shared" si="194"/>
        <v>-1004.4828315885723</v>
      </c>
    </row>
    <row r="491" spans="1:25" x14ac:dyDescent="0.25">
      <c r="A491" s="98">
        <v>-3.5</v>
      </c>
      <c r="B491" s="97">
        <v>11.1999999999998</v>
      </c>
      <c r="C491" s="131" t="s">
        <v>24</v>
      </c>
      <c r="D491" s="114" t="s">
        <v>1</v>
      </c>
      <c r="E491" s="101">
        <f t="shared" si="188"/>
        <v>95</v>
      </c>
      <c r="F491" s="102" t="s">
        <v>21</v>
      </c>
      <c r="G491" s="120">
        <f t="shared" si="199"/>
        <v>0.23809523809524133</v>
      </c>
      <c r="H491" s="116">
        <f t="shared" si="200"/>
        <v>0.102040816326532</v>
      </c>
      <c r="I491" s="120">
        <f t="shared" si="184"/>
        <v>-18.00749999999951</v>
      </c>
      <c r="J491" s="116">
        <f t="shared" si="185"/>
        <v>5.5124999999999247</v>
      </c>
      <c r="K491" s="104">
        <f t="shared" si="186"/>
        <v>0.4375</v>
      </c>
      <c r="L491" s="116">
        <f t="shared" si="187"/>
        <v>0.19274376417233821</v>
      </c>
      <c r="M491" s="105">
        <f t="shared" si="189"/>
        <v>1556.405895691631</v>
      </c>
      <c r="N491" s="97">
        <f t="shared" si="201"/>
        <v>40.591236494597709</v>
      </c>
      <c r="O491" s="97">
        <f t="shared" si="195"/>
        <v>11.1999999999998</v>
      </c>
      <c r="P491" s="105">
        <f t="shared" si="196"/>
        <v>0</v>
      </c>
      <c r="Q491" s="104">
        <f t="shared" si="190"/>
        <v>-45</v>
      </c>
      <c r="R491" s="97">
        <f t="shared" si="191"/>
        <v>0</v>
      </c>
      <c r="S491" s="125">
        <f t="shared" si="192"/>
        <v>-2.7263157894736949</v>
      </c>
      <c r="T491" s="105">
        <f t="shared" si="193"/>
        <v>869.56521739130437</v>
      </c>
      <c r="U491" s="125">
        <f t="shared" si="197"/>
        <v>45</v>
      </c>
      <c r="V491" s="97">
        <f t="shared" si="198"/>
        <v>34</v>
      </c>
      <c r="X491" s="105">
        <f t="shared" si="202"/>
        <v>2391.9711130829355</v>
      </c>
      <c r="Y491" s="105">
        <f t="shared" si="194"/>
        <v>-1007.7687457621386</v>
      </c>
    </row>
    <row r="492" spans="1:25" x14ac:dyDescent="0.25">
      <c r="A492" s="98">
        <v>-3.5</v>
      </c>
      <c r="B492" s="98">
        <v>11.099999999999801</v>
      </c>
      <c r="C492" s="131" t="s">
        <v>24</v>
      </c>
      <c r="D492" s="114" t="s">
        <v>1</v>
      </c>
      <c r="E492" s="101">
        <f t="shared" si="188"/>
        <v>95</v>
      </c>
      <c r="F492" s="102" t="s">
        <v>21</v>
      </c>
      <c r="G492" s="120">
        <f t="shared" si="199"/>
        <v>0.23972602739726354</v>
      </c>
      <c r="H492" s="116">
        <f t="shared" si="200"/>
        <v>0.10273972602739866</v>
      </c>
      <c r="I492" s="120">
        <f t="shared" si="184"/>
        <v>-17.763333333332849</v>
      </c>
      <c r="J492" s="116">
        <f t="shared" si="185"/>
        <v>5.4749999999999259</v>
      </c>
      <c r="K492" s="104">
        <f t="shared" si="186"/>
        <v>0.4375</v>
      </c>
      <c r="L492" s="116">
        <f t="shared" si="187"/>
        <v>0.19406392694064195</v>
      </c>
      <c r="M492" s="105">
        <f t="shared" si="189"/>
        <v>1567.0662100456836</v>
      </c>
      <c r="N492" s="97">
        <f t="shared" si="201"/>
        <v>40.526792908944266</v>
      </c>
      <c r="O492" s="97">
        <f t="shared" si="195"/>
        <v>11.099999999999802</v>
      </c>
      <c r="P492" s="105">
        <f t="shared" si="196"/>
        <v>0</v>
      </c>
      <c r="Q492" s="104">
        <f t="shared" si="190"/>
        <v>-45</v>
      </c>
      <c r="R492" s="97">
        <f t="shared" si="191"/>
        <v>0</v>
      </c>
      <c r="S492" s="125">
        <f t="shared" si="192"/>
        <v>-2.7315789473684315</v>
      </c>
      <c r="T492" s="105">
        <f t="shared" si="193"/>
        <v>869.56521739130437</v>
      </c>
      <c r="U492" s="125">
        <f t="shared" si="197"/>
        <v>45</v>
      </c>
      <c r="V492" s="97">
        <f t="shared" si="198"/>
        <v>34</v>
      </c>
      <c r="X492" s="105">
        <f t="shared" si="202"/>
        <v>2402.6314274369879</v>
      </c>
      <c r="Y492" s="105">
        <f t="shared" si="194"/>
        <v>-1011.0860255173428</v>
      </c>
    </row>
    <row r="493" spans="1:25" x14ac:dyDescent="0.25">
      <c r="A493" s="98">
        <v>-3.5</v>
      </c>
      <c r="B493" s="97">
        <v>10.999999999999799</v>
      </c>
      <c r="C493" s="131" t="s">
        <v>24</v>
      </c>
      <c r="D493" s="114" t="s">
        <v>1</v>
      </c>
      <c r="E493" s="101">
        <f t="shared" si="188"/>
        <v>95</v>
      </c>
      <c r="F493" s="102" t="s">
        <v>21</v>
      </c>
      <c r="G493" s="120">
        <f t="shared" si="199"/>
        <v>0.24137931034483093</v>
      </c>
      <c r="H493" s="116">
        <f t="shared" si="200"/>
        <v>0.10344827586207039</v>
      </c>
      <c r="I493" s="120">
        <f t="shared" si="184"/>
        <v>-17.520833333332849</v>
      </c>
      <c r="J493" s="116">
        <f t="shared" si="185"/>
        <v>5.4374999999999245</v>
      </c>
      <c r="K493" s="104">
        <f t="shared" si="186"/>
        <v>0.4375</v>
      </c>
      <c r="L493" s="116">
        <f t="shared" si="187"/>
        <v>0.19540229885057742</v>
      </c>
      <c r="M493" s="105">
        <f t="shared" si="189"/>
        <v>1577.8735632184125</v>
      </c>
      <c r="N493" s="97">
        <f t="shared" si="201"/>
        <v>40.461460446247337</v>
      </c>
      <c r="O493" s="97">
        <f t="shared" si="195"/>
        <v>10.999999999999799</v>
      </c>
      <c r="P493" s="105">
        <f t="shared" si="196"/>
        <v>0</v>
      </c>
      <c r="Q493" s="104">
        <f t="shared" si="190"/>
        <v>-45</v>
      </c>
      <c r="R493" s="97">
        <f t="shared" si="191"/>
        <v>0</v>
      </c>
      <c r="S493" s="125">
        <f t="shared" si="192"/>
        <v>-2.7368421052631682</v>
      </c>
      <c r="T493" s="105">
        <f t="shared" si="193"/>
        <v>869.56521739130437</v>
      </c>
      <c r="U493" s="125">
        <f t="shared" si="197"/>
        <v>45</v>
      </c>
      <c r="V493" s="97">
        <f t="shared" si="198"/>
        <v>34</v>
      </c>
      <c r="X493" s="105">
        <f t="shared" si="202"/>
        <v>2413.438780609717</v>
      </c>
      <c r="Y493" s="105">
        <f t="shared" si="194"/>
        <v>-1014.4350354994984</v>
      </c>
    </row>
    <row r="494" spans="1:25" x14ac:dyDescent="0.25">
      <c r="A494" s="98">
        <v>-3.5</v>
      </c>
      <c r="B494" s="97">
        <v>10.8999999999998</v>
      </c>
      <c r="C494" s="131" t="s">
        <v>24</v>
      </c>
      <c r="D494" s="114" t="s">
        <v>1</v>
      </c>
      <c r="E494" s="101">
        <f t="shared" si="188"/>
        <v>95</v>
      </c>
      <c r="F494" s="102" t="s">
        <v>21</v>
      </c>
      <c r="G494" s="120">
        <f t="shared" si="199"/>
        <v>0.24305555555555894</v>
      </c>
      <c r="H494" s="116">
        <f t="shared" si="200"/>
        <v>0.10416666666666811</v>
      </c>
      <c r="I494" s="120">
        <f t="shared" si="184"/>
        <v>-17.279999999999518</v>
      </c>
      <c r="J494" s="116">
        <f t="shared" si="185"/>
        <v>5.399999999999924</v>
      </c>
      <c r="K494" s="104">
        <f t="shared" si="186"/>
        <v>0.4375</v>
      </c>
      <c r="L494" s="116">
        <f t="shared" si="187"/>
        <v>0.19675925925926194</v>
      </c>
      <c r="M494" s="105">
        <f t="shared" si="189"/>
        <v>1588.8310185185401</v>
      </c>
      <c r="N494" s="97">
        <f t="shared" si="201"/>
        <v>40.395220588235162</v>
      </c>
      <c r="O494" s="97">
        <f t="shared" si="195"/>
        <v>10.899999999999801</v>
      </c>
      <c r="P494" s="105">
        <f t="shared" si="196"/>
        <v>0</v>
      </c>
      <c r="Q494" s="104">
        <f t="shared" si="190"/>
        <v>-45</v>
      </c>
      <c r="R494" s="97">
        <f t="shared" si="191"/>
        <v>0</v>
      </c>
      <c r="S494" s="125">
        <f t="shared" si="192"/>
        <v>-2.7421052631579053</v>
      </c>
      <c r="T494" s="105">
        <f t="shared" si="193"/>
        <v>869.56521739130437</v>
      </c>
      <c r="U494" s="125">
        <f t="shared" si="197"/>
        <v>45</v>
      </c>
      <c r="V494" s="97">
        <f t="shared" si="198"/>
        <v>34</v>
      </c>
      <c r="X494" s="105">
        <f t="shared" si="202"/>
        <v>2424.3962359098446</v>
      </c>
      <c r="Y494" s="105">
        <f t="shared" si="194"/>
        <v>-1017.8161425309547</v>
      </c>
    </row>
    <row r="495" spans="1:25" x14ac:dyDescent="0.25">
      <c r="A495" s="98">
        <v>-3.5</v>
      </c>
      <c r="B495" s="98">
        <v>10.7999999999998</v>
      </c>
      <c r="C495" s="131" t="s">
        <v>24</v>
      </c>
      <c r="D495" s="114" t="s">
        <v>1</v>
      </c>
      <c r="E495" s="101">
        <f t="shared" si="188"/>
        <v>95</v>
      </c>
      <c r="F495" s="102" t="s">
        <v>21</v>
      </c>
      <c r="G495" s="120">
        <f t="shared" si="199"/>
        <v>0.24475524475524818</v>
      </c>
      <c r="H495" s="116">
        <f t="shared" si="200"/>
        <v>0.10489510489510637</v>
      </c>
      <c r="I495" s="120">
        <f t="shared" si="184"/>
        <v>-17.040833333332856</v>
      </c>
      <c r="J495" s="116">
        <f t="shared" si="185"/>
        <v>5.3624999999999252</v>
      </c>
      <c r="K495" s="104">
        <f t="shared" si="186"/>
        <v>0.4375</v>
      </c>
      <c r="L495" s="116">
        <f t="shared" si="187"/>
        <v>0.19813519813520097</v>
      </c>
      <c r="M495" s="105">
        <f t="shared" si="189"/>
        <v>1599.9417249417479</v>
      </c>
      <c r="N495" s="97">
        <f t="shared" si="201"/>
        <v>40.3280542986424</v>
      </c>
      <c r="O495" s="97">
        <f t="shared" si="195"/>
        <v>10.799999999999798</v>
      </c>
      <c r="P495" s="105">
        <f t="shared" si="196"/>
        <v>0</v>
      </c>
      <c r="Q495" s="104">
        <f t="shared" si="190"/>
        <v>-45</v>
      </c>
      <c r="R495" s="97">
        <f t="shared" si="191"/>
        <v>0</v>
      </c>
      <c r="S495" s="125">
        <f t="shared" si="192"/>
        <v>-2.7473684210526423</v>
      </c>
      <c r="T495" s="105">
        <f t="shared" si="193"/>
        <v>869.56521739130437</v>
      </c>
      <c r="U495" s="125">
        <f t="shared" si="197"/>
        <v>45</v>
      </c>
      <c r="V495" s="97">
        <f t="shared" si="198"/>
        <v>34</v>
      </c>
      <c r="X495" s="105">
        <f t="shared" si="202"/>
        <v>2435.5069423330524</v>
      </c>
      <c r="Y495" s="105">
        <f t="shared" si="194"/>
        <v>-1021.2297154072309</v>
      </c>
    </row>
    <row r="496" spans="1:25" x14ac:dyDescent="0.25">
      <c r="A496" s="98">
        <v>-3.5</v>
      </c>
      <c r="B496" s="97">
        <v>10.6999999999998</v>
      </c>
      <c r="C496" s="131" t="s">
        <v>24</v>
      </c>
      <c r="D496" s="114" t="s">
        <v>1</v>
      </c>
      <c r="E496" s="101">
        <f t="shared" si="188"/>
        <v>95</v>
      </c>
      <c r="F496" s="102" t="s">
        <v>21</v>
      </c>
      <c r="G496" s="120">
        <f t="shared" si="199"/>
        <v>0.24647887323944009</v>
      </c>
      <c r="H496" s="116">
        <f t="shared" si="200"/>
        <v>0.10563380281690289</v>
      </c>
      <c r="I496" s="120">
        <f t="shared" si="184"/>
        <v>-16.803333333332862</v>
      </c>
      <c r="J496" s="116">
        <f t="shared" si="185"/>
        <v>5.3249999999999247</v>
      </c>
      <c r="K496" s="104">
        <f t="shared" si="186"/>
        <v>0.4375</v>
      </c>
      <c r="L496" s="116">
        <f t="shared" si="187"/>
        <v>0.19953051643192771</v>
      </c>
      <c r="M496" s="105">
        <f t="shared" si="189"/>
        <v>1611.2089201878161</v>
      </c>
      <c r="N496" s="97">
        <f t="shared" si="201"/>
        <v>40.259942004970874</v>
      </c>
      <c r="O496" s="97">
        <f t="shared" si="195"/>
        <v>10.6999999999998</v>
      </c>
      <c r="P496" s="105">
        <f t="shared" si="196"/>
        <v>0</v>
      </c>
      <c r="Q496" s="104">
        <f t="shared" si="190"/>
        <v>-45</v>
      </c>
      <c r="R496" s="97">
        <f t="shared" si="191"/>
        <v>0</v>
      </c>
      <c r="S496" s="125">
        <f t="shared" si="192"/>
        <v>-2.752631578947379</v>
      </c>
      <c r="T496" s="105">
        <f t="shared" si="193"/>
        <v>869.56521739130437</v>
      </c>
      <c r="U496" s="125">
        <f t="shared" si="197"/>
        <v>45</v>
      </c>
      <c r="V496" s="97">
        <f t="shared" si="198"/>
        <v>34</v>
      </c>
      <c r="X496" s="105">
        <f t="shared" si="202"/>
        <v>2446.7741375791206</v>
      </c>
      <c r="Y496" s="105">
        <f t="shared" si="194"/>
        <v>-1024.6761246726192</v>
      </c>
    </row>
    <row r="497" spans="1:25" x14ac:dyDescent="0.25">
      <c r="A497" s="98">
        <v>-3.5</v>
      </c>
      <c r="B497" s="97">
        <v>10.599999999999801</v>
      </c>
      <c r="C497" s="131" t="s">
        <v>24</v>
      </c>
      <c r="D497" s="114" t="s">
        <v>1</v>
      </c>
      <c r="E497" s="101">
        <f t="shared" si="188"/>
        <v>95</v>
      </c>
      <c r="F497" s="102" t="s">
        <v>21</v>
      </c>
      <c r="G497" s="120">
        <f t="shared" si="199"/>
        <v>0.24822695035461345</v>
      </c>
      <c r="H497" s="116">
        <f t="shared" si="200"/>
        <v>0.10638297872340576</v>
      </c>
      <c r="I497" s="120">
        <f t="shared" si="184"/>
        <v>-16.56749999999953</v>
      </c>
      <c r="J497" s="116">
        <f t="shared" si="185"/>
        <v>5.2874999999999259</v>
      </c>
      <c r="K497" s="104">
        <f t="shared" si="186"/>
        <v>0.4375</v>
      </c>
      <c r="L497" s="116">
        <f t="shared" si="187"/>
        <v>0.20094562647754427</v>
      </c>
      <c r="M497" s="105">
        <f t="shared" si="189"/>
        <v>1622.63593380617</v>
      </c>
      <c r="N497" s="97">
        <f t="shared" si="201"/>
        <v>40.190863579474204</v>
      </c>
      <c r="O497" s="97">
        <f t="shared" si="195"/>
        <v>10.599999999999801</v>
      </c>
      <c r="P497" s="105">
        <f t="shared" si="196"/>
        <v>0</v>
      </c>
      <c r="Q497" s="104">
        <f t="shared" si="190"/>
        <v>-45</v>
      </c>
      <c r="R497" s="97">
        <f t="shared" si="191"/>
        <v>0</v>
      </c>
      <c r="S497" s="125">
        <f t="shared" si="192"/>
        <v>-2.7578947368421156</v>
      </c>
      <c r="T497" s="105">
        <f t="shared" si="193"/>
        <v>869.56521739130437</v>
      </c>
      <c r="U497" s="125">
        <f t="shared" si="197"/>
        <v>45</v>
      </c>
      <c r="V497" s="97">
        <f t="shared" si="198"/>
        <v>34</v>
      </c>
      <c r="X497" s="105">
        <f t="shared" si="202"/>
        <v>2458.2011511974742</v>
      </c>
      <c r="Y497" s="105">
        <f t="shared" si="194"/>
        <v>-1028.1557423736522</v>
      </c>
    </row>
    <row r="498" spans="1:25" x14ac:dyDescent="0.25">
      <c r="A498" s="98">
        <v>-3.5</v>
      </c>
      <c r="B498" s="98">
        <v>10.499999999999799</v>
      </c>
      <c r="C498" s="131" t="s">
        <v>24</v>
      </c>
      <c r="D498" s="114" t="s">
        <v>1</v>
      </c>
      <c r="E498" s="101">
        <f t="shared" si="188"/>
        <v>95</v>
      </c>
      <c r="F498" s="102" t="s">
        <v>21</v>
      </c>
      <c r="G498" s="120">
        <f t="shared" si="199"/>
        <v>0.25000000000000361</v>
      </c>
      <c r="H498" s="116">
        <f t="shared" si="200"/>
        <v>0.10714285714285868</v>
      </c>
      <c r="I498" s="120">
        <f t="shared" si="184"/>
        <v>-16.333333333332863</v>
      </c>
      <c r="J498" s="116">
        <f t="shared" si="185"/>
        <v>5.2499999999999245</v>
      </c>
      <c r="K498" s="104">
        <f t="shared" si="186"/>
        <v>0.4375</v>
      </c>
      <c r="L498" s="116">
        <f t="shared" si="187"/>
        <v>0.20238095238095527</v>
      </c>
      <c r="M498" s="105">
        <f t="shared" si="189"/>
        <v>1634.2261904762138</v>
      </c>
      <c r="N498" s="97">
        <f t="shared" si="201"/>
        <v>40.120798319327591</v>
      </c>
      <c r="O498" s="97">
        <f t="shared" si="195"/>
        <v>10.499999999999797</v>
      </c>
      <c r="P498" s="105">
        <f t="shared" si="196"/>
        <v>0</v>
      </c>
      <c r="Q498" s="104">
        <f t="shared" si="190"/>
        <v>-45</v>
      </c>
      <c r="R498" s="97">
        <f t="shared" si="191"/>
        <v>0</v>
      </c>
      <c r="S498" s="125">
        <f t="shared" si="192"/>
        <v>-2.7631578947368527</v>
      </c>
      <c r="T498" s="105">
        <f t="shared" si="193"/>
        <v>869.56521739130437</v>
      </c>
      <c r="U498" s="125">
        <f t="shared" si="197"/>
        <v>45</v>
      </c>
      <c r="V498" s="97">
        <f t="shared" si="198"/>
        <v>34</v>
      </c>
      <c r="X498" s="105">
        <f t="shared" si="202"/>
        <v>2469.791407867518</v>
      </c>
      <c r="Y498" s="105">
        <f t="shared" si="194"/>
        <v>-1031.6689417886789</v>
      </c>
    </row>
    <row r="499" spans="1:25" x14ac:dyDescent="0.25">
      <c r="A499" s="98">
        <v>-3.5</v>
      </c>
      <c r="B499" s="97">
        <v>10.3999999999998</v>
      </c>
      <c r="C499" s="131" t="s">
        <v>24</v>
      </c>
      <c r="D499" s="114" t="s">
        <v>1</v>
      </c>
      <c r="E499" s="101">
        <f t="shared" si="188"/>
        <v>95</v>
      </c>
      <c r="F499" s="102" t="s">
        <v>21</v>
      </c>
      <c r="G499" s="120">
        <f t="shared" si="199"/>
        <v>0.25179856115108279</v>
      </c>
      <c r="H499" s="116">
        <f t="shared" si="200"/>
        <v>0.10791366906474975</v>
      </c>
      <c r="I499" s="120">
        <f t="shared" si="184"/>
        <v>-16.100833333332869</v>
      </c>
      <c r="J499" s="116">
        <f t="shared" si="185"/>
        <v>5.212499999999924</v>
      </c>
      <c r="K499" s="104">
        <f t="shared" si="186"/>
        <v>0.4375</v>
      </c>
      <c r="L499" s="116">
        <f t="shared" si="187"/>
        <v>0.20383693045563839</v>
      </c>
      <c r="M499" s="105">
        <f t="shared" si="189"/>
        <v>1645.9832134292799</v>
      </c>
      <c r="N499" s="97">
        <f t="shared" si="201"/>
        <v>40.049724925941462</v>
      </c>
      <c r="O499" s="97">
        <f t="shared" si="195"/>
        <v>10.3999999999998</v>
      </c>
      <c r="P499" s="105">
        <f t="shared" si="196"/>
        <v>0</v>
      </c>
      <c r="Q499" s="104">
        <f t="shared" si="190"/>
        <v>-45</v>
      </c>
      <c r="R499" s="97">
        <f t="shared" si="191"/>
        <v>0</v>
      </c>
      <c r="S499" s="125">
        <f t="shared" si="192"/>
        <v>-2.7684210526315898</v>
      </c>
      <c r="T499" s="105">
        <f t="shared" si="193"/>
        <v>869.56521739130437</v>
      </c>
      <c r="U499" s="125">
        <f t="shared" si="197"/>
        <v>45</v>
      </c>
      <c r="V499" s="97">
        <f t="shared" si="198"/>
        <v>34</v>
      </c>
      <c r="X499" s="105">
        <f t="shared" si="202"/>
        <v>2481.5484308205841</v>
      </c>
      <c r="Y499" s="105">
        <f t="shared" si="194"/>
        <v>-1035.2160971316855</v>
      </c>
    </row>
    <row r="500" spans="1:25" x14ac:dyDescent="0.25">
      <c r="A500" s="98">
        <v>-3.5</v>
      </c>
      <c r="B500" s="97">
        <v>10.2999999999998</v>
      </c>
      <c r="C500" s="131" t="s">
        <v>24</v>
      </c>
      <c r="D500" s="114" t="s">
        <v>1</v>
      </c>
      <c r="E500" s="101">
        <f t="shared" si="188"/>
        <v>95</v>
      </c>
      <c r="F500" s="102" t="s">
        <v>21</v>
      </c>
      <c r="G500" s="120">
        <f t="shared" si="199"/>
        <v>0.25362318840580078</v>
      </c>
      <c r="H500" s="116">
        <f t="shared" si="200"/>
        <v>0.10869565217391462</v>
      </c>
      <c r="I500" s="120">
        <f t="shared" si="184"/>
        <v>-15.869999999999541</v>
      </c>
      <c r="J500" s="116">
        <f t="shared" si="185"/>
        <v>5.1749999999999252</v>
      </c>
      <c r="K500" s="104">
        <f t="shared" si="186"/>
        <v>0.4375</v>
      </c>
      <c r="L500" s="116">
        <f t="shared" si="187"/>
        <v>0.20531400966183871</v>
      </c>
      <c r="M500" s="105">
        <f t="shared" si="189"/>
        <v>1657.9106280193475</v>
      </c>
      <c r="N500" s="97">
        <f t="shared" si="201"/>
        <v>39.97762148337582</v>
      </c>
      <c r="O500" s="97">
        <f t="shared" si="195"/>
        <v>10.2999999999998</v>
      </c>
      <c r="P500" s="105">
        <f t="shared" si="196"/>
        <v>0</v>
      </c>
      <c r="Q500" s="104">
        <f t="shared" si="190"/>
        <v>-45</v>
      </c>
      <c r="R500" s="97">
        <f t="shared" si="191"/>
        <v>0</v>
      </c>
      <c r="S500" s="125">
        <f t="shared" si="192"/>
        <v>-2.7736842105263264</v>
      </c>
      <c r="T500" s="105">
        <f t="shared" si="193"/>
        <v>869.56521739130437</v>
      </c>
      <c r="U500" s="125">
        <f t="shared" si="197"/>
        <v>45</v>
      </c>
      <c r="V500" s="97">
        <f t="shared" si="198"/>
        <v>34</v>
      </c>
      <c r="X500" s="105">
        <f t="shared" si="202"/>
        <v>2493.4758454106518</v>
      </c>
      <c r="Y500" s="105">
        <f t="shared" si="194"/>
        <v>-1038.7975832283205</v>
      </c>
    </row>
    <row r="501" spans="1:25" x14ac:dyDescent="0.25">
      <c r="A501" s="98">
        <v>-3.5</v>
      </c>
      <c r="B501" s="98">
        <v>10.1999999999998</v>
      </c>
      <c r="C501" s="131" t="s">
        <v>24</v>
      </c>
      <c r="D501" s="114" t="s">
        <v>1</v>
      </c>
      <c r="E501" s="101">
        <f t="shared" si="188"/>
        <v>95</v>
      </c>
      <c r="F501" s="102" t="s">
        <v>21</v>
      </c>
      <c r="G501" s="120">
        <f t="shared" si="199"/>
        <v>0.25547445255474827</v>
      </c>
      <c r="H501" s="116">
        <f t="shared" si="200"/>
        <v>0.10948905109489211</v>
      </c>
      <c r="I501" s="120">
        <f t="shared" si="184"/>
        <v>-15.640833333332878</v>
      </c>
      <c r="J501" s="116">
        <f t="shared" si="185"/>
        <v>5.1374999999999247</v>
      </c>
      <c r="K501" s="104">
        <f t="shared" si="186"/>
        <v>0.4375</v>
      </c>
      <c r="L501" s="116">
        <f t="shared" si="187"/>
        <v>0.20681265206812954</v>
      </c>
      <c r="M501" s="105">
        <f t="shared" si="189"/>
        <v>1670.0121654501461</v>
      </c>
      <c r="N501" s="97">
        <f t="shared" si="201"/>
        <v>39.904465435809222</v>
      </c>
      <c r="O501" s="97">
        <f t="shared" si="195"/>
        <v>10.1999999999998</v>
      </c>
      <c r="P501" s="105">
        <f t="shared" si="196"/>
        <v>0</v>
      </c>
      <c r="Q501" s="104">
        <f t="shared" si="190"/>
        <v>-45</v>
      </c>
      <c r="R501" s="97">
        <f t="shared" si="191"/>
        <v>0</v>
      </c>
      <c r="S501" s="125">
        <f t="shared" si="192"/>
        <v>-2.778947368421063</v>
      </c>
      <c r="T501" s="105">
        <f t="shared" si="193"/>
        <v>869.56521739130437</v>
      </c>
      <c r="U501" s="125">
        <f t="shared" si="197"/>
        <v>45</v>
      </c>
      <c r="V501" s="97">
        <f t="shared" si="198"/>
        <v>34</v>
      </c>
      <c r="X501" s="105">
        <f t="shared" si="202"/>
        <v>2505.5773828414503</v>
      </c>
      <c r="Y501" s="105">
        <f t="shared" si="194"/>
        <v>-1042.4137751619498</v>
      </c>
    </row>
    <row r="502" spans="1:25" x14ac:dyDescent="0.25">
      <c r="A502" s="98">
        <v>-3.5</v>
      </c>
      <c r="B502" s="97">
        <v>10.099999999999801</v>
      </c>
      <c r="C502" s="131" t="s">
        <v>24</v>
      </c>
      <c r="D502" s="114" t="s">
        <v>1</v>
      </c>
      <c r="E502" s="101">
        <f t="shared" si="188"/>
        <v>95</v>
      </c>
      <c r="F502" s="102" t="s">
        <v>21</v>
      </c>
      <c r="G502" s="120">
        <f t="shared" si="199"/>
        <v>0.25735294117647434</v>
      </c>
      <c r="H502" s="116">
        <f t="shared" si="200"/>
        <v>0.11029411764706044</v>
      </c>
      <c r="I502" s="120">
        <f t="shared" si="184"/>
        <v>-15.413333333332881</v>
      </c>
      <c r="J502" s="116">
        <f t="shared" si="185"/>
        <v>5.0999999999999259</v>
      </c>
      <c r="K502" s="104">
        <f t="shared" si="186"/>
        <v>0.4375</v>
      </c>
      <c r="L502" s="116">
        <f t="shared" si="187"/>
        <v>0.20833333333333648</v>
      </c>
      <c r="M502" s="105">
        <f t="shared" si="189"/>
        <v>1682.291666666692</v>
      </c>
      <c r="N502" s="97">
        <f t="shared" si="201"/>
        <v>39.830233564013696</v>
      </c>
      <c r="O502" s="97">
        <f t="shared" si="195"/>
        <v>10.099999999999801</v>
      </c>
      <c r="P502" s="105">
        <f t="shared" si="196"/>
        <v>0</v>
      </c>
      <c r="Q502" s="104">
        <f t="shared" si="190"/>
        <v>-45</v>
      </c>
      <c r="R502" s="97">
        <f t="shared" si="191"/>
        <v>0</v>
      </c>
      <c r="S502" s="125">
        <f t="shared" si="192"/>
        <v>-2.7842105263157997</v>
      </c>
      <c r="T502" s="105">
        <f t="shared" si="193"/>
        <v>869.56521739130437</v>
      </c>
      <c r="U502" s="125">
        <f t="shared" si="197"/>
        <v>45</v>
      </c>
      <c r="V502" s="97">
        <f t="shared" si="198"/>
        <v>34</v>
      </c>
      <c r="X502" s="105">
        <f t="shared" si="202"/>
        <v>2517.8568840579965</v>
      </c>
      <c r="Y502" s="105">
        <f t="shared" si="194"/>
        <v>-1046.065047887369</v>
      </c>
    </row>
    <row r="503" spans="1:25" x14ac:dyDescent="0.25">
      <c r="A503" s="98">
        <v>-3.5</v>
      </c>
      <c r="B503" s="97">
        <v>9.9999999999997993</v>
      </c>
      <c r="C503" s="131" t="s">
        <v>24</v>
      </c>
      <c r="D503" s="114" t="s">
        <v>1</v>
      </c>
      <c r="E503" s="101">
        <f t="shared" si="188"/>
        <v>95</v>
      </c>
      <c r="F503" s="102" t="s">
        <v>21</v>
      </c>
      <c r="G503" s="120">
        <f t="shared" si="199"/>
        <v>0.25925925925926313</v>
      </c>
      <c r="H503" s="116">
        <f t="shared" si="200"/>
        <v>0.11111111111111276</v>
      </c>
      <c r="I503" s="120">
        <f t="shared" si="184"/>
        <v>-15.187499999999547</v>
      </c>
      <c r="J503" s="116">
        <f t="shared" si="185"/>
        <v>5.0624999999999245</v>
      </c>
      <c r="K503" s="104">
        <f t="shared" si="186"/>
        <v>0.4375</v>
      </c>
      <c r="L503" s="116">
        <f t="shared" si="187"/>
        <v>0.20987654320987961</v>
      </c>
      <c r="M503" s="105">
        <f t="shared" si="189"/>
        <v>1694.7530864197779</v>
      </c>
      <c r="N503" s="97">
        <f t="shared" si="201"/>
        <v>39.754901960784153</v>
      </c>
      <c r="O503" s="97">
        <f t="shared" si="195"/>
        <v>9.9999999999997993</v>
      </c>
      <c r="P503" s="105">
        <f t="shared" si="196"/>
        <v>0</v>
      </c>
      <c r="Q503" s="104">
        <f t="shared" si="190"/>
        <v>-45</v>
      </c>
      <c r="R503" s="97">
        <f t="shared" si="191"/>
        <v>0</v>
      </c>
      <c r="S503" s="125">
        <f t="shared" si="192"/>
        <v>-2.7894736842105368</v>
      </c>
      <c r="T503" s="105">
        <f t="shared" si="193"/>
        <v>869.56521739130437</v>
      </c>
      <c r="U503" s="125">
        <f t="shared" si="197"/>
        <v>45</v>
      </c>
      <c r="V503" s="97">
        <f t="shared" si="198"/>
        <v>34</v>
      </c>
      <c r="X503" s="105">
        <f t="shared" si="202"/>
        <v>2530.3183038110824</v>
      </c>
      <c r="Y503" s="105">
        <f t="shared" si="194"/>
        <v>-1049.7517758096333</v>
      </c>
    </row>
    <row r="504" spans="1:25" x14ac:dyDescent="0.25">
      <c r="A504" s="98">
        <v>-3.5</v>
      </c>
      <c r="B504" s="98">
        <v>9.8999999999997996</v>
      </c>
      <c r="C504" s="131" t="s">
        <v>24</v>
      </c>
      <c r="D504" s="114" t="s">
        <v>1</v>
      </c>
      <c r="E504" s="101">
        <f t="shared" si="188"/>
        <v>95</v>
      </c>
      <c r="F504" s="102" t="s">
        <v>21</v>
      </c>
      <c r="G504" s="120">
        <f t="shared" si="199"/>
        <v>0.26119402985075019</v>
      </c>
      <c r="H504" s="116">
        <f t="shared" si="200"/>
        <v>0.11194029850746436</v>
      </c>
      <c r="I504" s="120">
        <f t="shared" si="184"/>
        <v>-14.963333333332885</v>
      </c>
      <c r="J504" s="116">
        <f t="shared" si="185"/>
        <v>5.024999999999924</v>
      </c>
      <c r="K504" s="104">
        <f t="shared" si="186"/>
        <v>0.4375</v>
      </c>
      <c r="L504" s="116">
        <f t="shared" si="187"/>
        <v>0.21144278606965489</v>
      </c>
      <c r="M504" s="105">
        <f t="shared" si="189"/>
        <v>1707.4004975124633</v>
      </c>
      <c r="N504" s="97">
        <f t="shared" si="201"/>
        <v>39.678446005267631</v>
      </c>
      <c r="O504" s="97">
        <f t="shared" si="195"/>
        <v>9.8999999999997996</v>
      </c>
      <c r="P504" s="105">
        <f t="shared" si="196"/>
        <v>0</v>
      </c>
      <c r="Q504" s="104">
        <f t="shared" si="190"/>
        <v>-45</v>
      </c>
      <c r="R504" s="97">
        <f t="shared" si="191"/>
        <v>0</v>
      </c>
      <c r="S504" s="125">
        <f t="shared" si="192"/>
        <v>-2.7947368421052738</v>
      </c>
      <c r="T504" s="105">
        <f t="shared" si="193"/>
        <v>869.56521739130437</v>
      </c>
      <c r="U504" s="125">
        <f t="shared" si="197"/>
        <v>45</v>
      </c>
      <c r="V504" s="97">
        <f t="shared" si="198"/>
        <v>34</v>
      </c>
      <c r="X504" s="105">
        <f t="shared" si="202"/>
        <v>2542.9657149037675</v>
      </c>
      <c r="Y504" s="105">
        <f t="shared" si="194"/>
        <v>-1053.4743323252405</v>
      </c>
    </row>
    <row r="505" spans="1:25" x14ac:dyDescent="0.25">
      <c r="A505" s="98">
        <v>-3.5</v>
      </c>
      <c r="B505" s="97">
        <v>9.7999999999998</v>
      </c>
      <c r="C505" s="131" t="s">
        <v>24</v>
      </c>
      <c r="D505" s="114" t="s">
        <v>1</v>
      </c>
      <c r="E505" s="101">
        <f t="shared" si="188"/>
        <v>95</v>
      </c>
      <c r="F505" s="102" t="s">
        <v>21</v>
      </c>
      <c r="G505" s="120">
        <f t="shared" si="199"/>
        <v>0.26315789473684609</v>
      </c>
      <c r="H505" s="116">
        <f t="shared" si="200"/>
        <v>0.11278195488721975</v>
      </c>
      <c r="I505" s="120">
        <f t="shared" si="184"/>
        <v>-14.740833333332889</v>
      </c>
      <c r="J505" s="116">
        <f t="shared" si="185"/>
        <v>4.9874999999999252</v>
      </c>
      <c r="K505" s="104">
        <f t="shared" si="186"/>
        <v>0.4375</v>
      </c>
      <c r="L505" s="116">
        <f t="shared" si="187"/>
        <v>0.21303258145363738</v>
      </c>
      <c r="M505" s="105">
        <f t="shared" si="189"/>
        <v>1720.2380952381218</v>
      </c>
      <c r="N505" s="97">
        <f t="shared" si="201"/>
        <v>39.600840336134304</v>
      </c>
      <c r="O505" s="97">
        <f t="shared" si="195"/>
        <v>9.7999999999998018</v>
      </c>
      <c r="P505" s="105">
        <f t="shared" si="196"/>
        <v>0</v>
      </c>
      <c r="Q505" s="104">
        <f t="shared" si="190"/>
        <v>-45</v>
      </c>
      <c r="R505" s="97">
        <f t="shared" si="191"/>
        <v>0</v>
      </c>
      <c r="S505" s="125">
        <f t="shared" si="192"/>
        <v>-2.8000000000000105</v>
      </c>
      <c r="T505" s="105">
        <f t="shared" si="193"/>
        <v>869.56521739130437</v>
      </c>
      <c r="U505" s="125">
        <f t="shared" si="197"/>
        <v>45</v>
      </c>
      <c r="V505" s="97">
        <f t="shared" si="198"/>
        <v>34</v>
      </c>
      <c r="X505" s="105">
        <f t="shared" si="202"/>
        <v>2555.8033126294263</v>
      </c>
      <c r="Y505" s="105">
        <f t="shared" si="194"/>
        <v>-1057.2330893226933</v>
      </c>
    </row>
    <row r="506" spans="1:25" x14ac:dyDescent="0.25">
      <c r="A506" s="98">
        <v>-3.5</v>
      </c>
      <c r="B506" s="97">
        <v>9.6999999999998003</v>
      </c>
      <c r="C506" s="131" t="s">
        <v>24</v>
      </c>
      <c r="D506" s="114" t="s">
        <v>1</v>
      </c>
      <c r="E506" s="101">
        <f t="shared" si="188"/>
        <v>95</v>
      </c>
      <c r="F506" s="102" t="s">
        <v>21</v>
      </c>
      <c r="G506" s="120">
        <f t="shared" si="199"/>
        <v>0.26515151515151913</v>
      </c>
      <c r="H506" s="116">
        <f t="shared" si="200"/>
        <v>0.11363636363636535</v>
      </c>
      <c r="I506" s="120">
        <f t="shared" si="184"/>
        <v>-14.519999999999561</v>
      </c>
      <c r="J506" s="116">
        <f t="shared" si="185"/>
        <v>4.9499999999999247</v>
      </c>
      <c r="K506" s="104">
        <f t="shared" si="186"/>
        <v>0.4375</v>
      </c>
      <c r="L506" s="116">
        <f t="shared" si="187"/>
        <v>0.21464646464646789</v>
      </c>
      <c r="M506" s="105">
        <f t="shared" si="189"/>
        <v>1733.2702020202282</v>
      </c>
      <c r="N506" s="97">
        <f t="shared" si="201"/>
        <v>39.522058823529257</v>
      </c>
      <c r="O506" s="97">
        <f t="shared" si="195"/>
        <v>9.6999999999998021</v>
      </c>
      <c r="P506" s="105">
        <f t="shared" si="196"/>
        <v>0</v>
      </c>
      <c r="Q506" s="104">
        <f t="shared" si="190"/>
        <v>-45</v>
      </c>
      <c r="R506" s="97">
        <f t="shared" si="191"/>
        <v>0</v>
      </c>
      <c r="S506" s="125">
        <f t="shared" si="192"/>
        <v>-2.8052631578947471</v>
      </c>
      <c r="T506" s="105">
        <f t="shared" si="193"/>
        <v>869.56521739130437</v>
      </c>
      <c r="U506" s="125">
        <f t="shared" si="197"/>
        <v>45</v>
      </c>
      <c r="V506" s="97">
        <f t="shared" si="198"/>
        <v>34</v>
      </c>
      <c r="X506" s="105">
        <f t="shared" si="202"/>
        <v>2568.8354194115327</v>
      </c>
      <c r="Y506" s="105">
        <f t="shared" si="194"/>
        <v>-1061.028416639226</v>
      </c>
    </row>
    <row r="507" spans="1:25" x14ac:dyDescent="0.25">
      <c r="A507" s="98">
        <v>-3.5</v>
      </c>
      <c r="B507" s="98">
        <v>9.5999999999998007</v>
      </c>
      <c r="C507" s="131" t="s">
        <v>24</v>
      </c>
      <c r="D507" s="114" t="s">
        <v>1</v>
      </c>
      <c r="E507" s="101">
        <f t="shared" si="188"/>
        <v>95</v>
      </c>
      <c r="F507" s="102" t="s">
        <v>21</v>
      </c>
      <c r="G507" s="120">
        <f t="shared" si="199"/>
        <v>0.26717557251908802</v>
      </c>
      <c r="H507" s="116">
        <f t="shared" si="200"/>
        <v>0.11450381679389487</v>
      </c>
      <c r="I507" s="120">
        <f t="shared" si="184"/>
        <v>-14.300833333332898</v>
      </c>
      <c r="J507" s="116">
        <f t="shared" si="185"/>
        <v>4.9124999999999259</v>
      </c>
      <c r="K507" s="104">
        <f t="shared" si="186"/>
        <v>0.4375</v>
      </c>
      <c r="L507" s="116">
        <f t="shared" si="187"/>
        <v>0.21628498727735701</v>
      </c>
      <c r="M507" s="105">
        <f t="shared" si="189"/>
        <v>1746.5012722646579</v>
      </c>
      <c r="N507" s="97">
        <f t="shared" si="201"/>
        <v>39.442074539739394</v>
      </c>
      <c r="O507" s="97">
        <f t="shared" si="195"/>
        <v>9.5999999999997989</v>
      </c>
      <c r="P507" s="105">
        <f t="shared" si="196"/>
        <v>0</v>
      </c>
      <c r="Q507" s="104">
        <f t="shared" si="190"/>
        <v>-45</v>
      </c>
      <c r="R507" s="97">
        <f t="shared" si="191"/>
        <v>0</v>
      </c>
      <c r="S507" s="125">
        <f t="shared" si="192"/>
        <v>-2.8105263157894842</v>
      </c>
      <c r="T507" s="105">
        <f t="shared" si="193"/>
        <v>869.56521739130437</v>
      </c>
      <c r="U507" s="125">
        <f t="shared" si="197"/>
        <v>45</v>
      </c>
      <c r="V507" s="97">
        <f t="shared" si="198"/>
        <v>34</v>
      </c>
      <c r="X507" s="105">
        <f t="shared" si="202"/>
        <v>2582.0664896559624</v>
      </c>
      <c r="Y507" s="105">
        <f t="shared" si="194"/>
        <v>-1064.8606814702102</v>
      </c>
    </row>
    <row r="508" spans="1:25" x14ac:dyDescent="0.25">
      <c r="A508" s="98">
        <v>-3.5</v>
      </c>
      <c r="B508" s="97">
        <v>9.4999999999997993</v>
      </c>
      <c r="C508" s="131" t="s">
        <v>24</v>
      </c>
      <c r="D508" s="114" t="s">
        <v>1</v>
      </c>
      <c r="E508" s="101">
        <f t="shared" si="188"/>
        <v>95</v>
      </c>
      <c r="F508" s="102" t="s">
        <v>21</v>
      </c>
      <c r="G508" s="120">
        <f t="shared" si="199"/>
        <v>0.26923076923077338</v>
      </c>
      <c r="H508" s="116">
        <f t="shared" si="200"/>
        <v>0.11538461538461717</v>
      </c>
      <c r="I508" s="120">
        <f t="shared" si="184"/>
        <v>-14.083333333332897</v>
      </c>
      <c r="J508" s="116">
        <f t="shared" si="185"/>
        <v>4.8749999999999245</v>
      </c>
      <c r="K508" s="104">
        <f t="shared" si="186"/>
        <v>0.4375</v>
      </c>
      <c r="L508" s="116">
        <f t="shared" si="187"/>
        <v>0.21794871794872125</v>
      </c>
      <c r="M508" s="105">
        <f t="shared" si="189"/>
        <v>1759.9358974359241</v>
      </c>
      <c r="N508" s="97">
        <f t="shared" si="201"/>
        <v>39.360859728506611</v>
      </c>
      <c r="O508" s="97">
        <f t="shared" si="195"/>
        <v>9.499999999999801</v>
      </c>
      <c r="P508" s="105">
        <f t="shared" si="196"/>
        <v>0</v>
      </c>
      <c r="Q508" s="104">
        <f t="shared" si="190"/>
        <v>-45</v>
      </c>
      <c r="R508" s="97">
        <f t="shared" si="191"/>
        <v>0</v>
      </c>
      <c r="S508" s="125">
        <f t="shared" si="192"/>
        <v>-2.8157894736842213</v>
      </c>
      <c r="T508" s="105">
        <f t="shared" si="193"/>
        <v>869.56521739130437</v>
      </c>
      <c r="U508" s="125">
        <f t="shared" si="197"/>
        <v>45</v>
      </c>
      <c r="V508" s="97">
        <f t="shared" si="198"/>
        <v>34</v>
      </c>
      <c r="X508" s="105">
        <f t="shared" si="202"/>
        <v>2595.5011148272283</v>
      </c>
      <c r="Y508" s="105">
        <f t="shared" si="194"/>
        <v>-1068.730247727475</v>
      </c>
    </row>
    <row r="509" spans="1:25" x14ac:dyDescent="0.25">
      <c r="A509" s="98">
        <v>-3.5</v>
      </c>
      <c r="B509" s="97">
        <v>9.3999999999997996</v>
      </c>
      <c r="C509" s="131" t="s">
        <v>24</v>
      </c>
      <c r="D509" s="114" t="s">
        <v>1</v>
      </c>
      <c r="E509" s="101">
        <f t="shared" si="188"/>
        <v>95</v>
      </c>
      <c r="F509" s="102" t="s">
        <v>21</v>
      </c>
      <c r="G509" s="120">
        <f t="shared" si="199"/>
        <v>0.27131782945736854</v>
      </c>
      <c r="H509" s="116">
        <f t="shared" si="200"/>
        <v>0.11627906976744366</v>
      </c>
      <c r="I509" s="120">
        <f t="shared" ref="I509:I572" si="203">-((A509-B509)^2/(3*$B$10^2))</f>
        <v>-13.867499999999568</v>
      </c>
      <c r="J509" s="116">
        <f t="shared" ref="J509:J572" si="204">((A509^2-A509*B509)/$B$10^2)-((A509-B509)/$B$10)</f>
        <v>4.837499999999924</v>
      </c>
      <c r="K509" s="104">
        <f t="shared" ref="K509:K572" si="205">(2*A509/$B$10)-(A509^2/$B$10^2)</f>
        <v>0.4375</v>
      </c>
      <c r="L509" s="116">
        <f t="shared" ref="L509:L572" si="206">(I509*(G509^3-H509^3)+J509*(G509^2-H509^2)+K509*(G509-H509)+H509)</f>
        <v>0.2196382428940602</v>
      </c>
      <c r="M509" s="105">
        <f t="shared" si="189"/>
        <v>1773.5788113695362</v>
      </c>
      <c r="N509" s="97">
        <f t="shared" si="201"/>
        <v>39.278385772913651</v>
      </c>
      <c r="O509" s="97">
        <f t="shared" si="195"/>
        <v>9.3999999999997979</v>
      </c>
      <c r="P509" s="105">
        <f t="shared" si="196"/>
        <v>0</v>
      </c>
      <c r="Q509" s="104">
        <f t="shared" si="190"/>
        <v>-45</v>
      </c>
      <c r="R509" s="97">
        <f t="shared" si="191"/>
        <v>0</v>
      </c>
      <c r="S509" s="125">
        <f t="shared" si="192"/>
        <v>-2.8210526315789579</v>
      </c>
      <c r="T509" s="105">
        <f t="shared" si="193"/>
        <v>869.56521739130437</v>
      </c>
      <c r="U509" s="125">
        <f t="shared" si="197"/>
        <v>45</v>
      </c>
      <c r="V509" s="97">
        <f t="shared" si="198"/>
        <v>34</v>
      </c>
      <c r="X509" s="105">
        <f t="shared" si="202"/>
        <v>2609.1440287608407</v>
      </c>
      <c r="Y509" s="105">
        <f t="shared" si="194"/>
        <v>-1072.63747534247</v>
      </c>
    </row>
    <row r="510" spans="1:25" x14ac:dyDescent="0.25">
      <c r="A510" s="98">
        <v>-3.5</v>
      </c>
      <c r="B510" s="98">
        <v>9.2999999999998</v>
      </c>
      <c r="C510" s="131" t="s">
        <v>24</v>
      </c>
      <c r="D510" s="114" t="s">
        <v>1</v>
      </c>
      <c r="E510" s="101">
        <f t="shared" ref="E510:E573" si="207">IF(C510="h",$AB$5,IF(C510="d",$AB$5-$AB$10,E509+($AB$10/4)))</f>
        <v>95</v>
      </c>
      <c r="F510" s="102" t="s">
        <v>21</v>
      </c>
      <c r="G510" s="120">
        <f t="shared" si="199"/>
        <v>0.27343750000000427</v>
      </c>
      <c r="H510" s="116">
        <f t="shared" si="200"/>
        <v>0.11718750000000183</v>
      </c>
      <c r="I510" s="120">
        <f t="shared" si="203"/>
        <v>-13.653333333332908</v>
      </c>
      <c r="J510" s="116">
        <f t="shared" si="204"/>
        <v>4.7999999999999252</v>
      </c>
      <c r="K510" s="104">
        <f t="shared" si="205"/>
        <v>0.4375</v>
      </c>
      <c r="L510" s="116">
        <f t="shared" si="206"/>
        <v>0.22135416666667007</v>
      </c>
      <c r="M510" s="105">
        <f t="shared" ref="M510:M573" si="208">$AB$4*$AB$1*E510*L510</f>
        <v>1787.4348958333608</v>
      </c>
      <c r="N510" s="97">
        <f t="shared" si="201"/>
        <v>39.194623161764532</v>
      </c>
      <c r="O510" s="97">
        <f t="shared" si="195"/>
        <v>9.2999999999998</v>
      </c>
      <c r="P510" s="105">
        <f t="shared" si="196"/>
        <v>0</v>
      </c>
      <c r="Q510" s="104">
        <f t="shared" ref="Q510:Q573" si="209">-($AB$5/2)+$AB$10</f>
        <v>-45</v>
      </c>
      <c r="R510" s="97">
        <f t="shared" ref="R510:R573" si="210">IF(O510&lt;0,IF(O510&lt;$B$10,$AB$1,$AB$1*(1-(1-(O510/$B$10))^2)),0)*$AB$11</f>
        <v>0</v>
      </c>
      <c r="S510" s="125">
        <f t="shared" ref="S510:S573" si="211">A510-((A510-B510)/E510)*$AB$7</f>
        <v>-2.8263157894736946</v>
      </c>
      <c r="T510" s="105">
        <f t="shared" ref="T510:T573" si="212">IF(S510&lt;0,IF(S510&lt;-2.174,$AB$2,S510*(10^-3)*$AB$3*(-1)),IF(S510&gt;2.174,$AB$2*(-1),S510*(10^-3)*$AB$3*(-1)))*$AB$8</f>
        <v>869.56521739130437</v>
      </c>
      <c r="U510" s="125">
        <f t="shared" si="197"/>
        <v>45</v>
      </c>
      <c r="V510" s="97">
        <f t="shared" si="198"/>
        <v>34</v>
      </c>
      <c r="X510" s="105">
        <f t="shared" si="202"/>
        <v>2623.0001132246653</v>
      </c>
      <c r="Y510" s="105">
        <f t="shared" ref="Y510:Y573" si="213">-(M510*N510+(P510-R510)*Q510+(T510-V510)*U510)/100</f>
        <v>-1076.5827195098509</v>
      </c>
    </row>
    <row r="511" spans="1:25" x14ac:dyDescent="0.25">
      <c r="A511" s="98">
        <v>-3.5</v>
      </c>
      <c r="B511" s="97">
        <v>9.1999999999998003</v>
      </c>
      <c r="C511" s="131" t="s">
        <v>24</v>
      </c>
      <c r="D511" s="114" t="s">
        <v>1</v>
      </c>
      <c r="E511" s="101">
        <f t="shared" si="207"/>
        <v>95</v>
      </c>
      <c r="F511" s="102" t="s">
        <v>21</v>
      </c>
      <c r="G511" s="120">
        <f t="shared" si="199"/>
        <v>0.2755905511811067</v>
      </c>
      <c r="H511" s="116">
        <f t="shared" si="200"/>
        <v>0.1181102362204743</v>
      </c>
      <c r="I511" s="120">
        <f t="shared" si="203"/>
        <v>-13.440833333332911</v>
      </c>
      <c r="J511" s="116">
        <f t="shared" si="204"/>
        <v>4.7624999999999247</v>
      </c>
      <c r="K511" s="104">
        <f t="shared" si="205"/>
        <v>0.4375</v>
      </c>
      <c r="L511" s="116">
        <f t="shared" si="206"/>
        <v>0.22309711286089584</v>
      </c>
      <c r="M511" s="105">
        <f t="shared" si="208"/>
        <v>1801.5091863517339</v>
      </c>
      <c r="N511" s="97">
        <f t="shared" si="201"/>
        <v>39.10954145437686</v>
      </c>
      <c r="O511" s="97">
        <f t="shared" ref="O511:O574" si="214">A511-((A511-B511)/E511)*($AB$5-$AB$10)</f>
        <v>9.1999999999998003</v>
      </c>
      <c r="P511" s="105">
        <f t="shared" ref="P511:P574" si="215">IF(O511&lt;0,IF(O511&lt;-2.174,$AB$2,O511*(10^-3)*$AB$3*(-1)),IF(O511&gt;2.174,$AB$2*(-1),O511*(10^-3)*$AB$3*(-1)))*$AB$11</f>
        <v>0</v>
      </c>
      <c r="Q511" s="104">
        <f t="shared" si="209"/>
        <v>-45</v>
      </c>
      <c r="R511" s="97">
        <f t="shared" si="210"/>
        <v>0</v>
      </c>
      <c r="S511" s="125">
        <f t="shared" si="211"/>
        <v>-2.8315789473684316</v>
      </c>
      <c r="T511" s="105">
        <f t="shared" si="212"/>
        <v>869.56521739130437</v>
      </c>
      <c r="U511" s="125">
        <f t="shared" ref="U511:U574" si="216">($AB$5/2)-$AB$7</f>
        <v>45</v>
      </c>
      <c r="V511" s="97">
        <f t="shared" ref="V511:V574" si="217">IF(S511&lt;0,IF(S511&lt;$B$10,$AB$1,$AB$1*(1-(1-(S511/$B$10))^2)),0)*$AB$8</f>
        <v>34</v>
      </c>
      <c r="X511" s="105">
        <f t="shared" si="202"/>
        <v>2637.0744037430381</v>
      </c>
      <c r="Y511" s="105">
        <f t="shared" si="213"/>
        <v>-1080.5663298667257</v>
      </c>
    </row>
    <row r="512" spans="1:25" x14ac:dyDescent="0.25">
      <c r="A512" s="98">
        <v>-3.5</v>
      </c>
      <c r="B512" s="97">
        <v>9.0999999999998007</v>
      </c>
      <c r="C512" s="131" t="s">
        <v>24</v>
      </c>
      <c r="D512" s="114" t="s">
        <v>1</v>
      </c>
      <c r="E512" s="101">
        <f t="shared" si="207"/>
        <v>95</v>
      </c>
      <c r="F512" s="102" t="s">
        <v>21</v>
      </c>
      <c r="G512" s="120">
        <f t="shared" ref="G512:G575" si="218">A512/(A512-B512)</f>
        <v>0.27777777777778218</v>
      </c>
      <c r="H512" s="116">
        <f t="shared" ref="H512:H575" si="219">(A512-$B$10)/(A512-B512)</f>
        <v>0.11904761904762093</v>
      </c>
      <c r="I512" s="120">
        <f t="shared" si="203"/>
        <v>-13.229999999999583</v>
      </c>
      <c r="J512" s="116">
        <f t="shared" si="204"/>
        <v>4.7249999999999241</v>
      </c>
      <c r="K512" s="104">
        <f t="shared" si="205"/>
        <v>0.4375</v>
      </c>
      <c r="L512" s="116">
        <f t="shared" si="206"/>
        <v>0.22486772486772832</v>
      </c>
      <c r="M512" s="105">
        <f t="shared" si="208"/>
        <v>1815.8068783069061</v>
      </c>
      <c r="N512" s="97">
        <f t="shared" ref="N512:N575" si="220">($AB$5/2)-($AB$4*$AB$1*E512^2*((3/4)*I512*(G512^4-H512^4)+(2/3)*J512*(G512^3-H512^3)+(1/2)*K512*(G512^2-H512^2)+(H512^2/2))/M512)</f>
        <v>39.023109243697306</v>
      </c>
      <c r="O512" s="97">
        <f t="shared" si="214"/>
        <v>9.0999999999998007</v>
      </c>
      <c r="P512" s="105">
        <f t="shared" si="215"/>
        <v>0</v>
      </c>
      <c r="Q512" s="104">
        <f t="shared" si="209"/>
        <v>-45</v>
      </c>
      <c r="R512" s="97">
        <f t="shared" si="210"/>
        <v>0</v>
      </c>
      <c r="S512" s="125">
        <f t="shared" si="211"/>
        <v>-2.8368421052631683</v>
      </c>
      <c r="T512" s="105">
        <f t="shared" si="212"/>
        <v>869.56521739130437</v>
      </c>
      <c r="U512" s="125">
        <f t="shared" si="216"/>
        <v>45</v>
      </c>
      <c r="V512" s="97">
        <f t="shared" si="217"/>
        <v>34</v>
      </c>
      <c r="X512" s="105">
        <f t="shared" si="202"/>
        <v>2651.3720956982106</v>
      </c>
      <c r="Y512" s="105">
        <f t="shared" si="213"/>
        <v>-1084.5886496023606</v>
      </c>
    </row>
    <row r="513" spans="1:25" x14ac:dyDescent="0.25">
      <c r="A513" s="98">
        <v>-3.5</v>
      </c>
      <c r="B513" s="98">
        <v>8.9999999999997993</v>
      </c>
      <c r="C513" s="131" t="s">
        <v>24</v>
      </c>
      <c r="D513" s="114" t="s">
        <v>1</v>
      </c>
      <c r="E513" s="101">
        <f t="shared" si="207"/>
        <v>95</v>
      </c>
      <c r="F513" s="102" t="s">
        <v>21</v>
      </c>
      <c r="G513" s="120">
        <f t="shared" si="218"/>
        <v>0.28000000000000452</v>
      </c>
      <c r="H513" s="116">
        <f t="shared" si="219"/>
        <v>0.12000000000000192</v>
      </c>
      <c r="I513" s="120">
        <f t="shared" si="203"/>
        <v>-13.020833333332915</v>
      </c>
      <c r="J513" s="116">
        <f t="shared" si="204"/>
        <v>4.6874999999999245</v>
      </c>
      <c r="K513" s="104">
        <f t="shared" si="205"/>
        <v>0.4375</v>
      </c>
      <c r="L513" s="116">
        <f t="shared" si="206"/>
        <v>0.22666666666667035</v>
      </c>
      <c r="M513" s="105">
        <f t="shared" si="208"/>
        <v>1830.333333333363</v>
      </c>
      <c r="N513" s="97">
        <f t="shared" si="220"/>
        <v>38.935294117646883</v>
      </c>
      <c r="O513" s="97">
        <f t="shared" si="214"/>
        <v>8.9999999999997993</v>
      </c>
      <c r="P513" s="105">
        <f t="shared" si="215"/>
        <v>0</v>
      </c>
      <c r="Q513" s="104">
        <f t="shared" si="209"/>
        <v>-45</v>
      </c>
      <c r="R513" s="97">
        <f t="shared" si="210"/>
        <v>0</v>
      </c>
      <c r="S513" s="125">
        <f t="shared" si="211"/>
        <v>-2.8421052631579053</v>
      </c>
      <c r="T513" s="105">
        <f t="shared" si="212"/>
        <v>869.56521739130437</v>
      </c>
      <c r="U513" s="125">
        <f t="shared" si="216"/>
        <v>45</v>
      </c>
      <c r="V513" s="97">
        <f t="shared" si="217"/>
        <v>34</v>
      </c>
      <c r="X513" s="105">
        <f t="shared" si="202"/>
        <v>2665.8985507246675</v>
      </c>
      <c r="Y513" s="105">
        <f t="shared" si="213"/>
        <v>-1088.650014492762</v>
      </c>
    </row>
    <row r="514" spans="1:25" x14ac:dyDescent="0.25">
      <c r="A514" s="98">
        <v>-3.5</v>
      </c>
      <c r="B514" s="97">
        <v>8.8999999999997996</v>
      </c>
      <c r="C514" s="131" t="s">
        <v>24</v>
      </c>
      <c r="D514" s="114" t="s">
        <v>1</v>
      </c>
      <c r="E514" s="101">
        <f t="shared" si="207"/>
        <v>95</v>
      </c>
      <c r="F514" s="102" t="s">
        <v>21</v>
      </c>
      <c r="G514" s="120">
        <f t="shared" si="218"/>
        <v>0.28225806451613361</v>
      </c>
      <c r="H514" s="116">
        <f t="shared" si="219"/>
        <v>0.12096774193548583</v>
      </c>
      <c r="I514" s="120">
        <f t="shared" si="203"/>
        <v>-12.813333333332919</v>
      </c>
      <c r="J514" s="116">
        <f t="shared" si="204"/>
        <v>4.649999999999924</v>
      </c>
      <c r="K514" s="104">
        <f t="shared" si="205"/>
        <v>0.4375</v>
      </c>
      <c r="L514" s="116">
        <f t="shared" si="206"/>
        <v>0.22849462365591766</v>
      </c>
      <c r="M514" s="105">
        <f t="shared" si="208"/>
        <v>1845.0940860215351</v>
      </c>
      <c r="N514" s="97">
        <f t="shared" si="220"/>
        <v>38.846062618595653</v>
      </c>
      <c r="O514" s="97">
        <f t="shared" si="214"/>
        <v>8.8999999999997996</v>
      </c>
      <c r="P514" s="105">
        <f t="shared" si="215"/>
        <v>0</v>
      </c>
      <c r="Q514" s="104">
        <f t="shared" si="209"/>
        <v>-45</v>
      </c>
      <c r="R514" s="97">
        <f t="shared" si="210"/>
        <v>0</v>
      </c>
      <c r="S514" s="125">
        <f t="shared" si="211"/>
        <v>-2.847368421052642</v>
      </c>
      <c r="T514" s="105">
        <f t="shared" si="212"/>
        <v>869.56521739130437</v>
      </c>
      <c r="U514" s="125">
        <f t="shared" si="216"/>
        <v>45</v>
      </c>
      <c r="V514" s="97">
        <f t="shared" si="217"/>
        <v>34</v>
      </c>
      <c r="X514" s="105">
        <f t="shared" si="202"/>
        <v>2680.6593034128396</v>
      </c>
      <c r="Y514" s="105">
        <f t="shared" si="213"/>
        <v>-1092.7507518540178</v>
      </c>
    </row>
    <row r="515" spans="1:25" x14ac:dyDescent="0.25">
      <c r="A515" s="98">
        <v>-3.5</v>
      </c>
      <c r="B515" s="97">
        <v>8.7999999999998</v>
      </c>
      <c r="C515" s="131" t="s">
        <v>24</v>
      </c>
      <c r="D515" s="114" t="s">
        <v>1</v>
      </c>
      <c r="E515" s="101">
        <f t="shared" si="207"/>
        <v>95</v>
      </c>
      <c r="F515" s="102" t="s">
        <v>21</v>
      </c>
      <c r="G515" s="120">
        <f t="shared" si="218"/>
        <v>0.28455284552845989</v>
      </c>
      <c r="H515" s="116">
        <f t="shared" si="219"/>
        <v>0.1219512195121971</v>
      </c>
      <c r="I515" s="120">
        <f t="shared" si="203"/>
        <v>-12.60749999999959</v>
      </c>
      <c r="J515" s="116">
        <f t="shared" si="204"/>
        <v>4.6124999999999252</v>
      </c>
      <c r="K515" s="104">
        <f t="shared" si="205"/>
        <v>0.4375</v>
      </c>
      <c r="L515" s="116">
        <f t="shared" si="206"/>
        <v>0.23035230352303898</v>
      </c>
      <c r="M515" s="105">
        <f t="shared" si="208"/>
        <v>1860.0948509485397</v>
      </c>
      <c r="N515" s="97">
        <f t="shared" si="220"/>
        <v>38.75538020086065</v>
      </c>
      <c r="O515" s="97">
        <f t="shared" si="214"/>
        <v>8.7999999999998</v>
      </c>
      <c r="P515" s="105">
        <f t="shared" si="215"/>
        <v>0</v>
      </c>
      <c r="Q515" s="104">
        <f t="shared" si="209"/>
        <v>-45</v>
      </c>
      <c r="R515" s="97">
        <f t="shared" si="210"/>
        <v>0</v>
      </c>
      <c r="S515" s="125">
        <f t="shared" si="211"/>
        <v>-2.8526315789473791</v>
      </c>
      <c r="T515" s="105">
        <f t="shared" si="212"/>
        <v>869.56521739130437</v>
      </c>
      <c r="U515" s="125">
        <f t="shared" si="216"/>
        <v>45</v>
      </c>
      <c r="V515" s="97">
        <f t="shared" si="217"/>
        <v>34</v>
      </c>
      <c r="X515" s="105">
        <f t="shared" si="202"/>
        <v>2695.6600683398442</v>
      </c>
      <c r="Y515" s="105">
        <f t="shared" si="213"/>
        <v>-1096.8911794078258</v>
      </c>
    </row>
    <row r="516" spans="1:25" x14ac:dyDescent="0.25">
      <c r="A516" s="98">
        <v>-3.5</v>
      </c>
      <c r="B516" s="98">
        <v>8.6999999999998003</v>
      </c>
      <c r="C516" s="131" t="s">
        <v>24</v>
      </c>
      <c r="D516" s="114" t="s">
        <v>1</v>
      </c>
      <c r="E516" s="101">
        <f t="shared" si="207"/>
        <v>95</v>
      </c>
      <c r="F516" s="102" t="s">
        <v>21</v>
      </c>
      <c r="G516" s="120">
        <f t="shared" si="218"/>
        <v>0.28688524590164405</v>
      </c>
      <c r="H516" s="116">
        <f t="shared" si="219"/>
        <v>0.12295081967213316</v>
      </c>
      <c r="I516" s="120">
        <f t="shared" si="203"/>
        <v>-12.403333333332926</v>
      </c>
      <c r="J516" s="116">
        <f t="shared" si="204"/>
        <v>4.5749999999999247</v>
      </c>
      <c r="K516" s="104">
        <f t="shared" si="205"/>
        <v>0.4375</v>
      </c>
      <c r="L516" s="116">
        <f t="shared" si="206"/>
        <v>0.2322404371584737</v>
      </c>
      <c r="M516" s="105">
        <f t="shared" si="208"/>
        <v>1875.3415300546751</v>
      </c>
      <c r="N516" s="97">
        <f t="shared" si="220"/>
        <v>38.663211186113607</v>
      </c>
      <c r="O516" s="97">
        <f t="shared" si="214"/>
        <v>8.6999999999998003</v>
      </c>
      <c r="P516" s="105">
        <f t="shared" si="215"/>
        <v>0</v>
      </c>
      <c r="Q516" s="104">
        <f t="shared" si="209"/>
        <v>-45</v>
      </c>
      <c r="R516" s="97">
        <f t="shared" si="210"/>
        <v>0</v>
      </c>
      <c r="S516" s="125">
        <f t="shared" si="211"/>
        <v>-2.8578947368421157</v>
      </c>
      <c r="T516" s="105">
        <f t="shared" si="212"/>
        <v>869.56521739130437</v>
      </c>
      <c r="U516" s="125">
        <f t="shared" si="216"/>
        <v>45</v>
      </c>
      <c r="V516" s="97">
        <f t="shared" si="217"/>
        <v>34</v>
      </c>
      <c r="X516" s="105">
        <f t="shared" ref="X516:X579" si="221">M516+P516-R516+T516-V516</f>
        <v>2710.9067474459794</v>
      </c>
      <c r="Y516" s="105">
        <f t="shared" si="213"/>
        <v>-1101.0716040520201</v>
      </c>
    </row>
    <row r="517" spans="1:25" x14ac:dyDescent="0.25">
      <c r="A517" s="98">
        <v>-3.5</v>
      </c>
      <c r="B517" s="97">
        <v>8.5999999999998007</v>
      </c>
      <c r="C517" s="131" t="s">
        <v>24</v>
      </c>
      <c r="D517" s="114" t="s">
        <v>1</v>
      </c>
      <c r="E517" s="101">
        <f t="shared" si="207"/>
        <v>95</v>
      </c>
      <c r="F517" s="102" t="s">
        <v>21</v>
      </c>
      <c r="G517" s="120">
        <f t="shared" si="218"/>
        <v>0.28925619834711219</v>
      </c>
      <c r="H517" s="116">
        <f t="shared" si="219"/>
        <v>0.12396694214876237</v>
      </c>
      <c r="I517" s="120">
        <f t="shared" si="203"/>
        <v>-12.20083333333293</v>
      </c>
      <c r="J517" s="116">
        <f t="shared" si="204"/>
        <v>4.5374999999999241</v>
      </c>
      <c r="K517" s="104">
        <f t="shared" si="205"/>
        <v>0.4375</v>
      </c>
      <c r="L517" s="116">
        <f t="shared" si="206"/>
        <v>0.23415977961432882</v>
      </c>
      <c r="M517" s="105">
        <f t="shared" si="208"/>
        <v>1890.8402203857052</v>
      </c>
      <c r="N517" s="97">
        <f t="shared" si="220"/>
        <v>38.569518716577356</v>
      </c>
      <c r="O517" s="97">
        <f t="shared" si="214"/>
        <v>8.5999999999998025</v>
      </c>
      <c r="P517" s="105">
        <f t="shared" si="215"/>
        <v>0</v>
      </c>
      <c r="Q517" s="104">
        <f t="shared" si="209"/>
        <v>-45</v>
      </c>
      <c r="R517" s="97">
        <f t="shared" si="210"/>
        <v>0</v>
      </c>
      <c r="S517" s="125">
        <f t="shared" si="211"/>
        <v>-2.8631578947368528</v>
      </c>
      <c r="T517" s="105">
        <f t="shared" si="212"/>
        <v>869.56521739130437</v>
      </c>
      <c r="U517" s="125">
        <f t="shared" si="216"/>
        <v>45</v>
      </c>
      <c r="V517" s="97">
        <f t="shared" si="217"/>
        <v>34</v>
      </c>
      <c r="X517" s="105">
        <f t="shared" si="221"/>
        <v>2726.4054377770094</v>
      </c>
      <c r="Y517" s="105">
        <f t="shared" si="213"/>
        <v>-1105.2923205283241</v>
      </c>
    </row>
    <row r="518" spans="1:25" x14ac:dyDescent="0.25">
      <c r="A518" s="98">
        <v>-3.5</v>
      </c>
      <c r="B518" s="97">
        <v>8.4999999999997993</v>
      </c>
      <c r="C518" s="131" t="s">
        <v>24</v>
      </c>
      <c r="D518" s="114" t="s">
        <v>1</v>
      </c>
      <c r="E518" s="101">
        <f t="shared" si="207"/>
        <v>95</v>
      </c>
      <c r="F518" s="102" t="s">
        <v>21</v>
      </c>
      <c r="G518" s="120">
        <f t="shared" si="218"/>
        <v>0.29166666666667157</v>
      </c>
      <c r="H518" s="116">
        <f t="shared" si="219"/>
        <v>0.12500000000000208</v>
      </c>
      <c r="I518" s="120">
        <f t="shared" si="203"/>
        <v>-11.999999999999597</v>
      </c>
      <c r="J518" s="116">
        <f t="shared" si="204"/>
        <v>4.4999999999999245</v>
      </c>
      <c r="K518" s="104">
        <f t="shared" si="205"/>
        <v>0.4375</v>
      </c>
      <c r="L518" s="116">
        <f t="shared" si="206"/>
        <v>0.23611111111111507</v>
      </c>
      <c r="M518" s="105">
        <f t="shared" si="208"/>
        <v>1906.5972222222542</v>
      </c>
      <c r="N518" s="97">
        <f t="shared" si="220"/>
        <v>38.474264705882163</v>
      </c>
      <c r="O518" s="97">
        <f t="shared" si="214"/>
        <v>8.4999999999997993</v>
      </c>
      <c r="P518" s="105">
        <f t="shared" si="215"/>
        <v>0</v>
      </c>
      <c r="Q518" s="104">
        <f t="shared" si="209"/>
        <v>-45</v>
      </c>
      <c r="R518" s="97">
        <f t="shared" si="210"/>
        <v>0</v>
      </c>
      <c r="S518" s="125">
        <f t="shared" si="211"/>
        <v>-2.8684210526315894</v>
      </c>
      <c r="T518" s="105">
        <f t="shared" si="212"/>
        <v>869.56521739130437</v>
      </c>
      <c r="U518" s="125">
        <f t="shared" si="216"/>
        <v>45</v>
      </c>
      <c r="V518" s="97">
        <f t="shared" si="217"/>
        <v>34</v>
      </c>
      <c r="X518" s="105">
        <f t="shared" si="221"/>
        <v>2742.1624396135585</v>
      </c>
      <c r="Y518" s="105">
        <f t="shared" si="213"/>
        <v>-1109.5536099788735</v>
      </c>
    </row>
    <row r="519" spans="1:25" x14ac:dyDescent="0.25">
      <c r="A519" s="98">
        <v>-3.5</v>
      </c>
      <c r="B519" s="98">
        <v>8.3999999999997996</v>
      </c>
      <c r="C519" s="131" t="s">
        <v>24</v>
      </c>
      <c r="D519" s="114" t="s">
        <v>1</v>
      </c>
      <c r="E519" s="101">
        <f t="shared" si="207"/>
        <v>95</v>
      </c>
      <c r="F519" s="102" t="s">
        <v>21</v>
      </c>
      <c r="G519" s="120">
        <f t="shared" si="218"/>
        <v>0.29411764705882848</v>
      </c>
      <c r="H519" s="116">
        <f t="shared" si="219"/>
        <v>0.12605042016806936</v>
      </c>
      <c r="I519" s="120">
        <f t="shared" si="203"/>
        <v>-11.800833333332937</v>
      </c>
      <c r="J519" s="116">
        <f t="shared" si="204"/>
        <v>4.462499999999924</v>
      </c>
      <c r="K519" s="104">
        <f t="shared" si="205"/>
        <v>0.4375</v>
      </c>
      <c r="L519" s="116">
        <f t="shared" si="206"/>
        <v>0.238095238095242</v>
      </c>
      <c r="M519" s="105">
        <f t="shared" si="208"/>
        <v>1922.6190476190791</v>
      </c>
      <c r="N519" s="97">
        <f t="shared" si="220"/>
        <v>38.377409787444201</v>
      </c>
      <c r="O519" s="97">
        <f t="shared" si="214"/>
        <v>8.3999999999998014</v>
      </c>
      <c r="P519" s="105">
        <f t="shared" si="215"/>
        <v>0</v>
      </c>
      <c r="Q519" s="104">
        <f t="shared" si="209"/>
        <v>-45</v>
      </c>
      <c r="R519" s="97">
        <f t="shared" si="210"/>
        <v>0</v>
      </c>
      <c r="S519" s="125">
        <f t="shared" si="211"/>
        <v>-2.8736842105263261</v>
      </c>
      <c r="T519" s="105">
        <f t="shared" si="212"/>
        <v>869.56521739130437</v>
      </c>
      <c r="U519" s="125">
        <f t="shared" si="216"/>
        <v>45</v>
      </c>
      <c r="V519" s="97">
        <f t="shared" si="217"/>
        <v>34</v>
      </c>
      <c r="X519" s="105">
        <f t="shared" si="221"/>
        <v>2758.1842650103836</v>
      </c>
      <c r="Y519" s="105">
        <f t="shared" si="213"/>
        <v>-1113.8557383823179</v>
      </c>
    </row>
    <row r="520" spans="1:25" x14ac:dyDescent="0.25">
      <c r="A520" s="98">
        <v>-3.5</v>
      </c>
      <c r="B520" s="97">
        <v>8.2999999999998</v>
      </c>
      <c r="C520" s="131" t="s">
        <v>24</v>
      </c>
      <c r="D520" s="114" t="s">
        <v>1</v>
      </c>
      <c r="E520" s="101">
        <f t="shared" si="207"/>
        <v>95</v>
      </c>
      <c r="F520" s="102" t="s">
        <v>21</v>
      </c>
      <c r="G520" s="120">
        <f t="shared" si="218"/>
        <v>0.29661016949153046</v>
      </c>
      <c r="H520" s="116">
        <f t="shared" si="219"/>
        <v>0.12711864406779877</v>
      </c>
      <c r="I520" s="120">
        <f t="shared" si="203"/>
        <v>-11.603333333332941</v>
      </c>
      <c r="J520" s="116">
        <f t="shared" si="204"/>
        <v>4.4249999999999252</v>
      </c>
      <c r="K520" s="104">
        <f t="shared" si="205"/>
        <v>0.4375</v>
      </c>
      <c r="L520" s="116">
        <f t="shared" si="206"/>
        <v>0.24011299435028655</v>
      </c>
      <c r="M520" s="105">
        <f t="shared" si="208"/>
        <v>1938.912429378564</v>
      </c>
      <c r="N520" s="97">
        <f t="shared" si="220"/>
        <v>38.278913260219149</v>
      </c>
      <c r="O520" s="97">
        <f t="shared" si="214"/>
        <v>8.2999999999998</v>
      </c>
      <c r="P520" s="105">
        <f t="shared" si="215"/>
        <v>0</v>
      </c>
      <c r="Q520" s="104">
        <f t="shared" si="209"/>
        <v>-45</v>
      </c>
      <c r="R520" s="97">
        <f t="shared" si="210"/>
        <v>0</v>
      </c>
      <c r="S520" s="125">
        <f t="shared" si="211"/>
        <v>-2.8789473684210631</v>
      </c>
      <c r="T520" s="105">
        <f t="shared" si="212"/>
        <v>869.56521739130437</v>
      </c>
      <c r="U520" s="125">
        <f t="shared" si="216"/>
        <v>45</v>
      </c>
      <c r="V520" s="97">
        <f t="shared" si="217"/>
        <v>34</v>
      </c>
      <c r="X520" s="105">
        <f t="shared" si="221"/>
        <v>2774.4776467698684</v>
      </c>
      <c r="Y520" s="105">
        <f t="shared" si="213"/>
        <v>-1118.1989548595154</v>
      </c>
    </row>
    <row r="521" spans="1:25" x14ac:dyDescent="0.25">
      <c r="A521" s="98">
        <v>-3.5</v>
      </c>
      <c r="B521" s="97">
        <v>8.1999999999998003</v>
      </c>
      <c r="C521" s="131" t="s">
        <v>24</v>
      </c>
      <c r="D521" s="114" t="s">
        <v>1</v>
      </c>
      <c r="E521" s="101">
        <f t="shared" si="207"/>
        <v>95</v>
      </c>
      <c r="F521" s="102" t="s">
        <v>21</v>
      </c>
      <c r="G521" s="120">
        <f t="shared" si="218"/>
        <v>0.29914529914530424</v>
      </c>
      <c r="H521" s="116">
        <f t="shared" si="219"/>
        <v>0.12820512820513039</v>
      </c>
      <c r="I521" s="120">
        <f t="shared" si="203"/>
        <v>-11.40749999999961</v>
      </c>
      <c r="J521" s="116">
        <f t="shared" si="204"/>
        <v>4.3874999999999247</v>
      </c>
      <c r="K521" s="104">
        <f t="shared" si="205"/>
        <v>0.4375</v>
      </c>
      <c r="L521" s="116">
        <f t="shared" si="206"/>
        <v>0.24216524216524632</v>
      </c>
      <c r="M521" s="105">
        <f t="shared" si="208"/>
        <v>1955.4843304843641</v>
      </c>
      <c r="N521" s="97">
        <f t="shared" si="220"/>
        <v>38.178733031674014</v>
      </c>
      <c r="O521" s="97">
        <f t="shared" si="214"/>
        <v>8.1999999999998003</v>
      </c>
      <c r="P521" s="105">
        <f t="shared" si="215"/>
        <v>0</v>
      </c>
      <c r="Q521" s="104">
        <f t="shared" si="209"/>
        <v>-45</v>
      </c>
      <c r="R521" s="97">
        <f t="shared" si="210"/>
        <v>0</v>
      </c>
      <c r="S521" s="125">
        <f t="shared" si="211"/>
        <v>-2.8842105263158002</v>
      </c>
      <c r="T521" s="105">
        <f t="shared" si="212"/>
        <v>869.56521739130437</v>
      </c>
      <c r="U521" s="125">
        <f t="shared" si="216"/>
        <v>45</v>
      </c>
      <c r="V521" s="97">
        <f t="shared" si="217"/>
        <v>34</v>
      </c>
      <c r="X521" s="105">
        <f t="shared" si="221"/>
        <v>2791.0495478756684</v>
      </c>
      <c r="Y521" s="105">
        <f t="shared" si="213"/>
        <v>-1122.5834898379303</v>
      </c>
    </row>
    <row r="522" spans="1:25" x14ac:dyDescent="0.25">
      <c r="A522" s="98">
        <v>-3.5</v>
      </c>
      <c r="B522" s="98">
        <v>8.0999999999998007</v>
      </c>
      <c r="C522" s="131" t="s">
        <v>24</v>
      </c>
      <c r="D522" s="114" t="s">
        <v>1</v>
      </c>
      <c r="E522" s="101">
        <f t="shared" si="207"/>
        <v>95</v>
      </c>
      <c r="F522" s="102" t="s">
        <v>21</v>
      </c>
      <c r="G522" s="120">
        <f t="shared" si="218"/>
        <v>0.30172413793103969</v>
      </c>
      <c r="H522" s="116">
        <f t="shared" si="219"/>
        <v>0.12931034482758844</v>
      </c>
      <c r="I522" s="120">
        <f t="shared" si="203"/>
        <v>-11.213333333332947</v>
      </c>
      <c r="J522" s="116">
        <f t="shared" si="204"/>
        <v>4.3499999999999241</v>
      </c>
      <c r="K522" s="104">
        <f t="shared" si="205"/>
        <v>0.4375</v>
      </c>
      <c r="L522" s="116">
        <f t="shared" si="206"/>
        <v>0.24425287356322256</v>
      </c>
      <c r="M522" s="105">
        <f t="shared" si="208"/>
        <v>1972.3419540230223</v>
      </c>
      <c r="N522" s="97">
        <f t="shared" si="220"/>
        <v>38.07682555780913</v>
      </c>
      <c r="O522" s="97">
        <f t="shared" si="214"/>
        <v>8.0999999999998007</v>
      </c>
      <c r="P522" s="105">
        <f t="shared" si="215"/>
        <v>0</v>
      </c>
      <c r="Q522" s="104">
        <f t="shared" si="209"/>
        <v>-45</v>
      </c>
      <c r="R522" s="97">
        <f t="shared" si="210"/>
        <v>0</v>
      </c>
      <c r="S522" s="125">
        <f t="shared" si="211"/>
        <v>-2.8894736842105369</v>
      </c>
      <c r="T522" s="105">
        <f t="shared" si="212"/>
        <v>869.56521739130437</v>
      </c>
      <c r="U522" s="125">
        <f t="shared" si="216"/>
        <v>45</v>
      </c>
      <c r="V522" s="97">
        <f t="shared" si="217"/>
        <v>34</v>
      </c>
      <c r="X522" s="105">
        <f t="shared" si="221"/>
        <v>2807.9071714143265</v>
      </c>
      <c r="Y522" s="105">
        <f t="shared" si="213"/>
        <v>-1127.0095530629169</v>
      </c>
    </row>
    <row r="523" spans="1:25" x14ac:dyDescent="0.25">
      <c r="A523" s="98">
        <v>-3.5</v>
      </c>
      <c r="B523" s="97">
        <v>7.9999999999998002</v>
      </c>
      <c r="C523" s="131" t="s">
        <v>24</v>
      </c>
      <c r="D523" s="114" t="s">
        <v>1</v>
      </c>
      <c r="E523" s="101">
        <f t="shared" si="207"/>
        <v>95</v>
      </c>
      <c r="F523" s="102" t="s">
        <v>21</v>
      </c>
      <c r="G523" s="120">
        <f t="shared" si="218"/>
        <v>0.30434782608696181</v>
      </c>
      <c r="H523" s="116">
        <f t="shared" si="219"/>
        <v>0.1304347826086979</v>
      </c>
      <c r="I523" s="120">
        <f t="shared" si="203"/>
        <v>-11.020833333332952</v>
      </c>
      <c r="J523" s="116">
        <f t="shared" si="204"/>
        <v>4.3124999999999254</v>
      </c>
      <c r="K523" s="104">
        <f t="shared" si="205"/>
        <v>0.4375</v>
      </c>
      <c r="L523" s="116">
        <f t="shared" si="206"/>
        <v>0.24637681159420721</v>
      </c>
      <c r="M523" s="105">
        <f t="shared" si="208"/>
        <v>1989.4927536232233</v>
      </c>
      <c r="N523" s="97">
        <f t="shared" si="220"/>
        <v>37.973145780050942</v>
      </c>
      <c r="O523" s="97">
        <f t="shared" si="214"/>
        <v>7.999999999999801</v>
      </c>
      <c r="P523" s="105">
        <f t="shared" si="215"/>
        <v>0</v>
      </c>
      <c r="Q523" s="104">
        <f t="shared" si="209"/>
        <v>-45</v>
      </c>
      <c r="R523" s="97">
        <f t="shared" si="210"/>
        <v>0</v>
      </c>
      <c r="S523" s="125">
        <f t="shared" si="211"/>
        <v>-2.8947368421052735</v>
      </c>
      <c r="T523" s="105">
        <f t="shared" si="212"/>
        <v>869.56521739130437</v>
      </c>
      <c r="U523" s="125">
        <f t="shared" si="216"/>
        <v>45</v>
      </c>
      <c r="V523" s="97">
        <f t="shared" si="217"/>
        <v>34</v>
      </c>
      <c r="X523" s="105">
        <f t="shared" si="221"/>
        <v>2825.0579710145275</v>
      </c>
      <c r="Y523" s="105">
        <f t="shared" si="213"/>
        <v>-1131.4773314429831</v>
      </c>
    </row>
    <row r="524" spans="1:25" x14ac:dyDescent="0.25">
      <c r="A524" s="98">
        <v>-3.5</v>
      </c>
      <c r="B524" s="97">
        <v>7.8999999999997996</v>
      </c>
      <c r="C524" s="131" t="s">
        <v>24</v>
      </c>
      <c r="D524" s="114" t="s">
        <v>1</v>
      </c>
      <c r="E524" s="101">
        <f t="shared" si="207"/>
        <v>95</v>
      </c>
      <c r="F524" s="102" t="s">
        <v>21</v>
      </c>
      <c r="G524" s="120">
        <f t="shared" si="218"/>
        <v>0.30701754385965452</v>
      </c>
      <c r="H524" s="116">
        <f t="shared" si="219"/>
        <v>0.13157894736842338</v>
      </c>
      <c r="I524" s="120">
        <f t="shared" si="203"/>
        <v>-10.82999999999962</v>
      </c>
      <c r="J524" s="116">
        <f t="shared" si="204"/>
        <v>4.274999999999924</v>
      </c>
      <c r="K524" s="104">
        <f t="shared" si="205"/>
        <v>0.4375</v>
      </c>
      <c r="L524" s="116">
        <f t="shared" si="206"/>
        <v>0.24853801169591075</v>
      </c>
      <c r="M524" s="105">
        <f t="shared" si="208"/>
        <v>2006.9444444444794</v>
      </c>
      <c r="N524" s="97">
        <f t="shared" si="220"/>
        <v>37.867647058823323</v>
      </c>
      <c r="O524" s="97">
        <f t="shared" si="214"/>
        <v>7.8999999999997996</v>
      </c>
      <c r="P524" s="105">
        <f t="shared" si="215"/>
        <v>0</v>
      </c>
      <c r="Q524" s="104">
        <f t="shared" si="209"/>
        <v>-45</v>
      </c>
      <c r="R524" s="97">
        <f t="shared" si="210"/>
        <v>0</v>
      </c>
      <c r="S524" s="125">
        <f t="shared" si="211"/>
        <v>-2.9000000000000106</v>
      </c>
      <c r="T524" s="105">
        <f t="shared" si="212"/>
        <v>869.56521739130437</v>
      </c>
      <c r="U524" s="125">
        <f t="shared" si="216"/>
        <v>45</v>
      </c>
      <c r="V524" s="97">
        <f t="shared" si="217"/>
        <v>34</v>
      </c>
      <c r="X524" s="105">
        <f t="shared" si="221"/>
        <v>2842.5096618357838</v>
      </c>
      <c r="Y524" s="105">
        <f t="shared" si="213"/>
        <v>-1135.9869867149848</v>
      </c>
    </row>
    <row r="525" spans="1:25" x14ac:dyDescent="0.25">
      <c r="A525" s="98">
        <v>-3.5</v>
      </c>
      <c r="B525" s="98">
        <v>7.7999999999998</v>
      </c>
      <c r="C525" s="131" t="s">
        <v>24</v>
      </c>
      <c r="D525" s="114" t="s">
        <v>1</v>
      </c>
      <c r="E525" s="101">
        <f t="shared" si="207"/>
        <v>95</v>
      </c>
      <c r="F525" s="102" t="s">
        <v>21</v>
      </c>
      <c r="G525" s="120">
        <f t="shared" si="218"/>
        <v>0.30973451327434176</v>
      </c>
      <c r="H525" s="116">
        <f t="shared" si="219"/>
        <v>0.13274336283186075</v>
      </c>
      <c r="I525" s="120">
        <f t="shared" si="203"/>
        <v>-10.640833333332957</v>
      </c>
      <c r="J525" s="116">
        <f t="shared" si="204"/>
        <v>4.2374999999999252</v>
      </c>
      <c r="K525" s="104">
        <f t="shared" si="205"/>
        <v>0.4375</v>
      </c>
      <c r="L525" s="116">
        <f t="shared" si="206"/>
        <v>0.25073746312684814</v>
      </c>
      <c r="M525" s="105">
        <f t="shared" si="208"/>
        <v>2024.7050147492987</v>
      </c>
      <c r="N525" s="97">
        <f t="shared" si="220"/>
        <v>37.760281103591659</v>
      </c>
      <c r="O525" s="97">
        <f t="shared" si="214"/>
        <v>7.7999999999998</v>
      </c>
      <c r="P525" s="105">
        <f t="shared" si="215"/>
        <v>0</v>
      </c>
      <c r="Q525" s="104">
        <f t="shared" si="209"/>
        <v>-45</v>
      </c>
      <c r="R525" s="97">
        <f t="shared" si="210"/>
        <v>0</v>
      </c>
      <c r="S525" s="125">
        <f t="shared" si="211"/>
        <v>-2.9052631578947476</v>
      </c>
      <c r="T525" s="105">
        <f t="shared" si="212"/>
        <v>869.56521739130437</v>
      </c>
      <c r="U525" s="125">
        <f t="shared" si="216"/>
        <v>45</v>
      </c>
      <c r="V525" s="97">
        <f t="shared" si="217"/>
        <v>34</v>
      </c>
      <c r="X525" s="105">
        <f t="shared" si="221"/>
        <v>2860.2702321406032</v>
      </c>
      <c r="Y525" s="105">
        <f t="shared" si="213"/>
        <v>-1140.5386529139391</v>
      </c>
    </row>
    <row r="526" spans="1:25" x14ac:dyDescent="0.25">
      <c r="A526" s="98">
        <v>-3.5</v>
      </c>
      <c r="B526" s="97">
        <v>7.6999999999998003</v>
      </c>
      <c r="C526" s="131" t="s">
        <v>24</v>
      </c>
      <c r="D526" s="114" t="s">
        <v>1</v>
      </c>
      <c r="E526" s="101">
        <f t="shared" si="207"/>
        <v>95</v>
      </c>
      <c r="F526" s="102" t="s">
        <v>21</v>
      </c>
      <c r="G526" s="120">
        <f t="shared" si="218"/>
        <v>0.31250000000000555</v>
      </c>
      <c r="H526" s="116">
        <f t="shared" si="219"/>
        <v>0.13392857142857381</v>
      </c>
      <c r="I526" s="120">
        <f t="shared" si="203"/>
        <v>-10.45333333333296</v>
      </c>
      <c r="J526" s="116">
        <f t="shared" si="204"/>
        <v>4.1999999999999247</v>
      </c>
      <c r="K526" s="104">
        <f t="shared" si="205"/>
        <v>0.4375</v>
      </c>
      <c r="L526" s="116">
        <f t="shared" si="206"/>
        <v>0.25297619047619491</v>
      </c>
      <c r="M526" s="105">
        <f t="shared" si="208"/>
        <v>2042.7827380952738</v>
      </c>
      <c r="N526" s="97">
        <f t="shared" si="220"/>
        <v>37.650997899159449</v>
      </c>
      <c r="O526" s="97">
        <f t="shared" si="214"/>
        <v>7.6999999999998003</v>
      </c>
      <c r="P526" s="105">
        <f t="shared" si="215"/>
        <v>0</v>
      </c>
      <c r="Q526" s="104">
        <f t="shared" si="209"/>
        <v>-45</v>
      </c>
      <c r="R526" s="97">
        <f t="shared" si="210"/>
        <v>0</v>
      </c>
      <c r="S526" s="125">
        <f t="shared" si="211"/>
        <v>-2.9105263157894843</v>
      </c>
      <c r="T526" s="105">
        <f t="shared" si="212"/>
        <v>869.56521739130437</v>
      </c>
      <c r="U526" s="125">
        <f t="shared" si="216"/>
        <v>45</v>
      </c>
      <c r="V526" s="97">
        <f t="shared" si="217"/>
        <v>34</v>
      </c>
      <c r="X526" s="105">
        <f t="shared" si="221"/>
        <v>2878.347955486578</v>
      </c>
      <c r="Y526" s="105">
        <f t="shared" si="213"/>
        <v>-1145.1324336307305</v>
      </c>
    </row>
    <row r="527" spans="1:25" x14ac:dyDescent="0.25">
      <c r="A527" s="98">
        <v>-3.5</v>
      </c>
      <c r="B527" s="97">
        <v>7.5999999999997998</v>
      </c>
      <c r="C527" s="131" t="s">
        <v>24</v>
      </c>
      <c r="D527" s="114" t="s">
        <v>1</v>
      </c>
      <c r="E527" s="101">
        <f t="shared" si="207"/>
        <v>95</v>
      </c>
      <c r="F527" s="102" t="s">
        <v>21</v>
      </c>
      <c r="G527" s="120">
        <f t="shared" si="218"/>
        <v>0.31531531531532103</v>
      </c>
      <c r="H527" s="116">
        <f t="shared" si="219"/>
        <v>0.13513513513513759</v>
      </c>
      <c r="I527" s="120">
        <f t="shared" si="203"/>
        <v>-10.267499999999627</v>
      </c>
      <c r="J527" s="116">
        <f t="shared" si="204"/>
        <v>4.162499999999925</v>
      </c>
      <c r="K527" s="104">
        <f t="shared" si="205"/>
        <v>0.4375</v>
      </c>
      <c r="L527" s="116">
        <f t="shared" si="206"/>
        <v>0.25525525525525994</v>
      </c>
      <c r="M527" s="105">
        <f t="shared" si="208"/>
        <v>2061.1861861862239</v>
      </c>
      <c r="N527" s="97">
        <f t="shared" si="220"/>
        <v>37.539745627980693</v>
      </c>
      <c r="O527" s="97">
        <f t="shared" si="214"/>
        <v>7.5999999999997989</v>
      </c>
      <c r="P527" s="105">
        <f t="shared" si="215"/>
        <v>0</v>
      </c>
      <c r="Q527" s="104">
        <f t="shared" si="209"/>
        <v>-45</v>
      </c>
      <c r="R527" s="97">
        <f t="shared" si="210"/>
        <v>0</v>
      </c>
      <c r="S527" s="125">
        <f t="shared" si="211"/>
        <v>-2.9157894736842209</v>
      </c>
      <c r="T527" s="105">
        <f t="shared" si="212"/>
        <v>869.56521739130437</v>
      </c>
      <c r="U527" s="125">
        <f t="shared" si="216"/>
        <v>45</v>
      </c>
      <c r="V527" s="97">
        <f t="shared" si="217"/>
        <v>34</v>
      </c>
      <c r="X527" s="105">
        <f t="shared" si="221"/>
        <v>2896.7514035775284</v>
      </c>
      <c r="Y527" s="105">
        <f t="shared" si="213"/>
        <v>-1149.7683990394719</v>
      </c>
    </row>
    <row r="528" spans="1:25" x14ac:dyDescent="0.25">
      <c r="A528" s="98">
        <v>-3.5</v>
      </c>
      <c r="B528" s="98">
        <v>7.4999999999998002</v>
      </c>
      <c r="C528" s="131" t="s">
        <v>24</v>
      </c>
      <c r="D528" s="114" t="s">
        <v>1</v>
      </c>
      <c r="E528" s="101">
        <f t="shared" si="207"/>
        <v>95</v>
      </c>
      <c r="F528" s="102" t="s">
        <v>21</v>
      </c>
      <c r="G528" s="120">
        <f t="shared" si="218"/>
        <v>0.31818181818182395</v>
      </c>
      <c r="H528" s="116">
        <f t="shared" si="219"/>
        <v>0.13636363636363882</v>
      </c>
      <c r="I528" s="120">
        <f t="shared" si="203"/>
        <v>-10.083333333332968</v>
      </c>
      <c r="J528" s="116">
        <f t="shared" si="204"/>
        <v>4.1249999999999254</v>
      </c>
      <c r="K528" s="104">
        <f t="shared" si="205"/>
        <v>0.4375</v>
      </c>
      <c r="L528" s="116">
        <f t="shared" si="206"/>
        <v>0.25757575757576223</v>
      </c>
      <c r="M528" s="105">
        <f t="shared" si="208"/>
        <v>2079.9242424242802</v>
      </c>
      <c r="N528" s="97">
        <f t="shared" si="220"/>
        <v>37.426470588235077</v>
      </c>
      <c r="O528" s="97">
        <f t="shared" si="214"/>
        <v>7.499999999999801</v>
      </c>
      <c r="P528" s="105">
        <f t="shared" si="215"/>
        <v>0</v>
      </c>
      <c r="Q528" s="104">
        <f t="shared" si="209"/>
        <v>-45</v>
      </c>
      <c r="R528" s="97">
        <f t="shared" si="210"/>
        <v>0</v>
      </c>
      <c r="S528" s="125">
        <f t="shared" si="211"/>
        <v>-2.921052631578958</v>
      </c>
      <c r="T528" s="105">
        <f t="shared" si="212"/>
        <v>869.56521739130437</v>
      </c>
      <c r="U528" s="125">
        <f t="shared" si="216"/>
        <v>45</v>
      </c>
      <c r="V528" s="97">
        <f t="shared" si="217"/>
        <v>34</v>
      </c>
      <c r="X528" s="105">
        <f t="shared" si="221"/>
        <v>2915.4894598155847</v>
      </c>
      <c r="Y528" s="105">
        <f t="shared" si="213"/>
        <v>-1154.4465826745814</v>
      </c>
    </row>
    <row r="529" spans="1:25" x14ac:dyDescent="0.25">
      <c r="A529" s="98">
        <v>-3.5</v>
      </c>
      <c r="B529" s="97">
        <v>7.3999999999997996</v>
      </c>
      <c r="C529" s="131" t="s">
        <v>24</v>
      </c>
      <c r="D529" s="114" t="s">
        <v>1</v>
      </c>
      <c r="E529" s="101">
        <f t="shared" si="207"/>
        <v>95</v>
      </c>
      <c r="F529" s="102" t="s">
        <v>21</v>
      </c>
      <c r="G529" s="120">
        <f t="shared" si="218"/>
        <v>0.32110091743119856</v>
      </c>
      <c r="H529" s="116">
        <f t="shared" si="219"/>
        <v>0.1376146788990851</v>
      </c>
      <c r="I529" s="120">
        <f t="shared" si="203"/>
        <v>-9.9008333333329688</v>
      </c>
      <c r="J529" s="116">
        <f t="shared" si="204"/>
        <v>4.087499999999924</v>
      </c>
      <c r="K529" s="104">
        <f t="shared" si="205"/>
        <v>0.4375</v>
      </c>
      <c r="L529" s="116">
        <f t="shared" si="206"/>
        <v>0.25993883792049405</v>
      </c>
      <c r="M529" s="105">
        <f t="shared" si="208"/>
        <v>2099.0061162079896</v>
      </c>
      <c r="N529" s="97">
        <f t="shared" si="220"/>
        <v>37.311117107393187</v>
      </c>
      <c r="O529" s="97">
        <f t="shared" si="214"/>
        <v>7.3999999999997996</v>
      </c>
      <c r="P529" s="105">
        <f t="shared" si="215"/>
        <v>0</v>
      </c>
      <c r="Q529" s="104">
        <f t="shared" si="209"/>
        <v>-45</v>
      </c>
      <c r="R529" s="97">
        <f t="shared" si="210"/>
        <v>0</v>
      </c>
      <c r="S529" s="125">
        <f t="shared" si="211"/>
        <v>-2.9263157894736946</v>
      </c>
      <c r="T529" s="105">
        <f t="shared" si="212"/>
        <v>869.56521739130437</v>
      </c>
      <c r="U529" s="125">
        <f t="shared" si="216"/>
        <v>45</v>
      </c>
      <c r="V529" s="97">
        <f t="shared" si="217"/>
        <v>34</v>
      </c>
      <c r="X529" s="105">
        <f t="shared" si="221"/>
        <v>2934.5713335992941</v>
      </c>
      <c r="Y529" s="105">
        <f t="shared" si="213"/>
        <v>-1159.1669779357953</v>
      </c>
    </row>
    <row r="530" spans="1:25" x14ac:dyDescent="0.25">
      <c r="A530" s="98">
        <v>-3.5</v>
      </c>
      <c r="B530" s="97">
        <v>7.2999999999998</v>
      </c>
      <c r="C530" s="131" t="s">
        <v>24</v>
      </c>
      <c r="D530" s="114" t="s">
        <v>1</v>
      </c>
      <c r="E530" s="101">
        <f t="shared" si="207"/>
        <v>95</v>
      </c>
      <c r="F530" s="102" t="s">
        <v>21</v>
      </c>
      <c r="G530" s="120">
        <f t="shared" si="218"/>
        <v>0.32407407407408007</v>
      </c>
      <c r="H530" s="116">
        <f t="shared" si="219"/>
        <v>0.13888888888889145</v>
      </c>
      <c r="I530" s="120">
        <f t="shared" si="203"/>
        <v>-9.71999999999964</v>
      </c>
      <c r="J530" s="116">
        <f t="shared" si="204"/>
        <v>4.0499999999999252</v>
      </c>
      <c r="K530" s="104">
        <f t="shared" si="205"/>
        <v>0.4375</v>
      </c>
      <c r="L530" s="116">
        <f t="shared" si="206"/>
        <v>0.26234567901235062</v>
      </c>
      <c r="M530" s="105">
        <f t="shared" si="208"/>
        <v>2118.4413580247315</v>
      </c>
      <c r="N530" s="97">
        <f t="shared" si="220"/>
        <v>37.193627450980159</v>
      </c>
      <c r="O530" s="97">
        <f t="shared" si="214"/>
        <v>7.2999999999998</v>
      </c>
      <c r="P530" s="105">
        <f t="shared" si="215"/>
        <v>0</v>
      </c>
      <c r="Q530" s="104">
        <f t="shared" si="209"/>
        <v>-45</v>
      </c>
      <c r="R530" s="97">
        <f t="shared" si="210"/>
        <v>0</v>
      </c>
      <c r="S530" s="125">
        <f t="shared" si="211"/>
        <v>-2.9315789473684317</v>
      </c>
      <c r="T530" s="105">
        <f t="shared" si="212"/>
        <v>869.56521739130437</v>
      </c>
      <c r="U530" s="125">
        <f t="shared" si="216"/>
        <v>45</v>
      </c>
      <c r="V530" s="97">
        <f t="shared" si="217"/>
        <v>34</v>
      </c>
      <c r="X530" s="105">
        <f t="shared" si="221"/>
        <v>2954.006575416036</v>
      </c>
      <c r="Y530" s="105">
        <f t="shared" si="213"/>
        <v>-1163.9295342972903</v>
      </c>
    </row>
    <row r="531" spans="1:25" x14ac:dyDescent="0.25">
      <c r="A531" s="98">
        <v>-3.5</v>
      </c>
      <c r="B531" s="98">
        <v>7.1999999999997</v>
      </c>
      <c r="C531" s="131" t="s">
        <v>24</v>
      </c>
      <c r="D531" s="114" t="s">
        <v>1</v>
      </c>
      <c r="E531" s="101">
        <f t="shared" si="207"/>
        <v>95</v>
      </c>
      <c r="F531" s="102" t="s">
        <v>21</v>
      </c>
      <c r="G531" s="120">
        <f t="shared" si="218"/>
        <v>0.3271028037383269</v>
      </c>
      <c r="H531" s="116">
        <f t="shared" si="219"/>
        <v>0.1401869158878544</v>
      </c>
      <c r="I531" s="120">
        <f t="shared" si="203"/>
        <v>-9.5408333333328006</v>
      </c>
      <c r="J531" s="116">
        <f t="shared" si="204"/>
        <v>4.0124999999998874</v>
      </c>
      <c r="K531" s="104">
        <f t="shared" si="205"/>
        <v>0.4375</v>
      </c>
      <c r="L531" s="116">
        <f t="shared" si="206"/>
        <v>0.26479750778816935</v>
      </c>
      <c r="M531" s="105">
        <f t="shared" si="208"/>
        <v>2138.2398753894677</v>
      </c>
      <c r="N531" s="97">
        <f t="shared" si="220"/>
        <v>37.073941726222849</v>
      </c>
      <c r="O531" s="97">
        <f t="shared" si="214"/>
        <v>7.1999999999997009</v>
      </c>
      <c r="P531" s="105">
        <f t="shared" si="215"/>
        <v>0</v>
      </c>
      <c r="Q531" s="104">
        <f t="shared" si="209"/>
        <v>-45</v>
      </c>
      <c r="R531" s="97">
        <f t="shared" si="210"/>
        <v>0</v>
      </c>
      <c r="S531" s="125">
        <f t="shared" si="211"/>
        <v>-2.9368421052631737</v>
      </c>
      <c r="T531" s="105">
        <f t="shared" si="212"/>
        <v>869.56521739130437</v>
      </c>
      <c r="U531" s="125">
        <f t="shared" si="216"/>
        <v>45</v>
      </c>
      <c r="V531" s="97">
        <f t="shared" si="217"/>
        <v>34</v>
      </c>
      <c r="X531" s="105">
        <f t="shared" si="221"/>
        <v>2973.8050927807722</v>
      </c>
      <c r="Y531" s="105">
        <f t="shared" si="213"/>
        <v>-1168.7341531948382</v>
      </c>
    </row>
    <row r="532" spans="1:25" x14ac:dyDescent="0.25">
      <c r="A532" s="98">
        <v>-3.5</v>
      </c>
      <c r="B532" s="97">
        <v>7.0999999999997003</v>
      </c>
      <c r="C532" s="131" t="s">
        <v>24</v>
      </c>
      <c r="D532" s="114" t="s">
        <v>1</v>
      </c>
      <c r="E532" s="101">
        <f t="shared" si="207"/>
        <v>95</v>
      </c>
      <c r="F532" s="102" t="s">
        <v>21</v>
      </c>
      <c r="G532" s="120">
        <f t="shared" si="218"/>
        <v>0.33018867924529238</v>
      </c>
      <c r="H532" s="116">
        <f t="shared" si="219"/>
        <v>0.14150943396226817</v>
      </c>
      <c r="I532" s="120">
        <f t="shared" si="203"/>
        <v>-9.3633333333328022</v>
      </c>
      <c r="J532" s="116">
        <f t="shared" si="204"/>
        <v>3.9749999999998877</v>
      </c>
      <c r="K532" s="104">
        <f t="shared" si="205"/>
        <v>0.4375</v>
      </c>
      <c r="L532" s="116">
        <f t="shared" si="206"/>
        <v>0.26729559748428433</v>
      </c>
      <c r="M532" s="105">
        <f t="shared" si="208"/>
        <v>2158.411949685596</v>
      </c>
      <c r="N532" s="97">
        <f t="shared" si="220"/>
        <v>36.951997780243808</v>
      </c>
      <c r="O532" s="97">
        <f t="shared" si="214"/>
        <v>7.0999999999996994</v>
      </c>
      <c r="P532" s="105">
        <f t="shared" si="215"/>
        <v>0</v>
      </c>
      <c r="Q532" s="104">
        <f t="shared" si="209"/>
        <v>-45</v>
      </c>
      <c r="R532" s="97">
        <f t="shared" si="210"/>
        <v>0</v>
      </c>
      <c r="S532" s="125">
        <f t="shared" si="211"/>
        <v>-2.9421052631579103</v>
      </c>
      <c r="T532" s="105">
        <f t="shared" si="212"/>
        <v>869.56521739130437</v>
      </c>
      <c r="U532" s="125">
        <f t="shared" si="216"/>
        <v>45</v>
      </c>
      <c r="V532" s="97">
        <f t="shared" si="217"/>
        <v>34</v>
      </c>
      <c r="X532" s="105">
        <f t="shared" si="221"/>
        <v>2993.9771670769005</v>
      </c>
      <c r="Y532" s="105">
        <f t="shared" si="213"/>
        <v>-1173.5806835624255</v>
      </c>
    </row>
    <row r="533" spans="1:25" x14ac:dyDescent="0.25">
      <c r="A533" s="98">
        <v>-3.5</v>
      </c>
      <c r="B533" s="97">
        <v>6.9999999999996998</v>
      </c>
      <c r="C533" s="131" t="s">
        <v>24</v>
      </c>
      <c r="D533" s="114" t="s">
        <v>1</v>
      </c>
      <c r="E533" s="101">
        <f t="shared" si="207"/>
        <v>95</v>
      </c>
      <c r="F533" s="102" t="s">
        <v>21</v>
      </c>
      <c r="G533" s="120">
        <f t="shared" si="218"/>
        <v>0.33333333333334286</v>
      </c>
      <c r="H533" s="116">
        <f t="shared" si="219"/>
        <v>0.14285714285714693</v>
      </c>
      <c r="I533" s="120">
        <f t="shared" si="203"/>
        <v>-9.1874999999994742</v>
      </c>
      <c r="J533" s="116">
        <f t="shared" si="204"/>
        <v>3.9374999999998872</v>
      </c>
      <c r="K533" s="104">
        <f t="shared" si="205"/>
        <v>0.4375</v>
      </c>
      <c r="L533" s="116">
        <f t="shared" si="206"/>
        <v>0.26984126984127754</v>
      </c>
      <c r="M533" s="105">
        <f t="shared" si="208"/>
        <v>2178.9682539683163</v>
      </c>
      <c r="N533" s="97">
        <f t="shared" si="220"/>
        <v>36.827731092436608</v>
      </c>
      <c r="O533" s="97">
        <f t="shared" si="214"/>
        <v>6.9999999999996998</v>
      </c>
      <c r="P533" s="105">
        <f t="shared" si="215"/>
        <v>0</v>
      </c>
      <c r="Q533" s="104">
        <f t="shared" si="209"/>
        <v>-45</v>
      </c>
      <c r="R533" s="97">
        <f t="shared" si="210"/>
        <v>0</v>
      </c>
      <c r="S533" s="125">
        <f t="shared" si="211"/>
        <v>-2.9473684210526474</v>
      </c>
      <c r="T533" s="105">
        <f t="shared" si="212"/>
        <v>869.56521739130437</v>
      </c>
      <c r="U533" s="125">
        <f t="shared" si="216"/>
        <v>45</v>
      </c>
      <c r="V533" s="97">
        <f t="shared" si="217"/>
        <v>34</v>
      </c>
      <c r="X533" s="105">
        <f t="shared" si="221"/>
        <v>3014.5334713596208</v>
      </c>
      <c r="Y533" s="105">
        <f t="shared" si="213"/>
        <v>-1178.4689169870994</v>
      </c>
    </row>
    <row r="534" spans="1:25" x14ac:dyDescent="0.25">
      <c r="A534" s="98">
        <v>-3.5</v>
      </c>
      <c r="B534" s="98">
        <v>6.8999999999997002</v>
      </c>
      <c r="C534" s="131" t="s">
        <v>24</v>
      </c>
      <c r="D534" s="114" t="s">
        <v>1</v>
      </c>
      <c r="E534" s="101">
        <f t="shared" si="207"/>
        <v>95</v>
      </c>
      <c r="F534" s="102" t="s">
        <v>21</v>
      </c>
      <c r="G534" s="120">
        <f t="shared" si="218"/>
        <v>0.33653846153847122</v>
      </c>
      <c r="H534" s="116">
        <f t="shared" si="219"/>
        <v>0.14423076923077338</v>
      </c>
      <c r="I534" s="120">
        <f t="shared" si="203"/>
        <v>-9.0133333333328132</v>
      </c>
      <c r="J534" s="116">
        <f t="shared" si="204"/>
        <v>3.8999999999998884</v>
      </c>
      <c r="K534" s="104">
        <f t="shared" si="205"/>
        <v>0.4375</v>
      </c>
      <c r="L534" s="116">
        <f t="shared" si="206"/>
        <v>0.27243589743590541</v>
      </c>
      <c r="M534" s="105">
        <f t="shared" si="208"/>
        <v>2199.9198717949362</v>
      </c>
      <c r="N534" s="97">
        <f t="shared" si="220"/>
        <v>36.701074660633104</v>
      </c>
      <c r="O534" s="97">
        <f t="shared" si="214"/>
        <v>6.8999999999997002</v>
      </c>
      <c r="P534" s="105">
        <f t="shared" si="215"/>
        <v>0</v>
      </c>
      <c r="Q534" s="104">
        <f t="shared" si="209"/>
        <v>-45</v>
      </c>
      <c r="R534" s="97">
        <f t="shared" si="210"/>
        <v>0</v>
      </c>
      <c r="S534" s="125">
        <f t="shared" si="211"/>
        <v>-2.9526315789473845</v>
      </c>
      <c r="T534" s="105">
        <f t="shared" si="212"/>
        <v>869.56521739130437</v>
      </c>
      <c r="U534" s="125">
        <f t="shared" si="216"/>
        <v>45</v>
      </c>
      <c r="V534" s="97">
        <f t="shared" si="217"/>
        <v>34</v>
      </c>
      <c r="X534" s="105">
        <f t="shared" si="221"/>
        <v>3035.4850891862407</v>
      </c>
      <c r="Y534" s="105">
        <f t="shared" si="213"/>
        <v>-1183.3985824476506</v>
      </c>
    </row>
    <row r="535" spans="1:25" x14ac:dyDescent="0.25">
      <c r="A535" s="98">
        <v>-3.5</v>
      </c>
      <c r="B535" s="97">
        <v>6.7999999999996996</v>
      </c>
      <c r="C535" s="131" t="s">
        <v>24</v>
      </c>
      <c r="D535" s="114" t="s">
        <v>1</v>
      </c>
      <c r="E535" s="101">
        <f t="shared" si="207"/>
        <v>95</v>
      </c>
      <c r="F535" s="102" t="s">
        <v>21</v>
      </c>
      <c r="G535" s="120">
        <f t="shared" si="218"/>
        <v>0.3398058252427284</v>
      </c>
      <c r="H535" s="116">
        <f t="shared" si="219"/>
        <v>0.14563106796116931</v>
      </c>
      <c r="I535" s="120">
        <f t="shared" si="203"/>
        <v>-8.8408333333328155</v>
      </c>
      <c r="J535" s="116">
        <f t="shared" si="204"/>
        <v>3.862499999999887</v>
      </c>
      <c r="K535" s="104">
        <f t="shared" si="205"/>
        <v>0.4375</v>
      </c>
      <c r="L535" s="116">
        <f t="shared" si="206"/>
        <v>0.27508090614887537</v>
      </c>
      <c r="M535" s="105">
        <f t="shared" si="208"/>
        <v>2221.2783171521687</v>
      </c>
      <c r="N535" s="97">
        <f t="shared" si="220"/>
        <v>36.571958880639237</v>
      </c>
      <c r="O535" s="97">
        <f t="shared" si="214"/>
        <v>6.7999999999996987</v>
      </c>
      <c r="P535" s="105">
        <f t="shared" si="215"/>
        <v>0</v>
      </c>
      <c r="Q535" s="104">
        <f t="shared" si="209"/>
        <v>-45</v>
      </c>
      <c r="R535" s="97">
        <f t="shared" si="210"/>
        <v>0</v>
      </c>
      <c r="S535" s="125">
        <f t="shared" si="211"/>
        <v>-2.9578947368421211</v>
      </c>
      <c r="T535" s="105">
        <f t="shared" si="212"/>
        <v>869.56521739130437</v>
      </c>
      <c r="U535" s="125">
        <f t="shared" si="216"/>
        <v>45</v>
      </c>
      <c r="V535" s="97">
        <f t="shared" si="217"/>
        <v>34</v>
      </c>
      <c r="X535" s="105">
        <f t="shared" si="221"/>
        <v>3056.8435345434732</v>
      </c>
      <c r="Y535" s="105">
        <f t="shared" si="213"/>
        <v>-1188.3693405995332</v>
      </c>
    </row>
    <row r="536" spans="1:25" x14ac:dyDescent="0.25">
      <c r="A536" s="98">
        <v>-3.5</v>
      </c>
      <c r="B536" s="97">
        <v>6.6999999999997</v>
      </c>
      <c r="C536" s="131" t="s">
        <v>24</v>
      </c>
      <c r="D536" s="114" t="s">
        <v>1</v>
      </c>
      <c r="E536" s="101">
        <f t="shared" si="207"/>
        <v>95</v>
      </c>
      <c r="F536" s="102" t="s">
        <v>21</v>
      </c>
      <c r="G536" s="120">
        <f t="shared" si="218"/>
        <v>0.34313725490197083</v>
      </c>
      <c r="H536" s="116">
        <f t="shared" si="219"/>
        <v>0.14705882352941607</v>
      </c>
      <c r="I536" s="120">
        <f t="shared" si="203"/>
        <v>-8.6699999999994919</v>
      </c>
      <c r="J536" s="116">
        <f t="shared" si="204"/>
        <v>3.8249999999998874</v>
      </c>
      <c r="K536" s="104">
        <f t="shared" si="205"/>
        <v>0.4375</v>
      </c>
      <c r="L536" s="116">
        <f t="shared" si="206"/>
        <v>0.27777777777778595</v>
      </c>
      <c r="M536" s="105">
        <f t="shared" si="208"/>
        <v>2243.0555555556216</v>
      </c>
      <c r="N536" s="97">
        <f t="shared" si="220"/>
        <v>36.440311418684743</v>
      </c>
      <c r="O536" s="97">
        <f t="shared" si="214"/>
        <v>6.6999999999997009</v>
      </c>
      <c r="P536" s="105">
        <f t="shared" si="215"/>
        <v>0</v>
      </c>
      <c r="Q536" s="104">
        <f t="shared" si="209"/>
        <v>-45</v>
      </c>
      <c r="R536" s="97">
        <f t="shared" si="210"/>
        <v>0</v>
      </c>
      <c r="S536" s="125">
        <f t="shared" si="211"/>
        <v>-2.9631578947368578</v>
      </c>
      <c r="T536" s="105">
        <f t="shared" si="212"/>
        <v>869.56521739130437</v>
      </c>
      <c r="U536" s="125">
        <f t="shared" si="216"/>
        <v>45</v>
      </c>
      <c r="V536" s="97">
        <f t="shared" si="217"/>
        <v>34</v>
      </c>
      <c r="X536" s="105">
        <f t="shared" si="221"/>
        <v>3078.6207729469261</v>
      </c>
      <c r="Y536" s="105">
        <f t="shared" si="213"/>
        <v>-1193.3807775646646</v>
      </c>
    </row>
    <row r="537" spans="1:25" x14ac:dyDescent="0.25">
      <c r="A537" s="98">
        <v>-3.5</v>
      </c>
      <c r="B537" s="98">
        <v>6.5999999999997003</v>
      </c>
      <c r="C537" s="131" t="s">
        <v>24</v>
      </c>
      <c r="D537" s="114" t="s">
        <v>1</v>
      </c>
      <c r="E537" s="101">
        <f t="shared" si="207"/>
        <v>95</v>
      </c>
      <c r="F537" s="102" t="s">
        <v>21</v>
      </c>
      <c r="G537" s="120">
        <f t="shared" si="218"/>
        <v>0.34653465346535683</v>
      </c>
      <c r="H537" s="116">
        <f t="shared" si="219"/>
        <v>0.14851485148515292</v>
      </c>
      <c r="I537" s="120">
        <f t="shared" si="203"/>
        <v>-8.5008333333328263</v>
      </c>
      <c r="J537" s="116">
        <f t="shared" si="204"/>
        <v>3.7874999999998877</v>
      </c>
      <c r="K537" s="104">
        <f t="shared" si="205"/>
        <v>0.4375</v>
      </c>
      <c r="L537" s="116">
        <f t="shared" si="206"/>
        <v>0.28052805280528897</v>
      </c>
      <c r="M537" s="105">
        <f t="shared" si="208"/>
        <v>2265.2640264027086</v>
      </c>
      <c r="N537" s="97">
        <f t="shared" si="220"/>
        <v>36.30605707629546</v>
      </c>
      <c r="O537" s="97">
        <f t="shared" si="214"/>
        <v>6.5999999999996994</v>
      </c>
      <c r="P537" s="105">
        <f t="shared" si="215"/>
        <v>0</v>
      </c>
      <c r="Q537" s="104">
        <f t="shared" si="209"/>
        <v>-45</v>
      </c>
      <c r="R537" s="97">
        <f t="shared" si="210"/>
        <v>0</v>
      </c>
      <c r="S537" s="125">
        <f t="shared" si="211"/>
        <v>-2.9684210526315948</v>
      </c>
      <c r="T537" s="105">
        <f t="shared" si="212"/>
        <v>869.56521739130437</v>
      </c>
      <c r="U537" s="125">
        <f t="shared" si="216"/>
        <v>45</v>
      </c>
      <c r="V537" s="97">
        <f t="shared" si="217"/>
        <v>34</v>
      </c>
      <c r="X537" s="105">
        <f t="shared" si="221"/>
        <v>3100.8292437940131</v>
      </c>
      <c r="Y537" s="105">
        <f t="shared" si="213"/>
        <v>-1198.4323981806428</v>
      </c>
    </row>
    <row r="538" spans="1:25" x14ac:dyDescent="0.25">
      <c r="A538" s="98">
        <v>-3.5</v>
      </c>
      <c r="B538" s="97">
        <v>6.4999999999996998</v>
      </c>
      <c r="C538" s="131" t="s">
        <v>24</v>
      </c>
      <c r="D538" s="114" t="s">
        <v>1</v>
      </c>
      <c r="E538" s="101">
        <f t="shared" si="207"/>
        <v>95</v>
      </c>
      <c r="F538" s="102" t="s">
        <v>21</v>
      </c>
      <c r="G538" s="120">
        <f t="shared" si="218"/>
        <v>0.35000000000001052</v>
      </c>
      <c r="H538" s="116">
        <f t="shared" si="219"/>
        <v>0.15000000000000449</v>
      </c>
      <c r="I538" s="120">
        <f t="shared" si="203"/>
        <v>-8.333333333332833</v>
      </c>
      <c r="J538" s="116">
        <f t="shared" si="204"/>
        <v>3.7499999999998872</v>
      </c>
      <c r="K538" s="104">
        <f t="shared" si="205"/>
        <v>0.4375</v>
      </c>
      <c r="L538" s="116">
        <f t="shared" si="206"/>
        <v>0.28333333333334176</v>
      </c>
      <c r="M538" s="105">
        <f t="shared" si="208"/>
        <v>2287.9166666667347</v>
      </c>
      <c r="N538" s="97">
        <f t="shared" si="220"/>
        <v>36.169117647058414</v>
      </c>
      <c r="O538" s="97">
        <f t="shared" si="214"/>
        <v>6.4999999999996998</v>
      </c>
      <c r="P538" s="105">
        <f t="shared" si="215"/>
        <v>0</v>
      </c>
      <c r="Q538" s="104">
        <f t="shared" si="209"/>
        <v>-45</v>
      </c>
      <c r="R538" s="97">
        <f t="shared" si="210"/>
        <v>0</v>
      </c>
      <c r="S538" s="125">
        <f t="shared" si="211"/>
        <v>-2.9736842105263315</v>
      </c>
      <c r="T538" s="105">
        <f t="shared" si="212"/>
        <v>869.56521739130437</v>
      </c>
      <c r="U538" s="125">
        <f t="shared" si="216"/>
        <v>45</v>
      </c>
      <c r="V538" s="97">
        <f t="shared" si="217"/>
        <v>34</v>
      </c>
      <c r="X538" s="105">
        <f t="shared" si="221"/>
        <v>3123.4818840580392</v>
      </c>
      <c r="Y538" s="105">
        <f t="shared" si="213"/>
        <v>-1203.5236186594357</v>
      </c>
    </row>
    <row r="539" spans="1:25" x14ac:dyDescent="0.25">
      <c r="A539" s="98">
        <v>-3.5</v>
      </c>
      <c r="B539" s="97">
        <v>6.3999999999997002</v>
      </c>
      <c r="C539" s="131" t="s">
        <v>24</v>
      </c>
      <c r="D539" s="114" t="s">
        <v>1</v>
      </c>
      <c r="E539" s="101">
        <f t="shared" si="207"/>
        <v>95</v>
      </c>
      <c r="F539" s="102" t="s">
        <v>21</v>
      </c>
      <c r="G539" s="120">
        <f t="shared" si="218"/>
        <v>0.35353535353536425</v>
      </c>
      <c r="H539" s="116">
        <f t="shared" si="219"/>
        <v>0.1515151515151561</v>
      </c>
      <c r="I539" s="120">
        <f t="shared" si="203"/>
        <v>-8.1674999999995048</v>
      </c>
      <c r="J539" s="116">
        <f t="shared" si="204"/>
        <v>3.7124999999998884</v>
      </c>
      <c r="K539" s="104">
        <f t="shared" si="205"/>
        <v>0.4375</v>
      </c>
      <c r="L539" s="116">
        <f t="shared" si="206"/>
        <v>0.28619528619529494</v>
      </c>
      <c r="M539" s="105">
        <f t="shared" si="208"/>
        <v>2311.0269360270067</v>
      </c>
      <c r="N539" s="97">
        <f t="shared" si="220"/>
        <v>36.029411764705451</v>
      </c>
      <c r="O539" s="97">
        <f t="shared" si="214"/>
        <v>6.3999999999997002</v>
      </c>
      <c r="P539" s="105">
        <f t="shared" si="215"/>
        <v>0</v>
      </c>
      <c r="Q539" s="104">
        <f t="shared" si="209"/>
        <v>-45</v>
      </c>
      <c r="R539" s="97">
        <f t="shared" si="210"/>
        <v>0</v>
      </c>
      <c r="S539" s="125">
        <f t="shared" si="211"/>
        <v>-2.9789473684210686</v>
      </c>
      <c r="T539" s="105">
        <f t="shared" si="212"/>
        <v>869.56521739130437</v>
      </c>
      <c r="U539" s="125">
        <f t="shared" si="216"/>
        <v>45</v>
      </c>
      <c r="V539" s="97">
        <f t="shared" si="217"/>
        <v>34</v>
      </c>
      <c r="X539" s="105">
        <f t="shared" si="221"/>
        <v>3146.5921534183112</v>
      </c>
      <c r="Y539" s="105">
        <f t="shared" si="213"/>
        <v>-1208.6537586005131</v>
      </c>
    </row>
    <row r="540" spans="1:25" x14ac:dyDescent="0.25">
      <c r="A540" s="98">
        <v>-3.5</v>
      </c>
      <c r="B540" s="98">
        <v>6.2999999999996996</v>
      </c>
      <c r="C540" s="131" t="s">
        <v>24</v>
      </c>
      <c r="D540" s="114" t="s">
        <v>1</v>
      </c>
      <c r="E540" s="101">
        <f t="shared" si="207"/>
        <v>95</v>
      </c>
      <c r="F540" s="102" t="s">
        <v>21</v>
      </c>
      <c r="G540" s="120">
        <f t="shared" si="218"/>
        <v>0.35714285714286814</v>
      </c>
      <c r="H540" s="116">
        <f t="shared" si="219"/>
        <v>0.15306122448980061</v>
      </c>
      <c r="I540" s="120">
        <f t="shared" si="203"/>
        <v>-8.0033333333328418</v>
      </c>
      <c r="J540" s="116">
        <f t="shared" si="204"/>
        <v>3.674999999999887</v>
      </c>
      <c r="K540" s="104">
        <f t="shared" si="205"/>
        <v>0.4375</v>
      </c>
      <c r="L540" s="116">
        <f t="shared" si="206"/>
        <v>0.28911564625851233</v>
      </c>
      <c r="M540" s="105">
        <f t="shared" si="208"/>
        <v>2334.6088435374872</v>
      </c>
      <c r="N540" s="97">
        <f t="shared" si="220"/>
        <v>35.886854741896329</v>
      </c>
      <c r="O540" s="97">
        <f t="shared" si="214"/>
        <v>6.2999999999996987</v>
      </c>
      <c r="P540" s="105">
        <f t="shared" si="215"/>
        <v>0</v>
      </c>
      <c r="Q540" s="104">
        <f t="shared" si="209"/>
        <v>-45</v>
      </c>
      <c r="R540" s="97">
        <f t="shared" si="210"/>
        <v>0</v>
      </c>
      <c r="S540" s="125">
        <f t="shared" si="211"/>
        <v>-2.9842105263158052</v>
      </c>
      <c r="T540" s="105">
        <f t="shared" si="212"/>
        <v>869.56521739130437</v>
      </c>
      <c r="U540" s="125">
        <f t="shared" si="216"/>
        <v>45</v>
      </c>
      <c r="V540" s="97">
        <f t="shared" si="217"/>
        <v>34</v>
      </c>
      <c r="X540" s="105">
        <f t="shared" si="221"/>
        <v>3170.1740609287917</v>
      </c>
      <c r="Y540" s="105">
        <f t="shared" si="213"/>
        <v>-1213.8220322978509</v>
      </c>
    </row>
    <row r="541" spans="1:25" x14ac:dyDescent="0.25">
      <c r="A541" s="98">
        <v>-3.5</v>
      </c>
      <c r="B541" s="97">
        <v>6.1999999999997</v>
      </c>
      <c r="C541" s="131" t="s">
        <v>24</v>
      </c>
      <c r="D541" s="114" t="s">
        <v>1</v>
      </c>
      <c r="E541" s="101">
        <f t="shared" si="207"/>
        <v>95</v>
      </c>
      <c r="F541" s="102" t="s">
        <v>21</v>
      </c>
      <c r="G541" s="120">
        <f t="shared" si="218"/>
        <v>0.36082474226805239</v>
      </c>
      <c r="H541" s="116">
        <f t="shared" si="219"/>
        <v>0.15463917525773674</v>
      </c>
      <c r="I541" s="120">
        <f t="shared" si="203"/>
        <v>-7.8408333333328493</v>
      </c>
      <c r="J541" s="116">
        <f t="shared" si="204"/>
        <v>3.6374999999998874</v>
      </c>
      <c r="K541" s="104">
        <f t="shared" si="205"/>
        <v>0.4375</v>
      </c>
      <c r="L541" s="116">
        <f t="shared" si="206"/>
        <v>0.29209621993128043</v>
      </c>
      <c r="M541" s="105">
        <f t="shared" si="208"/>
        <v>2358.6769759450895</v>
      </c>
      <c r="N541" s="97">
        <f t="shared" si="220"/>
        <v>35.741358399029281</v>
      </c>
      <c r="O541" s="97">
        <f t="shared" si="214"/>
        <v>6.1999999999997009</v>
      </c>
      <c r="P541" s="105">
        <f t="shared" si="215"/>
        <v>0</v>
      </c>
      <c r="Q541" s="104">
        <f t="shared" si="209"/>
        <v>-45</v>
      </c>
      <c r="R541" s="97">
        <f t="shared" si="210"/>
        <v>0</v>
      </c>
      <c r="S541" s="125">
        <f t="shared" si="211"/>
        <v>-2.9894736842105418</v>
      </c>
      <c r="T541" s="105">
        <f t="shared" si="212"/>
        <v>869.56521739130437</v>
      </c>
      <c r="U541" s="125">
        <f t="shared" si="216"/>
        <v>45</v>
      </c>
      <c r="V541" s="97">
        <f t="shared" si="217"/>
        <v>34</v>
      </c>
      <c r="X541" s="105">
        <f t="shared" si="221"/>
        <v>3194.2421933363939</v>
      </c>
      <c r="Y541" s="105">
        <f t="shared" si="213"/>
        <v>-1219.027539274007</v>
      </c>
    </row>
    <row r="542" spans="1:25" x14ac:dyDescent="0.25">
      <c r="A542" s="98">
        <v>-3.5</v>
      </c>
      <c r="B542" s="97">
        <v>6.0999999999997003</v>
      </c>
      <c r="C542" s="131" t="s">
        <v>24</v>
      </c>
      <c r="D542" s="114" t="s">
        <v>1</v>
      </c>
      <c r="E542" s="101">
        <f t="shared" si="207"/>
        <v>95</v>
      </c>
      <c r="F542" s="102" t="s">
        <v>21</v>
      </c>
      <c r="G542" s="120">
        <f t="shared" si="218"/>
        <v>0.36458333333334475</v>
      </c>
      <c r="H542" s="116">
        <f t="shared" si="219"/>
        <v>0.15625000000000488</v>
      </c>
      <c r="I542" s="120">
        <f t="shared" si="203"/>
        <v>-7.6799999999995192</v>
      </c>
      <c r="J542" s="116">
        <f t="shared" si="204"/>
        <v>3.5999999999998877</v>
      </c>
      <c r="K542" s="104">
        <f t="shared" si="205"/>
        <v>0.4375</v>
      </c>
      <c r="L542" s="116">
        <f t="shared" si="206"/>
        <v>0.29513888888889822</v>
      </c>
      <c r="M542" s="105">
        <f t="shared" si="208"/>
        <v>2383.2465277778533</v>
      </c>
      <c r="N542" s="97">
        <f t="shared" si="220"/>
        <v>35.592830882352494</v>
      </c>
      <c r="O542" s="97">
        <f t="shared" si="214"/>
        <v>6.0999999999996994</v>
      </c>
      <c r="P542" s="105">
        <f t="shared" si="215"/>
        <v>0</v>
      </c>
      <c r="Q542" s="104">
        <f t="shared" si="209"/>
        <v>-45</v>
      </c>
      <c r="R542" s="97">
        <f t="shared" si="210"/>
        <v>0</v>
      </c>
      <c r="S542" s="125">
        <f t="shared" si="211"/>
        <v>-2.9947368421052789</v>
      </c>
      <c r="T542" s="105">
        <f t="shared" si="212"/>
        <v>869.56521739130437</v>
      </c>
      <c r="U542" s="125">
        <f t="shared" si="216"/>
        <v>45</v>
      </c>
      <c r="V542" s="97">
        <f t="shared" si="217"/>
        <v>34</v>
      </c>
      <c r="X542" s="105">
        <f t="shared" si="221"/>
        <v>3218.8117451691578</v>
      </c>
      <c r="Y542" s="105">
        <f t="shared" si="213"/>
        <v>-1224.2692539675961</v>
      </c>
    </row>
    <row r="543" spans="1:25" x14ac:dyDescent="0.25">
      <c r="A543" s="98">
        <v>-3.5</v>
      </c>
      <c r="B543" s="98">
        <v>5.9999999999996998</v>
      </c>
      <c r="C543" s="131" t="s">
        <v>24</v>
      </c>
      <c r="D543" s="114" t="s">
        <v>1</v>
      </c>
      <c r="E543" s="101">
        <f t="shared" si="207"/>
        <v>95</v>
      </c>
      <c r="F543" s="102" t="s">
        <v>21</v>
      </c>
      <c r="G543" s="120">
        <f t="shared" si="218"/>
        <v>0.36842105263159058</v>
      </c>
      <c r="H543" s="116">
        <f t="shared" si="219"/>
        <v>0.15789473684211025</v>
      </c>
      <c r="I543" s="120">
        <f t="shared" si="203"/>
        <v>-7.5208333333328587</v>
      </c>
      <c r="J543" s="116">
        <f t="shared" si="204"/>
        <v>3.5624999999998872</v>
      </c>
      <c r="K543" s="104">
        <f t="shared" si="205"/>
        <v>0.4375</v>
      </c>
      <c r="L543" s="116">
        <f t="shared" si="206"/>
        <v>0.29824561403509703</v>
      </c>
      <c r="M543" s="105">
        <f t="shared" si="208"/>
        <v>2408.3333333334085</v>
      </c>
      <c r="N543" s="97">
        <f t="shared" si="220"/>
        <v>35.441176470587784</v>
      </c>
      <c r="O543" s="97">
        <f t="shared" si="214"/>
        <v>5.9999999999996998</v>
      </c>
      <c r="P543" s="105">
        <f t="shared" si="215"/>
        <v>0</v>
      </c>
      <c r="Q543" s="104">
        <f t="shared" si="209"/>
        <v>-45</v>
      </c>
      <c r="R543" s="97">
        <f t="shared" si="210"/>
        <v>0</v>
      </c>
      <c r="S543" s="125">
        <f t="shared" si="211"/>
        <v>-3.000000000000016</v>
      </c>
      <c r="T543" s="105">
        <f t="shared" si="212"/>
        <v>869.56521739130437</v>
      </c>
      <c r="U543" s="125">
        <f t="shared" si="216"/>
        <v>45</v>
      </c>
      <c r="V543" s="97">
        <f t="shared" si="217"/>
        <v>34</v>
      </c>
      <c r="X543" s="105">
        <f t="shared" si="221"/>
        <v>3243.898550724713</v>
      </c>
      <c r="Y543" s="105">
        <f t="shared" si="213"/>
        <v>-1229.5460144927692</v>
      </c>
    </row>
    <row r="544" spans="1:25" x14ac:dyDescent="0.25">
      <c r="A544" s="98">
        <v>-3.5</v>
      </c>
      <c r="B544" s="97">
        <v>5.8999999999997002</v>
      </c>
      <c r="C544" s="131" t="s">
        <v>24</v>
      </c>
      <c r="D544" s="114" t="s">
        <v>1</v>
      </c>
      <c r="E544" s="101">
        <f t="shared" si="207"/>
        <v>95</v>
      </c>
      <c r="F544" s="102" t="s">
        <v>21</v>
      </c>
      <c r="G544" s="120">
        <f t="shared" si="218"/>
        <v>0.37234042553192676</v>
      </c>
      <c r="H544" s="116">
        <f t="shared" si="219"/>
        <v>0.15957446808511147</v>
      </c>
      <c r="I544" s="120">
        <f t="shared" si="203"/>
        <v>-7.3633333333328634</v>
      </c>
      <c r="J544" s="116">
        <f t="shared" si="204"/>
        <v>3.5249999999998884</v>
      </c>
      <c r="K544" s="104">
        <f t="shared" si="205"/>
        <v>0.4375</v>
      </c>
      <c r="L544" s="116">
        <f t="shared" si="206"/>
        <v>0.30141843971632176</v>
      </c>
      <c r="M544" s="105">
        <f t="shared" si="208"/>
        <v>2433.9539007092981</v>
      </c>
      <c r="N544" s="97">
        <f t="shared" si="220"/>
        <v>35.286295369211039</v>
      </c>
      <c r="O544" s="97">
        <f t="shared" si="214"/>
        <v>5.8999999999997002</v>
      </c>
      <c r="P544" s="105">
        <f t="shared" si="215"/>
        <v>0</v>
      </c>
      <c r="Q544" s="104">
        <f t="shared" si="209"/>
        <v>-45</v>
      </c>
      <c r="R544" s="97">
        <f t="shared" si="210"/>
        <v>0</v>
      </c>
      <c r="S544" s="125">
        <f t="shared" si="211"/>
        <v>-3.0052631578947526</v>
      </c>
      <c r="T544" s="105">
        <f t="shared" si="212"/>
        <v>869.56521739130437</v>
      </c>
      <c r="U544" s="125">
        <f t="shared" si="216"/>
        <v>45</v>
      </c>
      <c r="V544" s="97">
        <f t="shared" si="217"/>
        <v>34</v>
      </c>
      <c r="X544" s="105">
        <f t="shared" si="221"/>
        <v>3269.5191181006026</v>
      </c>
      <c r="Y544" s="105">
        <f t="shared" si="213"/>
        <v>-1234.8565103808035</v>
      </c>
    </row>
    <row r="545" spans="1:25" x14ac:dyDescent="0.25">
      <c r="A545" s="98">
        <v>-3.5</v>
      </c>
      <c r="B545" s="97">
        <v>5.7999999999996996</v>
      </c>
      <c r="C545" s="131" t="s">
        <v>24</v>
      </c>
      <c r="D545" s="114" t="s">
        <v>1</v>
      </c>
      <c r="E545" s="101">
        <f t="shared" si="207"/>
        <v>95</v>
      </c>
      <c r="F545" s="102" t="s">
        <v>21</v>
      </c>
      <c r="G545" s="120">
        <f t="shared" si="218"/>
        <v>0.37634408602151759</v>
      </c>
      <c r="H545" s="116">
        <f t="shared" si="219"/>
        <v>0.16129032258065037</v>
      </c>
      <c r="I545" s="120">
        <f t="shared" si="203"/>
        <v>-7.2074999999995333</v>
      </c>
      <c r="J545" s="116">
        <f t="shared" si="204"/>
        <v>3.487499999999887</v>
      </c>
      <c r="K545" s="104">
        <f t="shared" si="205"/>
        <v>0.4375</v>
      </c>
      <c r="L545" s="116">
        <f t="shared" si="206"/>
        <v>0.30465949820789517</v>
      </c>
      <c r="M545" s="105">
        <f t="shared" si="208"/>
        <v>2460.1254480287535</v>
      </c>
      <c r="N545" s="97">
        <f t="shared" si="220"/>
        <v>35.128083491460622</v>
      </c>
      <c r="O545" s="97">
        <f t="shared" si="214"/>
        <v>5.7999999999996987</v>
      </c>
      <c r="P545" s="105">
        <f t="shared" si="215"/>
        <v>0</v>
      </c>
      <c r="Q545" s="104">
        <f t="shared" si="209"/>
        <v>-45</v>
      </c>
      <c r="R545" s="97">
        <f t="shared" si="210"/>
        <v>0</v>
      </c>
      <c r="S545" s="125">
        <f t="shared" si="211"/>
        <v>-3.0105263157894897</v>
      </c>
      <c r="T545" s="105">
        <f t="shared" si="212"/>
        <v>869.56521739130437</v>
      </c>
      <c r="U545" s="125">
        <f t="shared" si="216"/>
        <v>45</v>
      </c>
      <c r="V545" s="97">
        <f t="shared" si="217"/>
        <v>34</v>
      </c>
      <c r="X545" s="105">
        <f t="shared" si="221"/>
        <v>3295.6906654200579</v>
      </c>
      <c r="Y545" s="105">
        <f t="shared" si="213"/>
        <v>-1240.1992692042973</v>
      </c>
    </row>
    <row r="546" spans="1:25" x14ac:dyDescent="0.25">
      <c r="A546" s="98">
        <v>-3.5</v>
      </c>
      <c r="B546" s="98">
        <v>5.6999999999997</v>
      </c>
      <c r="C546" s="131" t="s">
        <v>24</v>
      </c>
      <c r="D546" s="114" t="s">
        <v>1</v>
      </c>
      <c r="E546" s="101">
        <f t="shared" si="207"/>
        <v>95</v>
      </c>
      <c r="F546" s="102" t="s">
        <v>21</v>
      </c>
      <c r="G546" s="120">
        <f t="shared" si="218"/>
        <v>0.380434782608708</v>
      </c>
      <c r="H546" s="116">
        <f t="shared" si="219"/>
        <v>0.16304347826087487</v>
      </c>
      <c r="I546" s="120">
        <f t="shared" si="203"/>
        <v>-7.0533333333328754</v>
      </c>
      <c r="J546" s="116">
        <f t="shared" si="204"/>
        <v>3.4499999999998874</v>
      </c>
      <c r="K546" s="104">
        <f t="shared" si="205"/>
        <v>0.4375</v>
      </c>
      <c r="L546" s="116">
        <f t="shared" si="206"/>
        <v>0.30797101449276354</v>
      </c>
      <c r="M546" s="105">
        <f t="shared" si="208"/>
        <v>2486.8659420290655</v>
      </c>
      <c r="N546" s="97">
        <f t="shared" si="220"/>
        <v>34.966432225063457</v>
      </c>
      <c r="O546" s="97">
        <f t="shared" si="214"/>
        <v>5.6999999999997009</v>
      </c>
      <c r="P546" s="105">
        <f t="shared" si="215"/>
        <v>0</v>
      </c>
      <c r="Q546" s="104">
        <f t="shared" si="209"/>
        <v>-45</v>
      </c>
      <c r="R546" s="97">
        <f t="shared" si="210"/>
        <v>0</v>
      </c>
      <c r="S546" s="125">
        <f t="shared" si="211"/>
        <v>-3.0157894736842263</v>
      </c>
      <c r="T546" s="105">
        <f t="shared" si="212"/>
        <v>869.56521739130437</v>
      </c>
      <c r="U546" s="125">
        <f t="shared" si="216"/>
        <v>45</v>
      </c>
      <c r="V546" s="97">
        <f t="shared" si="217"/>
        <v>34</v>
      </c>
      <c r="X546" s="105">
        <f t="shared" si="221"/>
        <v>3322.43115942037</v>
      </c>
      <c r="Y546" s="105">
        <f t="shared" si="213"/>
        <v>-1245.572641973866</v>
      </c>
    </row>
    <row r="547" spans="1:25" x14ac:dyDescent="0.25">
      <c r="A547" s="98">
        <v>-3.5</v>
      </c>
      <c r="B547" s="97">
        <v>5.5999999999997003</v>
      </c>
      <c r="C547" s="131" t="s">
        <v>24</v>
      </c>
      <c r="D547" s="114" t="s">
        <v>1</v>
      </c>
      <c r="E547" s="101">
        <f t="shared" si="207"/>
        <v>95</v>
      </c>
      <c r="F547" s="102" t="s">
        <v>21</v>
      </c>
      <c r="G547" s="120">
        <f t="shared" si="218"/>
        <v>0.38461538461539729</v>
      </c>
      <c r="H547" s="116">
        <f t="shared" si="219"/>
        <v>0.16483516483517027</v>
      </c>
      <c r="I547" s="120">
        <f t="shared" si="203"/>
        <v>-6.9008333333328773</v>
      </c>
      <c r="J547" s="116">
        <f t="shared" si="204"/>
        <v>3.4124999999998877</v>
      </c>
      <c r="K547" s="104">
        <f t="shared" si="205"/>
        <v>0.4375</v>
      </c>
      <c r="L547" s="116">
        <f t="shared" si="206"/>
        <v>0.31135531135532168</v>
      </c>
      <c r="M547" s="105">
        <f t="shared" si="208"/>
        <v>2514.1941391942228</v>
      </c>
      <c r="N547" s="97">
        <f t="shared" si="220"/>
        <v>34.801228183580619</v>
      </c>
      <c r="O547" s="97">
        <f t="shared" si="214"/>
        <v>5.5999999999996994</v>
      </c>
      <c r="P547" s="105">
        <f t="shared" si="215"/>
        <v>0</v>
      </c>
      <c r="Q547" s="104">
        <f t="shared" si="209"/>
        <v>-45</v>
      </c>
      <c r="R547" s="97">
        <f t="shared" si="210"/>
        <v>0</v>
      </c>
      <c r="S547" s="125">
        <f t="shared" si="211"/>
        <v>-3.0210526315789634</v>
      </c>
      <c r="T547" s="105">
        <f t="shared" si="212"/>
        <v>869.56521739130437</v>
      </c>
      <c r="U547" s="125">
        <f t="shared" si="216"/>
        <v>45</v>
      </c>
      <c r="V547" s="97">
        <f t="shared" si="217"/>
        <v>34</v>
      </c>
      <c r="X547" s="105">
        <f t="shared" si="221"/>
        <v>3349.7593565855273</v>
      </c>
      <c r="Y547" s="105">
        <f t="shared" si="213"/>
        <v>-1250.9747871852787</v>
      </c>
    </row>
    <row r="548" spans="1:25" x14ac:dyDescent="0.25">
      <c r="A548" s="98">
        <v>-3.5</v>
      </c>
      <c r="B548" s="97">
        <v>5.4999999999996998</v>
      </c>
      <c r="C548" s="131" t="s">
        <v>24</v>
      </c>
      <c r="D548" s="114" t="s">
        <v>1</v>
      </c>
      <c r="E548" s="101">
        <f t="shared" si="207"/>
        <v>95</v>
      </c>
      <c r="F548" s="102" t="s">
        <v>21</v>
      </c>
      <c r="G548" s="120">
        <f t="shared" si="218"/>
        <v>0.38888888888890188</v>
      </c>
      <c r="H548" s="116">
        <f t="shared" si="219"/>
        <v>0.16666666666667224</v>
      </c>
      <c r="I548" s="120">
        <f t="shared" si="203"/>
        <v>-6.7499999999995497</v>
      </c>
      <c r="J548" s="116">
        <f t="shared" si="204"/>
        <v>3.3749999999998872</v>
      </c>
      <c r="K548" s="104">
        <f t="shared" si="205"/>
        <v>0.4375</v>
      </c>
      <c r="L548" s="116">
        <f t="shared" si="206"/>
        <v>0.31481481481482526</v>
      </c>
      <c r="M548" s="105">
        <f t="shared" si="208"/>
        <v>2542.1296296297141</v>
      </c>
      <c r="N548" s="97">
        <f t="shared" si="220"/>
        <v>34.632352941175967</v>
      </c>
      <c r="O548" s="97">
        <f t="shared" si="214"/>
        <v>5.4999999999996998</v>
      </c>
      <c r="P548" s="105">
        <f t="shared" si="215"/>
        <v>0</v>
      </c>
      <c r="Q548" s="104">
        <f t="shared" si="209"/>
        <v>-45</v>
      </c>
      <c r="R548" s="97">
        <f t="shared" si="210"/>
        <v>0</v>
      </c>
      <c r="S548" s="125">
        <f t="shared" si="211"/>
        <v>-3.0263157894737001</v>
      </c>
      <c r="T548" s="105">
        <f t="shared" si="212"/>
        <v>869.56521739130437</v>
      </c>
      <c r="U548" s="125">
        <f t="shared" si="216"/>
        <v>45</v>
      </c>
      <c r="V548" s="97">
        <f t="shared" si="217"/>
        <v>34</v>
      </c>
      <c r="X548" s="105">
        <f t="shared" si="221"/>
        <v>3377.6948470210186</v>
      </c>
      <c r="Y548" s="105">
        <f t="shared" si="213"/>
        <v>-1256.4036533816588</v>
      </c>
    </row>
    <row r="549" spans="1:25" x14ac:dyDescent="0.25">
      <c r="A549" s="98">
        <v>-3.5</v>
      </c>
      <c r="B549" s="98">
        <v>5.3999999999997002</v>
      </c>
      <c r="C549" s="131" t="s">
        <v>24</v>
      </c>
      <c r="D549" s="114" t="s">
        <v>1</v>
      </c>
      <c r="E549" s="101">
        <f t="shared" si="207"/>
        <v>95</v>
      </c>
      <c r="F549" s="102" t="s">
        <v>21</v>
      </c>
      <c r="G549" s="120">
        <f t="shared" si="218"/>
        <v>0.39325842696630536</v>
      </c>
      <c r="H549" s="116">
        <f t="shared" si="219"/>
        <v>0.16853932584270231</v>
      </c>
      <c r="I549" s="120">
        <f t="shared" si="203"/>
        <v>-6.600833333332889</v>
      </c>
      <c r="J549" s="116">
        <f t="shared" si="204"/>
        <v>3.3374999999998876</v>
      </c>
      <c r="K549" s="104">
        <f t="shared" si="205"/>
        <v>0.4375</v>
      </c>
      <c r="L549" s="116">
        <f t="shared" si="206"/>
        <v>0.31835205992510429</v>
      </c>
      <c r="M549" s="105">
        <f t="shared" si="208"/>
        <v>2570.6928838952172</v>
      </c>
      <c r="N549" s="97">
        <f t="shared" si="220"/>
        <v>34.459682749503763</v>
      </c>
      <c r="O549" s="97">
        <f t="shared" si="214"/>
        <v>5.3999999999997002</v>
      </c>
      <c r="P549" s="105">
        <f t="shared" si="215"/>
        <v>0</v>
      </c>
      <c r="Q549" s="104">
        <f t="shared" si="209"/>
        <v>-45</v>
      </c>
      <c r="R549" s="97">
        <f t="shared" si="210"/>
        <v>0</v>
      </c>
      <c r="S549" s="125">
        <f t="shared" si="211"/>
        <v>-3.0315789473684367</v>
      </c>
      <c r="T549" s="105">
        <f t="shared" si="212"/>
        <v>869.56521739130437</v>
      </c>
      <c r="U549" s="125">
        <f t="shared" si="216"/>
        <v>45</v>
      </c>
      <c r="V549" s="97">
        <f t="shared" si="217"/>
        <v>34</v>
      </c>
      <c r="X549" s="105">
        <f t="shared" si="221"/>
        <v>3406.2581012865217</v>
      </c>
      <c r="Y549" s="105">
        <f t="shared" si="213"/>
        <v>-1261.8569600804478</v>
      </c>
    </row>
    <row r="550" spans="1:25" x14ac:dyDescent="0.25">
      <c r="A550" s="98">
        <v>-3.5</v>
      </c>
      <c r="B550" s="97">
        <v>5.2999999999996996</v>
      </c>
      <c r="C550" s="131" t="s">
        <v>24</v>
      </c>
      <c r="D550" s="114" t="s">
        <v>1</v>
      </c>
      <c r="E550" s="101">
        <f t="shared" si="207"/>
        <v>95</v>
      </c>
      <c r="F550" s="102" t="s">
        <v>21</v>
      </c>
      <c r="G550" s="120">
        <f t="shared" si="218"/>
        <v>0.39772727272728636</v>
      </c>
      <c r="H550" s="116">
        <f t="shared" si="219"/>
        <v>0.1704545454545513</v>
      </c>
      <c r="I550" s="120">
        <f t="shared" si="203"/>
        <v>-6.4533333333328917</v>
      </c>
      <c r="J550" s="116">
        <f t="shared" si="204"/>
        <v>3.2999999999998879</v>
      </c>
      <c r="K550" s="104">
        <f t="shared" si="205"/>
        <v>0.4375</v>
      </c>
      <c r="L550" s="116">
        <f t="shared" si="206"/>
        <v>0.32196969696970812</v>
      </c>
      <c r="M550" s="105">
        <f t="shared" si="208"/>
        <v>2599.905303030393</v>
      </c>
      <c r="N550" s="97">
        <f t="shared" si="220"/>
        <v>34.283088235293569</v>
      </c>
      <c r="O550" s="97">
        <f t="shared" si="214"/>
        <v>5.2999999999996987</v>
      </c>
      <c r="P550" s="105">
        <f t="shared" si="215"/>
        <v>0</v>
      </c>
      <c r="Q550" s="104">
        <f t="shared" si="209"/>
        <v>-45</v>
      </c>
      <c r="R550" s="97">
        <f t="shared" si="210"/>
        <v>0</v>
      </c>
      <c r="S550" s="125">
        <f t="shared" si="211"/>
        <v>-3.0368421052631738</v>
      </c>
      <c r="T550" s="105">
        <f t="shared" si="212"/>
        <v>869.56521739130437</v>
      </c>
      <c r="U550" s="125">
        <f t="shared" si="216"/>
        <v>45</v>
      </c>
      <c r="V550" s="97">
        <f t="shared" si="217"/>
        <v>34</v>
      </c>
      <c r="X550" s="105">
        <f t="shared" si="221"/>
        <v>3435.4705204216975</v>
      </c>
      <c r="Y550" s="105">
        <f t="shared" si="213"/>
        <v>-1267.3321768980732</v>
      </c>
    </row>
    <row r="551" spans="1:25" x14ac:dyDescent="0.25">
      <c r="A551" s="98">
        <v>-3.5</v>
      </c>
      <c r="B551" s="97">
        <v>5.1999999999997</v>
      </c>
      <c r="C551" s="131" t="s">
        <v>24</v>
      </c>
      <c r="D551" s="114" t="s">
        <v>1</v>
      </c>
      <c r="E551" s="101">
        <f t="shared" si="207"/>
        <v>95</v>
      </c>
      <c r="F551" s="102" t="s">
        <v>21</v>
      </c>
      <c r="G551" s="120">
        <f t="shared" si="218"/>
        <v>0.40229885057472647</v>
      </c>
      <c r="H551" s="116">
        <f t="shared" si="219"/>
        <v>0.1724137931034542</v>
      </c>
      <c r="I551" s="120">
        <f t="shared" si="203"/>
        <v>-6.3074999999995667</v>
      </c>
      <c r="J551" s="116">
        <f t="shared" si="204"/>
        <v>3.2624999999998874</v>
      </c>
      <c r="K551" s="104">
        <f t="shared" si="205"/>
        <v>0.4375</v>
      </c>
      <c r="L551" s="116">
        <f t="shared" si="206"/>
        <v>0.32567049808430226</v>
      </c>
      <c r="M551" s="105">
        <f t="shared" si="208"/>
        <v>2629.7892720307409</v>
      </c>
      <c r="N551" s="97">
        <f t="shared" si="220"/>
        <v>34.102434077078556</v>
      </c>
      <c r="O551" s="97">
        <f t="shared" si="214"/>
        <v>5.1999999999997009</v>
      </c>
      <c r="P551" s="105">
        <f t="shared" si="215"/>
        <v>0</v>
      </c>
      <c r="Q551" s="104">
        <f t="shared" si="209"/>
        <v>-45</v>
      </c>
      <c r="R551" s="97">
        <f t="shared" si="210"/>
        <v>0</v>
      </c>
      <c r="S551" s="125">
        <f t="shared" si="211"/>
        <v>-3.0421052631579104</v>
      </c>
      <c r="T551" s="105">
        <f t="shared" si="212"/>
        <v>869.56521739130437</v>
      </c>
      <c r="U551" s="125">
        <f t="shared" si="216"/>
        <v>45</v>
      </c>
      <c r="V551" s="97">
        <f t="shared" si="217"/>
        <v>34</v>
      </c>
      <c r="X551" s="105">
        <f t="shared" si="221"/>
        <v>3465.3544894220454</v>
      </c>
      <c r="Y551" s="105">
        <f t="shared" si="213"/>
        <v>-1272.8265006864544</v>
      </c>
    </row>
    <row r="552" spans="1:25" x14ac:dyDescent="0.25">
      <c r="A552" s="98">
        <v>-3.5</v>
      </c>
      <c r="B552" s="98">
        <v>5.0999999999997003</v>
      </c>
      <c r="C552" s="131" t="s">
        <v>24</v>
      </c>
      <c r="D552" s="114" t="s">
        <v>1</v>
      </c>
      <c r="E552" s="101">
        <f t="shared" si="207"/>
        <v>95</v>
      </c>
      <c r="F552" s="102" t="s">
        <v>21</v>
      </c>
      <c r="G552" s="120">
        <f t="shared" si="218"/>
        <v>0.40697674418606072</v>
      </c>
      <c r="H552" s="116">
        <f t="shared" si="219"/>
        <v>0.17441860465116887</v>
      </c>
      <c r="I552" s="120">
        <f t="shared" si="203"/>
        <v>-6.1633333333329032</v>
      </c>
      <c r="J552" s="116">
        <f t="shared" si="204"/>
        <v>3.2249999999998877</v>
      </c>
      <c r="K552" s="104">
        <f t="shared" si="205"/>
        <v>0.4375</v>
      </c>
      <c r="L552" s="116">
        <f t="shared" si="206"/>
        <v>0.32945736434109679</v>
      </c>
      <c r="M552" s="105">
        <f t="shared" si="208"/>
        <v>2660.3682170543566</v>
      </c>
      <c r="N552" s="97">
        <f t="shared" si="220"/>
        <v>33.917578659370164</v>
      </c>
      <c r="O552" s="97">
        <f t="shared" si="214"/>
        <v>5.0999999999996994</v>
      </c>
      <c r="P552" s="105">
        <f t="shared" si="215"/>
        <v>0</v>
      </c>
      <c r="Q552" s="104">
        <f t="shared" si="209"/>
        <v>-45</v>
      </c>
      <c r="R552" s="97">
        <f t="shared" si="210"/>
        <v>0</v>
      </c>
      <c r="S552" s="125">
        <f t="shared" si="211"/>
        <v>-3.0473684210526475</v>
      </c>
      <c r="T552" s="105">
        <f t="shared" si="212"/>
        <v>869.56521739130437</v>
      </c>
      <c r="U552" s="125">
        <f t="shared" si="216"/>
        <v>45</v>
      </c>
      <c r="V552" s="97">
        <f t="shared" si="217"/>
        <v>34</v>
      </c>
      <c r="X552" s="105">
        <f t="shared" si="221"/>
        <v>3495.9334344456611</v>
      </c>
      <c r="Y552" s="105">
        <f t="shared" si="213"/>
        <v>-1278.3368304743819</v>
      </c>
    </row>
    <row r="553" spans="1:25" x14ac:dyDescent="0.25">
      <c r="A553" s="98">
        <v>-3.5</v>
      </c>
      <c r="B553" s="97">
        <v>4.9999999999996998</v>
      </c>
      <c r="C553" s="131" t="s">
        <v>24</v>
      </c>
      <c r="D553" s="114" t="s">
        <v>1</v>
      </c>
      <c r="E553" s="101">
        <f t="shared" si="207"/>
        <v>95</v>
      </c>
      <c r="F553" s="102" t="s">
        <v>21</v>
      </c>
      <c r="G553" s="120">
        <f t="shared" si="218"/>
        <v>0.41176470588236747</v>
      </c>
      <c r="H553" s="116">
        <f t="shared" si="219"/>
        <v>0.17647058823530035</v>
      </c>
      <c r="I553" s="120">
        <f t="shared" si="203"/>
        <v>-6.0208333333329085</v>
      </c>
      <c r="J553" s="116">
        <f t="shared" si="204"/>
        <v>3.1874999999998872</v>
      </c>
      <c r="K553" s="104">
        <f t="shared" si="205"/>
        <v>0.4375</v>
      </c>
      <c r="L553" s="116">
        <f t="shared" si="206"/>
        <v>0.33333333333334503</v>
      </c>
      <c r="M553" s="105">
        <f t="shared" si="208"/>
        <v>2691.6666666667611</v>
      </c>
      <c r="N553" s="97">
        <f t="shared" si="220"/>
        <v>33.728373702421578</v>
      </c>
      <c r="O553" s="97">
        <f t="shared" si="214"/>
        <v>4.9999999999996998</v>
      </c>
      <c r="P553" s="105">
        <f t="shared" si="215"/>
        <v>0</v>
      </c>
      <c r="Q553" s="104">
        <f t="shared" si="209"/>
        <v>-45</v>
      </c>
      <c r="R553" s="97">
        <f t="shared" si="210"/>
        <v>0</v>
      </c>
      <c r="S553" s="125">
        <f t="shared" si="211"/>
        <v>-3.0526315789473841</v>
      </c>
      <c r="T553" s="105">
        <f t="shared" si="212"/>
        <v>869.56521739130437</v>
      </c>
      <c r="U553" s="125">
        <f t="shared" si="216"/>
        <v>45</v>
      </c>
      <c r="V553" s="97">
        <f t="shared" si="217"/>
        <v>34</v>
      </c>
      <c r="X553" s="105">
        <f t="shared" si="221"/>
        <v>3527.2318840580656</v>
      </c>
      <c r="Y553" s="105">
        <f t="shared" si="213"/>
        <v>-1283.8597399829662</v>
      </c>
    </row>
    <row r="554" spans="1:25" x14ac:dyDescent="0.25">
      <c r="A554" s="98">
        <v>-3.5</v>
      </c>
      <c r="B554" s="97">
        <v>4.8999999999997002</v>
      </c>
      <c r="C554" s="131" t="s">
        <v>24</v>
      </c>
      <c r="D554" s="114" t="s">
        <v>1</v>
      </c>
      <c r="E554" s="101">
        <f t="shared" si="207"/>
        <v>95</v>
      </c>
      <c r="F554" s="102" t="s">
        <v>21</v>
      </c>
      <c r="G554" s="120">
        <f t="shared" si="218"/>
        <v>0.41666666666668156</v>
      </c>
      <c r="H554" s="116">
        <f t="shared" si="219"/>
        <v>0.17857142857143496</v>
      </c>
      <c r="I554" s="120">
        <f t="shared" si="203"/>
        <v>-5.8799999999995798</v>
      </c>
      <c r="J554" s="116">
        <f t="shared" si="204"/>
        <v>3.1499999999998876</v>
      </c>
      <c r="K554" s="104">
        <f t="shared" si="205"/>
        <v>0.4375</v>
      </c>
      <c r="L554" s="116">
        <f t="shared" si="206"/>
        <v>0.33730158730159931</v>
      </c>
      <c r="M554" s="105">
        <f t="shared" si="208"/>
        <v>2723.7103174604144</v>
      </c>
      <c r="N554" s="97">
        <f t="shared" si="220"/>
        <v>33.53466386554561</v>
      </c>
      <c r="O554" s="97">
        <f t="shared" si="214"/>
        <v>4.8999999999997002</v>
      </c>
      <c r="P554" s="105">
        <f t="shared" si="215"/>
        <v>0</v>
      </c>
      <c r="Q554" s="104">
        <f t="shared" si="209"/>
        <v>-45</v>
      </c>
      <c r="R554" s="97">
        <f t="shared" si="210"/>
        <v>0</v>
      </c>
      <c r="S554" s="125">
        <f t="shared" si="211"/>
        <v>-3.0578947368421212</v>
      </c>
      <c r="T554" s="105">
        <f t="shared" si="212"/>
        <v>869.56521739130437</v>
      </c>
      <c r="U554" s="125">
        <f t="shared" si="216"/>
        <v>45</v>
      </c>
      <c r="V554" s="97">
        <f t="shared" si="217"/>
        <v>34</v>
      </c>
      <c r="X554" s="105">
        <f t="shared" si="221"/>
        <v>3559.2755348517189</v>
      </c>
      <c r="Y554" s="105">
        <f t="shared" si="213"/>
        <v>-1289.3914474576222</v>
      </c>
    </row>
    <row r="555" spans="1:25" x14ac:dyDescent="0.25">
      <c r="A555" s="98">
        <v>-3.5</v>
      </c>
      <c r="B555" s="98">
        <v>4.7999999999996996</v>
      </c>
      <c r="C555" s="131" t="s">
        <v>24</v>
      </c>
      <c r="D555" s="114" t="s">
        <v>1</v>
      </c>
      <c r="E555" s="101">
        <f t="shared" si="207"/>
        <v>95</v>
      </c>
      <c r="F555" s="102" t="s">
        <v>21</v>
      </c>
      <c r="G555" s="120">
        <f t="shared" si="218"/>
        <v>0.4216867469879671</v>
      </c>
      <c r="H555" s="116">
        <f t="shared" si="219"/>
        <v>0.18072289156627161</v>
      </c>
      <c r="I555" s="120">
        <f t="shared" si="203"/>
        <v>-5.7408333333329162</v>
      </c>
      <c r="J555" s="116">
        <f t="shared" si="204"/>
        <v>3.1124999999998879</v>
      </c>
      <c r="K555" s="104">
        <f t="shared" si="205"/>
        <v>0.4375</v>
      </c>
      <c r="L555" s="116">
        <f t="shared" si="206"/>
        <v>0.34136546184740213</v>
      </c>
      <c r="M555" s="105">
        <f t="shared" si="208"/>
        <v>2756.5261044177723</v>
      </c>
      <c r="N555" s="97">
        <f t="shared" si="220"/>
        <v>33.336286321757015</v>
      </c>
      <c r="O555" s="97">
        <f t="shared" si="214"/>
        <v>4.7999999999996987</v>
      </c>
      <c r="P555" s="105">
        <f t="shared" si="215"/>
        <v>0</v>
      </c>
      <c r="Q555" s="104">
        <f t="shared" si="209"/>
        <v>-45</v>
      </c>
      <c r="R555" s="97">
        <f t="shared" si="210"/>
        <v>0</v>
      </c>
      <c r="S555" s="125">
        <f t="shared" si="211"/>
        <v>-3.0631578947368578</v>
      </c>
      <c r="T555" s="105">
        <f t="shared" si="212"/>
        <v>869.56521739130437</v>
      </c>
      <c r="U555" s="125">
        <f t="shared" si="216"/>
        <v>45</v>
      </c>
      <c r="V555" s="97">
        <f t="shared" si="217"/>
        <v>34</v>
      </c>
      <c r="X555" s="105">
        <f t="shared" si="221"/>
        <v>3592.0913218090768</v>
      </c>
      <c r="Y555" s="105">
        <f t="shared" si="213"/>
        <v>-1294.9277825287704</v>
      </c>
    </row>
    <row r="556" spans="1:25" x14ac:dyDescent="0.25">
      <c r="A556" s="98">
        <v>-3.5</v>
      </c>
      <c r="B556" s="97">
        <v>4.6999999999997</v>
      </c>
      <c r="C556" s="131" t="s">
        <v>24</v>
      </c>
      <c r="D556" s="114" t="s">
        <v>1</v>
      </c>
      <c r="E556" s="101">
        <f t="shared" si="207"/>
        <v>95</v>
      </c>
      <c r="F556" s="102" t="s">
        <v>21</v>
      </c>
      <c r="G556" s="120">
        <f t="shared" si="218"/>
        <v>0.42682926829269852</v>
      </c>
      <c r="H556" s="116">
        <f t="shared" si="219"/>
        <v>0.18292682926829937</v>
      </c>
      <c r="I556" s="120">
        <f t="shared" si="203"/>
        <v>-5.603333333332924</v>
      </c>
      <c r="J556" s="116">
        <f t="shared" si="204"/>
        <v>3.0749999999998874</v>
      </c>
      <c r="K556" s="104">
        <f t="shared" si="205"/>
        <v>0.4375</v>
      </c>
      <c r="L556" s="116">
        <f t="shared" si="206"/>
        <v>0.34552845528456538</v>
      </c>
      <c r="M556" s="105">
        <f t="shared" si="208"/>
        <v>2790.1422764228655</v>
      </c>
      <c r="N556" s="97">
        <f t="shared" si="220"/>
        <v>33.13307030129063</v>
      </c>
      <c r="O556" s="97">
        <f t="shared" si="214"/>
        <v>4.6999999999997009</v>
      </c>
      <c r="P556" s="105">
        <f t="shared" si="215"/>
        <v>0</v>
      </c>
      <c r="Q556" s="104">
        <f t="shared" si="209"/>
        <v>-45</v>
      </c>
      <c r="R556" s="97">
        <f t="shared" si="210"/>
        <v>0</v>
      </c>
      <c r="S556" s="125">
        <f t="shared" si="211"/>
        <v>-3.0684210526315949</v>
      </c>
      <c r="T556" s="105">
        <f t="shared" si="212"/>
        <v>869.56521739130437</v>
      </c>
      <c r="U556" s="125">
        <f t="shared" si="216"/>
        <v>45</v>
      </c>
      <c r="V556" s="97">
        <f t="shared" si="217"/>
        <v>34</v>
      </c>
      <c r="X556" s="105">
        <f t="shared" si="221"/>
        <v>3625.70749381417</v>
      </c>
      <c r="Y556" s="105">
        <f t="shared" si="213"/>
        <v>-1300.4641497793057</v>
      </c>
    </row>
    <row r="557" spans="1:25" x14ac:dyDescent="0.25">
      <c r="A557" s="98">
        <v>-3.5</v>
      </c>
      <c r="B557" s="97">
        <v>4.5999999999997003</v>
      </c>
      <c r="C557" s="131" t="s">
        <v>24</v>
      </c>
      <c r="D557" s="114" t="s">
        <v>1</v>
      </c>
      <c r="E557" s="101">
        <f t="shared" si="207"/>
        <v>95</v>
      </c>
      <c r="F557" s="102" t="s">
        <v>21</v>
      </c>
      <c r="G557" s="120">
        <f t="shared" si="218"/>
        <v>0.43209876543211478</v>
      </c>
      <c r="H557" s="116">
        <f t="shared" si="219"/>
        <v>0.18518518518519206</v>
      </c>
      <c r="I557" s="120">
        <f t="shared" si="203"/>
        <v>-5.4674999999995935</v>
      </c>
      <c r="J557" s="116">
        <f t="shared" si="204"/>
        <v>3.0374999999998877</v>
      </c>
      <c r="K557" s="104">
        <f t="shared" si="205"/>
        <v>0.4375</v>
      </c>
      <c r="L557" s="116">
        <f t="shared" si="206"/>
        <v>0.34979423868314063</v>
      </c>
      <c r="M557" s="105">
        <f t="shared" si="208"/>
        <v>2824.5884773663606</v>
      </c>
      <c r="N557" s="97">
        <f t="shared" si="220"/>
        <v>32.924836601306559</v>
      </c>
      <c r="O557" s="97">
        <f t="shared" si="214"/>
        <v>4.5999999999996994</v>
      </c>
      <c r="P557" s="105">
        <f t="shared" si="215"/>
        <v>0</v>
      </c>
      <c r="Q557" s="104">
        <f t="shared" si="209"/>
        <v>-45</v>
      </c>
      <c r="R557" s="97">
        <f t="shared" si="210"/>
        <v>0</v>
      </c>
      <c r="S557" s="125">
        <f t="shared" si="211"/>
        <v>-3.0736842105263316</v>
      </c>
      <c r="T557" s="105">
        <f t="shared" si="212"/>
        <v>869.56521739130437</v>
      </c>
      <c r="U557" s="125">
        <f t="shared" si="216"/>
        <v>45</v>
      </c>
      <c r="V557" s="97">
        <f t="shared" si="217"/>
        <v>34</v>
      </c>
      <c r="X557" s="105">
        <f t="shared" si="221"/>
        <v>3660.1536947576651</v>
      </c>
      <c r="Y557" s="105">
        <f t="shared" si="213"/>
        <v>-1305.9954886582941</v>
      </c>
    </row>
    <row r="558" spans="1:25" x14ac:dyDescent="0.25">
      <c r="A558" s="98">
        <v>-3.5</v>
      </c>
      <c r="B558" s="98">
        <v>4.4999999999996998</v>
      </c>
      <c r="C558" s="131" t="s">
        <v>24</v>
      </c>
      <c r="D558" s="114" t="s">
        <v>1</v>
      </c>
      <c r="E558" s="101">
        <f t="shared" si="207"/>
        <v>95</v>
      </c>
      <c r="F558" s="102" t="s">
        <v>21</v>
      </c>
      <c r="G558" s="120">
        <f t="shared" si="218"/>
        <v>0.43750000000001643</v>
      </c>
      <c r="H558" s="116">
        <f t="shared" si="219"/>
        <v>0.18750000000000705</v>
      </c>
      <c r="I558" s="120">
        <f t="shared" si="203"/>
        <v>-5.3333333333329334</v>
      </c>
      <c r="J558" s="116">
        <f t="shared" si="204"/>
        <v>2.9999999999998872</v>
      </c>
      <c r="K558" s="104">
        <f t="shared" si="205"/>
        <v>0.4375</v>
      </c>
      <c r="L558" s="116">
        <f t="shared" si="206"/>
        <v>0.35416666666667995</v>
      </c>
      <c r="M558" s="105">
        <f t="shared" si="208"/>
        <v>2859.8958333334408</v>
      </c>
      <c r="N558" s="97">
        <f t="shared" si="220"/>
        <v>32.711397058822882</v>
      </c>
      <c r="O558" s="97">
        <f t="shared" si="214"/>
        <v>4.4999999999996989</v>
      </c>
      <c r="P558" s="105">
        <f t="shared" si="215"/>
        <v>0</v>
      </c>
      <c r="Q558" s="104">
        <f t="shared" si="209"/>
        <v>-45</v>
      </c>
      <c r="R558" s="97">
        <f t="shared" si="210"/>
        <v>0</v>
      </c>
      <c r="S558" s="125">
        <f t="shared" si="211"/>
        <v>-3.0789473684210686</v>
      </c>
      <c r="T558" s="105">
        <f t="shared" si="212"/>
        <v>869.56521739130437</v>
      </c>
      <c r="U558" s="125">
        <f t="shared" si="216"/>
        <v>45</v>
      </c>
      <c r="V558" s="97">
        <f t="shared" si="217"/>
        <v>34</v>
      </c>
      <c r="X558" s="105">
        <f t="shared" si="221"/>
        <v>3695.4610507247453</v>
      </c>
      <c r="Y558" s="105">
        <f t="shared" si="213"/>
        <v>-1311.5162293365202</v>
      </c>
    </row>
    <row r="559" spans="1:25" x14ac:dyDescent="0.25">
      <c r="A559" s="98">
        <v>-3.5</v>
      </c>
      <c r="B559" s="97">
        <v>4.3999999999997002</v>
      </c>
      <c r="C559" s="131" t="s">
        <v>24</v>
      </c>
      <c r="D559" s="114" t="s">
        <v>1</v>
      </c>
      <c r="E559" s="101">
        <f t="shared" si="207"/>
        <v>95</v>
      </c>
      <c r="F559" s="102" t="s">
        <v>21</v>
      </c>
      <c r="G559" s="120">
        <f t="shared" si="218"/>
        <v>0.4430379746835611</v>
      </c>
      <c r="H559" s="116">
        <f t="shared" si="219"/>
        <v>0.18987341772152619</v>
      </c>
      <c r="I559" s="120">
        <f t="shared" si="203"/>
        <v>-5.2008333333329384</v>
      </c>
      <c r="J559" s="116">
        <f t="shared" si="204"/>
        <v>2.9624999999998876</v>
      </c>
      <c r="K559" s="104">
        <f t="shared" si="205"/>
        <v>0.4375</v>
      </c>
      <c r="L559" s="116">
        <f t="shared" si="206"/>
        <v>0.35864978902954947</v>
      </c>
      <c r="M559" s="105">
        <f t="shared" si="208"/>
        <v>2896.0970464136121</v>
      </c>
      <c r="N559" s="97">
        <f t="shared" si="220"/>
        <v>32.492553983618095</v>
      </c>
      <c r="O559" s="97">
        <f t="shared" si="214"/>
        <v>4.3999999999997002</v>
      </c>
      <c r="P559" s="105">
        <f t="shared" si="215"/>
        <v>0</v>
      </c>
      <c r="Q559" s="104">
        <f t="shared" si="209"/>
        <v>-45</v>
      </c>
      <c r="R559" s="97">
        <f t="shared" si="210"/>
        <v>0</v>
      </c>
      <c r="S559" s="125">
        <f t="shared" si="211"/>
        <v>-3.0842105263158053</v>
      </c>
      <c r="T559" s="105">
        <f t="shared" si="212"/>
        <v>869.56521739130437</v>
      </c>
      <c r="U559" s="125">
        <f t="shared" si="216"/>
        <v>45</v>
      </c>
      <c r="V559" s="97">
        <f t="shared" si="217"/>
        <v>34</v>
      </c>
      <c r="X559" s="105">
        <f t="shared" si="221"/>
        <v>3731.6622638049166</v>
      </c>
      <c r="Y559" s="105">
        <f t="shared" si="213"/>
        <v>-1317.0202440499991</v>
      </c>
    </row>
    <row r="560" spans="1:25" x14ac:dyDescent="0.25">
      <c r="A560" s="98">
        <v>-3.5</v>
      </c>
      <c r="B560" s="97">
        <v>4.2999999999996996</v>
      </c>
      <c r="C560" s="131" t="s">
        <v>24</v>
      </c>
      <c r="D560" s="114" t="s">
        <v>1</v>
      </c>
      <c r="E560" s="101">
        <f t="shared" si="207"/>
        <v>95</v>
      </c>
      <c r="F560" s="102" t="s">
        <v>21</v>
      </c>
      <c r="G560" s="120">
        <f t="shared" si="218"/>
        <v>0.448717948717966</v>
      </c>
      <c r="H560" s="116">
        <f t="shared" si="219"/>
        <v>0.1923076923076997</v>
      </c>
      <c r="I560" s="120">
        <f t="shared" si="203"/>
        <v>-5.0699999999996095</v>
      </c>
      <c r="J560" s="116">
        <f t="shared" si="204"/>
        <v>2.9249999999998875</v>
      </c>
      <c r="K560" s="104">
        <f t="shared" si="205"/>
        <v>0.4375</v>
      </c>
      <c r="L560" s="116">
        <f t="shared" si="206"/>
        <v>0.36324786324787728</v>
      </c>
      <c r="M560" s="105">
        <f t="shared" si="208"/>
        <v>2933.2264957266088</v>
      </c>
      <c r="N560" s="97">
        <f t="shared" si="220"/>
        <v>32.26809954751063</v>
      </c>
      <c r="O560" s="97">
        <f t="shared" si="214"/>
        <v>4.2999999999996996</v>
      </c>
      <c r="P560" s="105">
        <f t="shared" si="215"/>
        <v>0</v>
      </c>
      <c r="Q560" s="104">
        <f t="shared" si="209"/>
        <v>-45</v>
      </c>
      <c r="R560" s="97">
        <f t="shared" si="210"/>
        <v>0</v>
      </c>
      <c r="S560" s="125">
        <f t="shared" si="211"/>
        <v>-3.0894736842105424</v>
      </c>
      <c r="T560" s="105">
        <f t="shared" si="212"/>
        <v>869.56521739130437</v>
      </c>
      <c r="U560" s="125">
        <f t="shared" si="216"/>
        <v>45</v>
      </c>
      <c r="V560" s="97">
        <f t="shared" si="217"/>
        <v>34</v>
      </c>
      <c r="X560" s="105">
        <f t="shared" si="221"/>
        <v>3768.7917131179133</v>
      </c>
      <c r="Y560" s="105">
        <f t="shared" si="213"/>
        <v>-1322.5007934211067</v>
      </c>
    </row>
    <row r="561" spans="1:25" x14ac:dyDescent="0.25">
      <c r="A561" s="98">
        <v>-3.5</v>
      </c>
      <c r="B561" s="98">
        <v>4.1999999999997</v>
      </c>
      <c r="C561" s="131" t="s">
        <v>24</v>
      </c>
      <c r="D561" s="114" t="s">
        <v>1</v>
      </c>
      <c r="E561" s="101">
        <f t="shared" si="207"/>
        <v>95</v>
      </c>
      <c r="F561" s="102" t="s">
        <v>21</v>
      </c>
      <c r="G561" s="120">
        <f t="shared" si="218"/>
        <v>0.45454545454547224</v>
      </c>
      <c r="H561" s="116">
        <f t="shared" si="219"/>
        <v>0.19480519480520239</v>
      </c>
      <c r="I561" s="120">
        <f t="shared" si="203"/>
        <v>-4.9408333333329484</v>
      </c>
      <c r="J561" s="116">
        <f t="shared" si="204"/>
        <v>2.8874999999998878</v>
      </c>
      <c r="K561" s="104">
        <f t="shared" si="205"/>
        <v>0.4375</v>
      </c>
      <c r="L561" s="116">
        <f t="shared" si="206"/>
        <v>0.36796536796538226</v>
      </c>
      <c r="M561" s="105">
        <f t="shared" si="208"/>
        <v>2971.3203463204618</v>
      </c>
      <c r="N561" s="97">
        <f t="shared" si="220"/>
        <v>32.037815126049715</v>
      </c>
      <c r="O561" s="97">
        <f t="shared" si="214"/>
        <v>4.1999999999997</v>
      </c>
      <c r="P561" s="105">
        <f t="shared" si="215"/>
        <v>0</v>
      </c>
      <c r="Q561" s="104">
        <f t="shared" si="209"/>
        <v>-45</v>
      </c>
      <c r="R561" s="97">
        <f t="shared" si="210"/>
        <v>0</v>
      </c>
      <c r="S561" s="125">
        <f t="shared" si="211"/>
        <v>-3.094736842105279</v>
      </c>
      <c r="T561" s="105">
        <f t="shared" si="212"/>
        <v>869.56521739130437</v>
      </c>
      <c r="U561" s="125">
        <f t="shared" si="216"/>
        <v>45</v>
      </c>
      <c r="V561" s="97">
        <f t="shared" si="217"/>
        <v>34</v>
      </c>
      <c r="X561" s="105">
        <f t="shared" si="221"/>
        <v>3806.8855637117663</v>
      </c>
      <c r="Y561" s="105">
        <f t="shared" si="213"/>
        <v>-1327.9504671829366</v>
      </c>
    </row>
    <row r="562" spans="1:25" x14ac:dyDescent="0.25">
      <c r="A562" s="98">
        <v>-3.5</v>
      </c>
      <c r="B562" s="97">
        <v>4.0999999999997003</v>
      </c>
      <c r="C562" s="131" t="s">
        <v>24</v>
      </c>
      <c r="D562" s="114" t="s">
        <v>1</v>
      </c>
      <c r="E562" s="101">
        <f t="shared" si="207"/>
        <v>95</v>
      </c>
      <c r="F562" s="102" t="s">
        <v>21</v>
      </c>
      <c r="G562" s="120">
        <f t="shared" si="218"/>
        <v>0.46052631578949182</v>
      </c>
      <c r="H562" s="116">
        <f t="shared" si="219"/>
        <v>0.19736842105263935</v>
      </c>
      <c r="I562" s="120">
        <f t="shared" si="203"/>
        <v>-4.8133333333329533</v>
      </c>
      <c r="J562" s="116">
        <f t="shared" si="204"/>
        <v>2.8499999999998873</v>
      </c>
      <c r="K562" s="104">
        <f t="shared" si="205"/>
        <v>0.4375</v>
      </c>
      <c r="L562" s="116">
        <f t="shared" si="206"/>
        <v>0.37280701754387435</v>
      </c>
      <c r="M562" s="105">
        <f t="shared" si="208"/>
        <v>3010.4166666667852</v>
      </c>
      <c r="N562" s="97">
        <f t="shared" si="220"/>
        <v>31.801470588234576</v>
      </c>
      <c r="O562" s="97">
        <f t="shared" si="214"/>
        <v>4.0999999999997012</v>
      </c>
      <c r="P562" s="105">
        <f t="shared" si="215"/>
        <v>0</v>
      </c>
      <c r="Q562" s="104">
        <f t="shared" si="209"/>
        <v>-45</v>
      </c>
      <c r="R562" s="97">
        <f t="shared" si="210"/>
        <v>0</v>
      </c>
      <c r="S562" s="125">
        <f t="shared" si="211"/>
        <v>-3.1000000000000156</v>
      </c>
      <c r="T562" s="105">
        <f t="shared" si="212"/>
        <v>869.56521739130437</v>
      </c>
      <c r="U562" s="125">
        <f t="shared" si="216"/>
        <v>45</v>
      </c>
      <c r="V562" s="97">
        <f t="shared" si="217"/>
        <v>34</v>
      </c>
      <c r="X562" s="105">
        <f t="shared" si="221"/>
        <v>3845.9818840580897</v>
      </c>
      <c r="Y562" s="105">
        <f t="shared" si="213"/>
        <v>-1333.3611186594364</v>
      </c>
    </row>
    <row r="563" spans="1:25" x14ac:dyDescent="0.25">
      <c r="A563" s="98">
        <v>-3.5</v>
      </c>
      <c r="B563" s="97">
        <v>3.9999999999996998</v>
      </c>
      <c r="C563" s="131" t="s">
        <v>24</v>
      </c>
      <c r="D563" s="114" t="s">
        <v>1</v>
      </c>
      <c r="E563" s="101">
        <f t="shared" si="207"/>
        <v>95</v>
      </c>
      <c r="F563" s="102" t="s">
        <v>21</v>
      </c>
      <c r="G563" s="120">
        <f t="shared" si="218"/>
        <v>0.46666666666668533</v>
      </c>
      <c r="H563" s="116">
        <f t="shared" si="219"/>
        <v>0.200000000000008</v>
      </c>
      <c r="I563" s="120">
        <f t="shared" si="203"/>
        <v>-4.6874999999996243</v>
      </c>
      <c r="J563" s="116">
        <f t="shared" si="204"/>
        <v>2.8124999999998872</v>
      </c>
      <c r="K563" s="104">
        <f t="shared" si="205"/>
        <v>0.4375</v>
      </c>
      <c r="L563" s="116">
        <f t="shared" si="206"/>
        <v>0.37777777777779298</v>
      </c>
      <c r="M563" s="105">
        <f t="shared" si="208"/>
        <v>3050.5555555556784</v>
      </c>
      <c r="N563" s="97">
        <f t="shared" si="220"/>
        <v>31.558823529411036</v>
      </c>
      <c r="O563" s="97">
        <f t="shared" si="214"/>
        <v>3.9999999999997007</v>
      </c>
      <c r="P563" s="105">
        <f t="shared" si="215"/>
        <v>0</v>
      </c>
      <c r="Q563" s="104">
        <f t="shared" si="209"/>
        <v>-45</v>
      </c>
      <c r="R563" s="97">
        <f t="shared" si="210"/>
        <v>0</v>
      </c>
      <c r="S563" s="125">
        <f t="shared" si="211"/>
        <v>-3.1052631578947527</v>
      </c>
      <c r="T563" s="105">
        <f t="shared" si="212"/>
        <v>869.56521739130437</v>
      </c>
      <c r="U563" s="125">
        <f t="shared" si="216"/>
        <v>45</v>
      </c>
      <c r="V563" s="97">
        <f t="shared" si="217"/>
        <v>34</v>
      </c>
      <c r="X563" s="105">
        <f t="shared" si="221"/>
        <v>3886.1207729469829</v>
      </c>
      <c r="Y563" s="105">
        <f t="shared" si="213"/>
        <v>-1338.7237922705481</v>
      </c>
    </row>
    <row r="564" spans="1:25" x14ac:dyDescent="0.25">
      <c r="A564" s="98">
        <v>-3.5</v>
      </c>
      <c r="B564" s="98">
        <v>3.8999999999997002</v>
      </c>
      <c r="C564" s="131" t="s">
        <v>24</v>
      </c>
      <c r="D564" s="114" t="s">
        <v>1</v>
      </c>
      <c r="E564" s="101">
        <f t="shared" si="207"/>
        <v>95</v>
      </c>
      <c r="F564" s="102" t="s">
        <v>21</v>
      </c>
      <c r="G564" s="120">
        <f t="shared" si="218"/>
        <v>0.47297297297299212</v>
      </c>
      <c r="H564" s="116">
        <f t="shared" si="219"/>
        <v>0.20270270270271093</v>
      </c>
      <c r="I564" s="120">
        <f t="shared" si="203"/>
        <v>-4.563333333332964</v>
      </c>
      <c r="J564" s="116">
        <f t="shared" si="204"/>
        <v>2.7749999999998876</v>
      </c>
      <c r="K564" s="104">
        <f t="shared" si="205"/>
        <v>0.4375</v>
      </c>
      <c r="L564" s="116">
        <f t="shared" si="206"/>
        <v>0.38288288288289835</v>
      </c>
      <c r="M564" s="105">
        <f t="shared" si="208"/>
        <v>3091.7792792794044</v>
      </c>
      <c r="N564" s="97">
        <f t="shared" si="220"/>
        <v>31.309618441970635</v>
      </c>
      <c r="O564" s="97">
        <f t="shared" si="214"/>
        <v>3.8999999999997002</v>
      </c>
      <c r="P564" s="105">
        <f t="shared" si="215"/>
        <v>0</v>
      </c>
      <c r="Q564" s="104">
        <f t="shared" si="209"/>
        <v>-45</v>
      </c>
      <c r="R564" s="97">
        <f t="shared" si="210"/>
        <v>0</v>
      </c>
      <c r="S564" s="125">
        <f t="shared" si="211"/>
        <v>-3.1105263157894893</v>
      </c>
      <c r="T564" s="105">
        <f t="shared" si="212"/>
        <v>869.56521739130437</v>
      </c>
      <c r="U564" s="125">
        <f t="shared" si="216"/>
        <v>45</v>
      </c>
      <c r="V564" s="97">
        <f t="shared" si="217"/>
        <v>34</v>
      </c>
      <c r="X564" s="105">
        <f t="shared" si="221"/>
        <v>3927.3444966707088</v>
      </c>
      <c r="Y564" s="105">
        <f t="shared" si="213"/>
        <v>-1344.0286432363782</v>
      </c>
    </row>
    <row r="565" spans="1:25" x14ac:dyDescent="0.25">
      <c r="A565" s="98">
        <v>-3.5</v>
      </c>
      <c r="B565" s="97">
        <v>3.7999999999997001</v>
      </c>
      <c r="C565" s="131" t="s">
        <v>24</v>
      </c>
      <c r="D565" s="114" t="s">
        <v>1</v>
      </c>
      <c r="E565" s="101">
        <f t="shared" si="207"/>
        <v>95</v>
      </c>
      <c r="F565" s="102" t="s">
        <v>21</v>
      </c>
      <c r="G565" s="120">
        <f t="shared" si="218"/>
        <v>0.47945205479454023</v>
      </c>
      <c r="H565" s="116">
        <f t="shared" si="219"/>
        <v>0.20547945205480295</v>
      </c>
      <c r="I565" s="120">
        <f t="shared" si="203"/>
        <v>-4.4408333333329688</v>
      </c>
      <c r="J565" s="116">
        <f t="shared" si="204"/>
        <v>2.7374999999998879</v>
      </c>
      <c r="K565" s="104">
        <f t="shared" si="205"/>
        <v>0.4375</v>
      </c>
      <c r="L565" s="116">
        <f t="shared" si="206"/>
        <v>0.3881278538812945</v>
      </c>
      <c r="M565" s="105">
        <f t="shared" si="208"/>
        <v>3134.1324200914532</v>
      </c>
      <c r="N565" s="97">
        <f t="shared" si="220"/>
        <v>31.053585817888028</v>
      </c>
      <c r="O565" s="97">
        <f t="shared" si="214"/>
        <v>3.7999999999997005</v>
      </c>
      <c r="P565" s="105">
        <f t="shared" si="215"/>
        <v>0</v>
      </c>
      <c r="Q565" s="104">
        <f t="shared" si="209"/>
        <v>-45</v>
      </c>
      <c r="R565" s="97">
        <f t="shared" si="210"/>
        <v>0</v>
      </c>
      <c r="S565" s="125">
        <f t="shared" si="211"/>
        <v>-3.1157894736842264</v>
      </c>
      <c r="T565" s="105">
        <f t="shared" si="212"/>
        <v>869.56521739130437</v>
      </c>
      <c r="U565" s="125">
        <f t="shared" si="216"/>
        <v>45</v>
      </c>
      <c r="V565" s="97">
        <f t="shared" si="217"/>
        <v>34</v>
      </c>
      <c r="X565" s="105">
        <f t="shared" si="221"/>
        <v>3969.6976374827577</v>
      </c>
      <c r="Y565" s="105">
        <f t="shared" si="213"/>
        <v>-1349.2648485454372</v>
      </c>
    </row>
    <row r="566" spans="1:25" x14ac:dyDescent="0.25">
      <c r="A566" s="98">
        <v>-3.5</v>
      </c>
      <c r="B566" s="97">
        <v>3.6999999999997</v>
      </c>
      <c r="C566" s="131" t="s">
        <v>24</v>
      </c>
      <c r="D566" s="114" t="s">
        <v>1</v>
      </c>
      <c r="E566" s="101">
        <f t="shared" si="207"/>
        <v>95</v>
      </c>
      <c r="F566" s="102" t="s">
        <v>21</v>
      </c>
      <c r="G566" s="120">
        <f t="shared" si="218"/>
        <v>0.48611111111113137</v>
      </c>
      <c r="H566" s="116">
        <f t="shared" si="219"/>
        <v>0.208333333333342</v>
      </c>
      <c r="I566" s="120">
        <f t="shared" si="203"/>
        <v>-4.3199999999996397</v>
      </c>
      <c r="J566" s="116">
        <f t="shared" si="204"/>
        <v>2.6999999999998878</v>
      </c>
      <c r="K566" s="104">
        <f t="shared" si="205"/>
        <v>0.4375</v>
      </c>
      <c r="L566" s="116">
        <f t="shared" si="206"/>
        <v>0.39351851851853492</v>
      </c>
      <c r="M566" s="105">
        <f t="shared" si="208"/>
        <v>3177.6620370371693</v>
      </c>
      <c r="N566" s="97">
        <f t="shared" si="220"/>
        <v>30.790441176469781</v>
      </c>
      <c r="O566" s="97">
        <f t="shared" si="214"/>
        <v>3.6999999999997</v>
      </c>
      <c r="P566" s="105">
        <f t="shared" si="215"/>
        <v>0</v>
      </c>
      <c r="Q566" s="104">
        <f t="shared" si="209"/>
        <v>-45</v>
      </c>
      <c r="R566" s="97">
        <f t="shared" si="210"/>
        <v>0</v>
      </c>
      <c r="S566" s="125">
        <f t="shared" si="211"/>
        <v>-3.1210526315789631</v>
      </c>
      <c r="T566" s="105">
        <f t="shared" si="212"/>
        <v>869.56521739130437</v>
      </c>
      <c r="U566" s="125">
        <f t="shared" si="216"/>
        <v>45</v>
      </c>
      <c r="V566" s="97">
        <f t="shared" si="217"/>
        <v>34</v>
      </c>
      <c r="X566" s="105">
        <f t="shared" si="221"/>
        <v>4013.2272544284738</v>
      </c>
      <c r="Y566" s="105">
        <f t="shared" si="213"/>
        <v>-1354.4205081270279</v>
      </c>
    </row>
    <row r="567" spans="1:25" x14ac:dyDescent="0.25">
      <c r="A567" s="98">
        <v>-3.5</v>
      </c>
      <c r="B567" s="98">
        <v>3.5999999999996999</v>
      </c>
      <c r="C567" s="131" t="s">
        <v>24</v>
      </c>
      <c r="D567" s="114" t="s">
        <v>1</v>
      </c>
      <c r="E567" s="101">
        <f t="shared" si="207"/>
        <v>95</v>
      </c>
      <c r="F567" s="102" t="s">
        <v>21</v>
      </c>
      <c r="G567" s="120">
        <f t="shared" si="218"/>
        <v>0.49295774647889412</v>
      </c>
      <c r="H567" s="116">
        <f t="shared" si="219"/>
        <v>0.21126760563381175</v>
      </c>
      <c r="I567" s="120">
        <f t="shared" si="203"/>
        <v>-4.2008333333329775</v>
      </c>
      <c r="J567" s="116">
        <f t="shared" si="204"/>
        <v>2.6624999999998877</v>
      </c>
      <c r="K567" s="104">
        <f t="shared" si="205"/>
        <v>0.4375</v>
      </c>
      <c r="L567" s="116">
        <f t="shared" si="206"/>
        <v>0.39906103286386674</v>
      </c>
      <c r="M567" s="105">
        <f t="shared" si="208"/>
        <v>3222.4178403757237</v>
      </c>
      <c r="N567" s="97">
        <f t="shared" si="220"/>
        <v>30.519884009941176</v>
      </c>
      <c r="O567" s="97">
        <f t="shared" si="214"/>
        <v>3.5999999999996994</v>
      </c>
      <c r="P567" s="105">
        <f t="shared" si="215"/>
        <v>0</v>
      </c>
      <c r="Q567" s="104">
        <f t="shared" si="209"/>
        <v>-45</v>
      </c>
      <c r="R567" s="97">
        <f t="shared" si="210"/>
        <v>0</v>
      </c>
      <c r="S567" s="125">
        <f t="shared" si="211"/>
        <v>-3.1263157894737001</v>
      </c>
      <c r="T567" s="105">
        <f t="shared" si="212"/>
        <v>869.56521739130437</v>
      </c>
      <c r="U567" s="125">
        <f t="shared" si="216"/>
        <v>45</v>
      </c>
      <c r="V567" s="97">
        <f t="shared" si="217"/>
        <v>34</v>
      </c>
      <c r="X567" s="105">
        <f t="shared" si="221"/>
        <v>4057.9830577670282</v>
      </c>
      <c r="Y567" s="105">
        <f t="shared" si="213"/>
        <v>-1359.4825350244093</v>
      </c>
    </row>
    <row r="568" spans="1:25" x14ac:dyDescent="0.25">
      <c r="A568" s="98">
        <v>-3.5</v>
      </c>
      <c r="B568" s="97">
        <v>3.4999999999996998</v>
      </c>
      <c r="C568" s="131" t="s">
        <v>24</v>
      </c>
      <c r="D568" s="114" t="s">
        <v>1</v>
      </c>
      <c r="E568" s="101">
        <f t="shared" si="207"/>
        <v>95</v>
      </c>
      <c r="F568" s="102" t="s">
        <v>21</v>
      </c>
      <c r="G568" s="120">
        <f t="shared" si="218"/>
        <v>0.50000000000002143</v>
      </c>
      <c r="H568" s="116">
        <f t="shared" si="219"/>
        <v>0.21428571428572349</v>
      </c>
      <c r="I568" s="120">
        <f t="shared" si="203"/>
        <v>-4.0833333333329831</v>
      </c>
      <c r="J568" s="116">
        <f t="shared" si="204"/>
        <v>2.6249999999998872</v>
      </c>
      <c r="K568" s="104">
        <f t="shared" si="205"/>
        <v>0.4375</v>
      </c>
      <c r="L568" s="116">
        <f t="shared" si="206"/>
        <v>0.40476190476192198</v>
      </c>
      <c r="M568" s="105">
        <f t="shared" si="208"/>
        <v>3268.4523809525199</v>
      </c>
      <c r="N568" s="97">
        <f t="shared" si="220"/>
        <v>30.24159663865461</v>
      </c>
      <c r="O568" s="97">
        <f t="shared" si="214"/>
        <v>3.4999999999996998</v>
      </c>
      <c r="P568" s="105">
        <f t="shared" si="215"/>
        <v>0</v>
      </c>
      <c r="Q568" s="104">
        <f t="shared" si="209"/>
        <v>-45</v>
      </c>
      <c r="R568" s="97">
        <f t="shared" si="210"/>
        <v>0</v>
      </c>
      <c r="S568" s="125">
        <f t="shared" si="211"/>
        <v>-3.1315789473684368</v>
      </c>
      <c r="T568" s="105">
        <f t="shared" si="212"/>
        <v>869.56521739130437</v>
      </c>
      <c r="U568" s="125">
        <f t="shared" si="216"/>
        <v>45</v>
      </c>
      <c r="V568" s="97">
        <f t="shared" si="217"/>
        <v>34</v>
      </c>
      <c r="X568" s="105">
        <f t="shared" si="221"/>
        <v>4104.0175983438239</v>
      </c>
      <c r="Y568" s="105">
        <f t="shared" si="213"/>
        <v>-1364.4365332002508</v>
      </c>
    </row>
    <row r="569" spans="1:25" x14ac:dyDescent="0.25">
      <c r="A569" s="98">
        <v>-3.5</v>
      </c>
      <c r="B569" s="97">
        <v>3.3999999999997002</v>
      </c>
      <c r="C569" s="131" t="s">
        <v>24</v>
      </c>
      <c r="D569" s="114" t="s">
        <v>1</v>
      </c>
      <c r="E569" s="101">
        <f t="shared" si="207"/>
        <v>95</v>
      </c>
      <c r="F569" s="102" t="s">
        <v>21</v>
      </c>
      <c r="G569" s="120">
        <f t="shared" si="218"/>
        <v>0.50724637681161622</v>
      </c>
      <c r="H569" s="116">
        <f t="shared" si="219"/>
        <v>0.21739130434783555</v>
      </c>
      <c r="I569" s="120">
        <f t="shared" si="203"/>
        <v>-3.9674999999996552</v>
      </c>
      <c r="J569" s="116">
        <f t="shared" si="204"/>
        <v>2.5874999999998876</v>
      </c>
      <c r="K569" s="104">
        <f t="shared" si="205"/>
        <v>0.4375</v>
      </c>
      <c r="L569" s="116">
        <f t="shared" si="206"/>
        <v>0.41062801932368931</v>
      </c>
      <c r="M569" s="105">
        <f t="shared" si="208"/>
        <v>3315.821256038791</v>
      </c>
      <c r="N569" s="97">
        <f t="shared" si="220"/>
        <v>29.955242966751037</v>
      </c>
      <c r="O569" s="97">
        <f t="shared" si="214"/>
        <v>3.3999999999996993</v>
      </c>
      <c r="P569" s="105">
        <f t="shared" si="215"/>
        <v>0</v>
      </c>
      <c r="Q569" s="104">
        <f t="shared" si="209"/>
        <v>-45</v>
      </c>
      <c r="R569" s="97">
        <f t="shared" si="210"/>
        <v>0</v>
      </c>
      <c r="S569" s="125">
        <f t="shared" si="211"/>
        <v>-3.1368421052631739</v>
      </c>
      <c r="T569" s="105">
        <f t="shared" si="212"/>
        <v>869.56521739130437</v>
      </c>
      <c r="U569" s="125">
        <f t="shared" si="216"/>
        <v>45</v>
      </c>
      <c r="V569" s="97">
        <f t="shared" si="217"/>
        <v>34</v>
      </c>
      <c r="X569" s="105">
        <f t="shared" si="221"/>
        <v>4151.3864734300951</v>
      </c>
      <c r="Y569" s="105">
        <f t="shared" si="213"/>
        <v>-1369.2666614156828</v>
      </c>
    </row>
    <row r="570" spans="1:25" x14ac:dyDescent="0.25">
      <c r="A570" s="98">
        <v>-3.5</v>
      </c>
      <c r="B570" s="98">
        <v>3.2999999999997001</v>
      </c>
      <c r="C570" s="131" t="s">
        <v>24</v>
      </c>
      <c r="D570" s="114" t="s">
        <v>1</v>
      </c>
      <c r="E570" s="101">
        <f t="shared" si="207"/>
        <v>95</v>
      </c>
      <c r="F570" s="102" t="s">
        <v>21</v>
      </c>
      <c r="G570" s="120">
        <f t="shared" si="218"/>
        <v>0.51470588235296388</v>
      </c>
      <c r="H570" s="116">
        <f t="shared" si="219"/>
        <v>0.22058823529412735</v>
      </c>
      <c r="I570" s="120">
        <f t="shared" si="203"/>
        <v>-3.8533333333329938</v>
      </c>
      <c r="J570" s="116">
        <f t="shared" si="204"/>
        <v>2.5499999999998879</v>
      </c>
      <c r="K570" s="104">
        <f t="shared" si="205"/>
        <v>0.4375</v>
      </c>
      <c r="L570" s="116">
        <f t="shared" si="206"/>
        <v>0.41666666666668506</v>
      </c>
      <c r="M570" s="105">
        <f t="shared" si="208"/>
        <v>3364.5833333334817</v>
      </c>
      <c r="N570" s="97">
        <f t="shared" si="220"/>
        <v>29.660467128026781</v>
      </c>
      <c r="O570" s="97">
        <f t="shared" si="214"/>
        <v>3.2999999999997005</v>
      </c>
      <c r="P570" s="105">
        <f t="shared" si="215"/>
        <v>0</v>
      </c>
      <c r="Q570" s="104">
        <f t="shared" si="209"/>
        <v>-45</v>
      </c>
      <c r="R570" s="97">
        <f t="shared" si="210"/>
        <v>0</v>
      </c>
      <c r="S570" s="125">
        <f t="shared" si="211"/>
        <v>-3.1421052631579105</v>
      </c>
      <c r="T570" s="105">
        <f t="shared" si="212"/>
        <v>869.56521739130437</v>
      </c>
      <c r="U570" s="125">
        <f t="shared" si="216"/>
        <v>45</v>
      </c>
      <c r="V570" s="97">
        <f t="shared" si="217"/>
        <v>34</v>
      </c>
      <c r="X570" s="105">
        <f t="shared" si="221"/>
        <v>4200.1485507247862</v>
      </c>
      <c r="Y570" s="105">
        <f t="shared" si="213"/>
        <v>-1373.9554814045321</v>
      </c>
    </row>
    <row r="571" spans="1:25" x14ac:dyDescent="0.25">
      <c r="A571" s="98">
        <v>-3.5</v>
      </c>
      <c r="B571" s="97">
        <v>3.1999999999997</v>
      </c>
      <c r="C571" s="131" t="s">
        <v>24</v>
      </c>
      <c r="D571" s="114" t="s">
        <v>1</v>
      </c>
      <c r="E571" s="101">
        <f t="shared" si="207"/>
        <v>95</v>
      </c>
      <c r="F571" s="102" t="s">
        <v>21</v>
      </c>
      <c r="G571" s="120">
        <f t="shared" si="218"/>
        <v>0.52238805970151592</v>
      </c>
      <c r="H571" s="116">
        <f t="shared" si="219"/>
        <v>0.2238805970149354</v>
      </c>
      <c r="I571" s="120">
        <f t="shared" si="203"/>
        <v>-3.7408333333329984</v>
      </c>
      <c r="J571" s="116">
        <f t="shared" si="204"/>
        <v>2.5124999999998878</v>
      </c>
      <c r="K571" s="104">
        <f t="shared" si="205"/>
        <v>0.4375</v>
      </c>
      <c r="L571" s="116">
        <f t="shared" si="206"/>
        <v>0.42288557213932254</v>
      </c>
      <c r="M571" s="105">
        <f t="shared" si="208"/>
        <v>3414.8009950250294</v>
      </c>
      <c r="N571" s="97">
        <f t="shared" si="220"/>
        <v>29.356892010534633</v>
      </c>
      <c r="O571" s="97">
        <f t="shared" si="214"/>
        <v>3.1999999999997</v>
      </c>
      <c r="P571" s="105">
        <f t="shared" si="215"/>
        <v>0</v>
      </c>
      <c r="Q571" s="104">
        <f t="shared" si="209"/>
        <v>-45</v>
      </c>
      <c r="R571" s="97">
        <f t="shared" si="210"/>
        <v>0</v>
      </c>
      <c r="S571" s="125">
        <f t="shared" si="211"/>
        <v>-3.1473684210526471</v>
      </c>
      <c r="T571" s="105">
        <f t="shared" si="212"/>
        <v>869.56521739130437</v>
      </c>
      <c r="U571" s="125">
        <f t="shared" si="216"/>
        <v>45</v>
      </c>
      <c r="V571" s="97">
        <f t="shared" si="217"/>
        <v>34</v>
      </c>
      <c r="X571" s="105">
        <f t="shared" si="221"/>
        <v>4250.3662124163338</v>
      </c>
      <c r="Y571" s="105">
        <f t="shared" si="213"/>
        <v>-1378.4837883102468</v>
      </c>
    </row>
    <row r="572" spans="1:25" x14ac:dyDescent="0.25">
      <c r="A572" s="98">
        <v>-3.5</v>
      </c>
      <c r="B572" s="97">
        <v>3.0999999999996999</v>
      </c>
      <c r="C572" s="131" t="s">
        <v>24</v>
      </c>
      <c r="D572" s="114" t="s">
        <v>1</v>
      </c>
      <c r="E572" s="101">
        <f t="shared" si="207"/>
        <v>95</v>
      </c>
      <c r="F572" s="102" t="s">
        <v>21</v>
      </c>
      <c r="G572" s="120">
        <f t="shared" si="218"/>
        <v>0.53030303030305448</v>
      </c>
      <c r="H572" s="116">
        <f t="shared" si="219"/>
        <v>0.22727272727273762</v>
      </c>
      <c r="I572" s="120">
        <f t="shared" si="203"/>
        <v>-3.629999999999669</v>
      </c>
      <c r="J572" s="116">
        <f t="shared" si="204"/>
        <v>2.4749999999998877</v>
      </c>
      <c r="K572" s="104">
        <f t="shared" si="205"/>
        <v>0.4375</v>
      </c>
      <c r="L572" s="116">
        <f t="shared" si="206"/>
        <v>0.42929292929294888</v>
      </c>
      <c r="M572" s="105">
        <f t="shared" si="208"/>
        <v>3466.5404040405624</v>
      </c>
      <c r="N572" s="97">
        <f t="shared" si="220"/>
        <v>29.04411764705786</v>
      </c>
      <c r="O572" s="97">
        <f t="shared" si="214"/>
        <v>3.0999999999996994</v>
      </c>
      <c r="P572" s="105">
        <f t="shared" si="215"/>
        <v>0</v>
      </c>
      <c r="Q572" s="104">
        <f t="shared" si="209"/>
        <v>-45</v>
      </c>
      <c r="R572" s="97">
        <f t="shared" si="210"/>
        <v>0</v>
      </c>
      <c r="S572" s="125">
        <f t="shared" si="211"/>
        <v>-3.1526315789473842</v>
      </c>
      <c r="T572" s="105">
        <f t="shared" si="212"/>
        <v>869.56521739130437</v>
      </c>
      <c r="U572" s="125">
        <f t="shared" si="216"/>
        <v>45</v>
      </c>
      <c r="V572" s="97">
        <f t="shared" si="217"/>
        <v>34</v>
      </c>
      <c r="X572" s="105">
        <f t="shared" si="221"/>
        <v>4302.1056214318669</v>
      </c>
      <c r="Y572" s="105">
        <f t="shared" si="213"/>
        <v>-1382.8304210584226</v>
      </c>
    </row>
    <row r="573" spans="1:25" x14ac:dyDescent="0.25">
      <c r="A573" s="98">
        <v>-3.5</v>
      </c>
      <c r="B573" s="98">
        <v>2.9999999999996998</v>
      </c>
      <c r="C573" s="131" t="s">
        <v>24</v>
      </c>
      <c r="D573" s="114" t="s">
        <v>1</v>
      </c>
      <c r="E573" s="101">
        <f t="shared" si="207"/>
        <v>95</v>
      </c>
      <c r="F573" s="102" t="s">
        <v>21</v>
      </c>
      <c r="G573" s="120">
        <f t="shared" si="218"/>
        <v>0.5384615384615633</v>
      </c>
      <c r="H573" s="116">
        <f t="shared" si="219"/>
        <v>0.23076923076924144</v>
      </c>
      <c r="I573" s="120">
        <f t="shared" ref="I573:I611" si="222">-((A573-B573)^2/(3*$B$10^2))</f>
        <v>-3.5208333333330084</v>
      </c>
      <c r="J573" s="116">
        <f t="shared" ref="J573:J611" si="223">((A573^2-A573*B573)/$B$10^2)-((A573-B573)/$B$10)</f>
        <v>2.4374999999998872</v>
      </c>
      <c r="K573" s="104">
        <f t="shared" ref="K573:K611" si="224">(2*A573/$B$10)-(A573^2/$B$10^2)</f>
        <v>0.4375</v>
      </c>
      <c r="L573" s="116">
        <f t="shared" ref="L573:L611" si="225">(I573*(G573^3-H573^3)+J573*(G573^2-H573^2)+K573*(G573-H573)+H573)</f>
        <v>0.435897435897456</v>
      </c>
      <c r="M573" s="105">
        <f t="shared" si="208"/>
        <v>3519.8717948719573</v>
      </c>
      <c r="N573" s="97">
        <f t="shared" si="220"/>
        <v>28.721719457012604</v>
      </c>
      <c r="O573" s="97">
        <f t="shared" si="214"/>
        <v>2.9999999999996998</v>
      </c>
      <c r="P573" s="105">
        <f t="shared" si="215"/>
        <v>0</v>
      </c>
      <c r="Q573" s="104">
        <f t="shared" si="209"/>
        <v>-45</v>
      </c>
      <c r="R573" s="97">
        <f t="shared" si="210"/>
        <v>0</v>
      </c>
      <c r="S573" s="125">
        <f t="shared" si="211"/>
        <v>-3.1578947368421213</v>
      </c>
      <c r="T573" s="105">
        <f t="shared" si="212"/>
        <v>869.56521739130437</v>
      </c>
      <c r="U573" s="125">
        <f t="shared" si="216"/>
        <v>45</v>
      </c>
      <c r="V573" s="97">
        <f t="shared" si="217"/>
        <v>34</v>
      </c>
      <c r="X573" s="105">
        <f t="shared" si="221"/>
        <v>4355.4370122632617</v>
      </c>
      <c r="Y573" s="105">
        <f t="shared" si="213"/>
        <v>-1386.9720499957248</v>
      </c>
    </row>
    <row r="574" spans="1:25" x14ac:dyDescent="0.25">
      <c r="A574" s="98">
        <v>-3.5</v>
      </c>
      <c r="B574" s="97">
        <v>2.8999999999997002</v>
      </c>
      <c r="C574" s="131" t="s">
        <v>24</v>
      </c>
      <c r="D574" s="114" t="s">
        <v>1</v>
      </c>
      <c r="E574" s="101">
        <f t="shared" ref="E574:E611" si="226">IF(C574="h",$AB$5,IF(C574="d",$AB$5-$AB$10,E573+($AB$10/4)))</f>
        <v>95</v>
      </c>
      <c r="F574" s="102" t="s">
        <v>21</v>
      </c>
      <c r="G574" s="120">
        <f t="shared" si="218"/>
        <v>0.54687500000002565</v>
      </c>
      <c r="H574" s="116">
        <f t="shared" si="219"/>
        <v>0.23437500000001099</v>
      </c>
      <c r="I574" s="120">
        <f t="shared" si="222"/>
        <v>-3.4133333333330138</v>
      </c>
      <c r="J574" s="116">
        <f t="shared" si="223"/>
        <v>2.3999999999998876</v>
      </c>
      <c r="K574" s="104">
        <f t="shared" si="224"/>
        <v>0.4375</v>
      </c>
      <c r="L574" s="116">
        <f t="shared" si="225"/>
        <v>0.44270833333335391</v>
      </c>
      <c r="M574" s="105">
        <f t="shared" ref="M574:M611" si="227">$AB$4*$AB$1*E574*L574</f>
        <v>3574.869791666833</v>
      </c>
      <c r="N574" s="97">
        <f t="shared" si="220"/>
        <v>28.389246323528386</v>
      </c>
      <c r="O574" s="97">
        <f t="shared" si="214"/>
        <v>2.8999999999997002</v>
      </c>
      <c r="P574" s="105">
        <f t="shared" si="215"/>
        <v>0</v>
      </c>
      <c r="Q574" s="104">
        <f t="shared" ref="Q574:Q611" si="228">-($AB$5/2)+$AB$10</f>
        <v>-45</v>
      </c>
      <c r="R574" s="97">
        <f t="shared" ref="R574:R611" si="229">IF(O574&lt;0,IF(O574&lt;$B$10,$AB$1,$AB$1*(1-(1-(O574/$B$10))^2)),0)*$AB$11</f>
        <v>0</v>
      </c>
      <c r="S574" s="125">
        <f t="shared" ref="S574:S611" si="230">A574-((A574-B574)/E574)*$AB$7</f>
        <v>-3.1631578947368579</v>
      </c>
      <c r="T574" s="105">
        <f t="shared" ref="T574:T611" si="231">IF(S574&lt;0,IF(S574&lt;-2.174,$AB$2,S574*(10^-3)*$AB$3*(-1)),IF(S574&gt;2.174,$AB$2*(-1),S574*(10^-3)*$AB$3*(-1)))*$AB$8</f>
        <v>869.56521739130437</v>
      </c>
      <c r="U574" s="125">
        <f t="shared" si="216"/>
        <v>45</v>
      </c>
      <c r="V574" s="97">
        <f t="shared" si="217"/>
        <v>34</v>
      </c>
      <c r="X574" s="105">
        <f t="shared" si="221"/>
        <v>4410.4350090581374</v>
      </c>
      <c r="Y574" s="105">
        <f t="shared" ref="Y574:Y611" si="232">-(M574*N574+(P574-R574)*Q574+(T574-V574)*U574)/100</f>
        <v>-1390.8829387277904</v>
      </c>
    </row>
    <row r="575" spans="1:25" x14ac:dyDescent="0.25">
      <c r="A575" s="98">
        <v>-3.5</v>
      </c>
      <c r="B575" s="97">
        <v>2.7999999999997001</v>
      </c>
      <c r="C575" s="131" t="s">
        <v>24</v>
      </c>
      <c r="D575" s="114" t="s">
        <v>1</v>
      </c>
      <c r="E575" s="101">
        <f t="shared" si="226"/>
        <v>95</v>
      </c>
      <c r="F575" s="102" t="s">
        <v>21</v>
      </c>
      <c r="G575" s="120">
        <f t="shared" si="218"/>
        <v>0.555555555555582</v>
      </c>
      <c r="H575" s="116">
        <f t="shared" si="219"/>
        <v>0.23809523809524941</v>
      </c>
      <c r="I575" s="120">
        <f t="shared" si="222"/>
        <v>-3.3074999999996852</v>
      </c>
      <c r="J575" s="116">
        <f t="shared" si="223"/>
        <v>2.3624999999998879</v>
      </c>
      <c r="K575" s="104">
        <f t="shared" si="224"/>
        <v>0.4375</v>
      </c>
      <c r="L575" s="116">
        <f t="shared" si="225"/>
        <v>0.44973544973547125</v>
      </c>
      <c r="M575" s="105">
        <f t="shared" si="227"/>
        <v>3631.6137566139305</v>
      </c>
      <c r="N575" s="97">
        <f t="shared" si="220"/>
        <v>28.046218487393929</v>
      </c>
      <c r="O575" s="97">
        <f t="shared" ref="O575:O611" si="233">A575-((A575-B575)/E575)*($AB$5-$AB$10)</f>
        <v>2.7999999999996996</v>
      </c>
      <c r="P575" s="105">
        <f t="shared" ref="P575:P611" si="234">IF(O575&lt;0,IF(O575&lt;-2.174,$AB$2,O575*(10^-3)*$AB$3*(-1)),IF(O575&gt;2.174,$AB$2*(-1),O575*(10^-3)*$AB$3*(-1)))*$AB$11</f>
        <v>0</v>
      </c>
      <c r="Q575" s="104">
        <f t="shared" si="228"/>
        <v>-45</v>
      </c>
      <c r="R575" s="97">
        <f t="shared" si="229"/>
        <v>0</v>
      </c>
      <c r="S575" s="125">
        <f t="shared" si="230"/>
        <v>-3.1684210526315946</v>
      </c>
      <c r="T575" s="105">
        <f t="shared" si="231"/>
        <v>869.56521739130437</v>
      </c>
      <c r="U575" s="125">
        <f t="shared" ref="U575:U611" si="235">($AB$5/2)-$AB$7</f>
        <v>45</v>
      </c>
      <c r="V575" s="97">
        <f t="shared" ref="V575:V611" si="236">IF(S575&lt;0,IF(S575&lt;$B$10,$AB$1,$AB$1*(1-(1-(S575/$B$10))^2)),0)*$AB$8</f>
        <v>34</v>
      </c>
      <c r="X575" s="105">
        <f t="shared" si="221"/>
        <v>4467.1789740052345</v>
      </c>
      <c r="Y575" s="105">
        <f t="shared" si="232"/>
        <v>-1394.5346766242842</v>
      </c>
    </row>
    <row r="576" spans="1:25" x14ac:dyDescent="0.25">
      <c r="A576" s="98">
        <v>-3.5</v>
      </c>
      <c r="B576" s="98">
        <v>2.6999999999997</v>
      </c>
      <c r="C576" s="131" t="s">
        <v>24</v>
      </c>
      <c r="D576" s="114" t="s">
        <v>1</v>
      </c>
      <c r="E576" s="101">
        <f t="shared" si="226"/>
        <v>95</v>
      </c>
      <c r="F576" s="102" t="s">
        <v>21</v>
      </c>
      <c r="G576" s="120">
        <f t="shared" ref="G576:G608" si="237">A576/(A576-B576)</f>
        <v>0.56451612903228543</v>
      </c>
      <c r="H576" s="116">
        <f t="shared" ref="H576:H610" si="238">(A576-$B$10)/(A576-B576)</f>
        <v>0.24193548387097946</v>
      </c>
      <c r="I576" s="120">
        <f t="shared" si="222"/>
        <v>-3.2033333333330236</v>
      </c>
      <c r="J576" s="116">
        <f t="shared" si="223"/>
        <v>2.3249999999998878</v>
      </c>
      <c r="K576" s="104">
        <f t="shared" si="224"/>
        <v>0.4375</v>
      </c>
      <c r="L576" s="116">
        <f t="shared" si="225"/>
        <v>0.45698924731185009</v>
      </c>
      <c r="M576" s="105">
        <f t="shared" si="227"/>
        <v>3690.1881720431893</v>
      </c>
      <c r="N576" s="97">
        <f t="shared" ref="N576:N611" si="239">($AB$5/2)-($AB$4*$AB$1*E576^2*((3/4)*I576*(G576^4-H576^4)+(2/3)*J576*(G576^3-H576^3)+(1/2)*K576*(G576^2-H576^2)+(H576^2/2))/M576)</f>
        <v>27.692125237190567</v>
      </c>
      <c r="O576" s="97">
        <f t="shared" si="233"/>
        <v>2.6999999999996991</v>
      </c>
      <c r="P576" s="105">
        <f t="shared" si="234"/>
        <v>0</v>
      </c>
      <c r="Q576" s="104">
        <f t="shared" si="228"/>
        <v>-45</v>
      </c>
      <c r="R576" s="97">
        <f t="shared" si="229"/>
        <v>0</v>
      </c>
      <c r="S576" s="125">
        <f t="shared" si="230"/>
        <v>-3.1736842105263317</v>
      </c>
      <c r="T576" s="105">
        <f t="shared" si="231"/>
        <v>869.56521739130437</v>
      </c>
      <c r="U576" s="125">
        <f t="shared" si="235"/>
        <v>45</v>
      </c>
      <c r="V576" s="97">
        <f t="shared" si="236"/>
        <v>34</v>
      </c>
      <c r="X576" s="105">
        <f t="shared" si="221"/>
        <v>4525.7533894344933</v>
      </c>
      <c r="Y576" s="105">
        <f t="shared" si="232"/>
        <v>-1397.8958779162804</v>
      </c>
    </row>
    <row r="577" spans="1:25" x14ac:dyDescent="0.25">
      <c r="A577" s="98">
        <v>-3.5</v>
      </c>
      <c r="B577" s="97">
        <v>2.5999999999996999</v>
      </c>
      <c r="C577" s="131" t="s">
        <v>24</v>
      </c>
      <c r="D577" s="114" t="s">
        <v>1</v>
      </c>
      <c r="E577" s="101">
        <f t="shared" si="226"/>
        <v>95</v>
      </c>
      <c r="F577" s="102" t="s">
        <v>21</v>
      </c>
      <c r="G577" s="120">
        <f t="shared" si="237"/>
        <v>0.57377049180330697</v>
      </c>
      <c r="H577" s="116">
        <f t="shared" si="238"/>
        <v>0.24590163934427442</v>
      </c>
      <c r="I577" s="120">
        <f t="shared" si="222"/>
        <v>-3.100833333333028</v>
      </c>
      <c r="J577" s="116">
        <f t="shared" si="223"/>
        <v>2.2874999999998877</v>
      </c>
      <c r="K577" s="104">
        <f t="shared" si="224"/>
        <v>0.4375</v>
      </c>
      <c r="L577" s="116">
        <f t="shared" si="225"/>
        <v>0.46448087431696294</v>
      </c>
      <c r="M577" s="105">
        <f t="shared" si="227"/>
        <v>3750.6830601094757</v>
      </c>
      <c r="N577" s="97">
        <f t="shared" si="239"/>
        <v>27.326422372226471</v>
      </c>
      <c r="O577" s="97">
        <f t="shared" si="233"/>
        <v>2.5999999999996986</v>
      </c>
      <c r="P577" s="105">
        <f t="shared" si="234"/>
        <v>0</v>
      </c>
      <c r="Q577" s="104">
        <f t="shared" si="228"/>
        <v>-45</v>
      </c>
      <c r="R577" s="97">
        <f t="shared" si="229"/>
        <v>0</v>
      </c>
      <c r="S577" s="125">
        <f t="shared" si="230"/>
        <v>-3.1789473684210687</v>
      </c>
      <c r="T577" s="105">
        <f t="shared" si="231"/>
        <v>869.56521739130437</v>
      </c>
      <c r="U577" s="125">
        <f t="shared" si="235"/>
        <v>45</v>
      </c>
      <c r="V577" s="97">
        <f t="shared" si="236"/>
        <v>34</v>
      </c>
      <c r="X577" s="105">
        <f t="shared" si="221"/>
        <v>4586.2482775007802</v>
      </c>
      <c r="Y577" s="105">
        <f t="shared" si="232"/>
        <v>-1400.9318426751511</v>
      </c>
    </row>
    <row r="578" spans="1:25" x14ac:dyDescent="0.25">
      <c r="A578" s="98">
        <v>-3.5</v>
      </c>
      <c r="B578" s="97">
        <v>2.4999999999996998</v>
      </c>
      <c r="C578" s="131" t="s">
        <v>24</v>
      </c>
      <c r="D578" s="114" t="s">
        <v>1</v>
      </c>
      <c r="E578" s="101">
        <f t="shared" si="226"/>
        <v>95</v>
      </c>
      <c r="F578" s="102" t="s">
        <v>21</v>
      </c>
      <c r="G578" s="120">
        <f t="shared" si="237"/>
        <v>0.58333333333336257</v>
      </c>
      <c r="H578" s="116">
        <f t="shared" si="238"/>
        <v>0.25000000000001249</v>
      </c>
      <c r="I578" s="120">
        <f t="shared" si="222"/>
        <v>-2.9999999999996998</v>
      </c>
      <c r="J578" s="116">
        <f t="shared" si="223"/>
        <v>2.2499999999998872</v>
      </c>
      <c r="K578" s="104">
        <f t="shared" si="224"/>
        <v>0.4375</v>
      </c>
      <c r="L578" s="116">
        <f t="shared" si="225"/>
        <v>0.47222222222224575</v>
      </c>
      <c r="M578" s="105">
        <f t="shared" si="227"/>
        <v>3813.1944444446344</v>
      </c>
      <c r="N578" s="97">
        <f t="shared" si="239"/>
        <v>26.948529411763548</v>
      </c>
      <c r="O578" s="97">
        <f t="shared" si="233"/>
        <v>2.4999999999996998</v>
      </c>
      <c r="P578" s="105">
        <f t="shared" si="234"/>
        <v>0</v>
      </c>
      <c r="Q578" s="104">
        <f t="shared" si="228"/>
        <v>-45</v>
      </c>
      <c r="R578" s="97">
        <f t="shared" si="229"/>
        <v>0</v>
      </c>
      <c r="S578" s="125">
        <f t="shared" si="230"/>
        <v>-3.1842105263158054</v>
      </c>
      <c r="T578" s="105">
        <f t="shared" si="231"/>
        <v>869.56521739130437</v>
      </c>
      <c r="U578" s="125">
        <f t="shared" si="235"/>
        <v>45</v>
      </c>
      <c r="V578" s="97">
        <f t="shared" si="236"/>
        <v>34</v>
      </c>
      <c r="X578" s="105">
        <f t="shared" si="221"/>
        <v>4648.7596618359385</v>
      </c>
      <c r="Y578" s="105">
        <f t="shared" si="232"/>
        <v>-1403.6041742149828</v>
      </c>
    </row>
    <row r="579" spans="1:25" x14ac:dyDescent="0.25">
      <c r="A579" s="98">
        <v>-3.5</v>
      </c>
      <c r="B579" s="98">
        <v>2.3999999999997002</v>
      </c>
      <c r="C579" s="131" t="s">
        <v>24</v>
      </c>
      <c r="D579" s="114" t="s">
        <v>1</v>
      </c>
      <c r="E579" s="101">
        <f t="shared" si="226"/>
        <v>95</v>
      </c>
      <c r="F579" s="102" t="s">
        <v>21</v>
      </c>
      <c r="G579" s="120">
        <f t="shared" si="237"/>
        <v>0.59322033898308102</v>
      </c>
      <c r="H579" s="116">
        <f t="shared" si="238"/>
        <v>0.25423728813560614</v>
      </c>
      <c r="I579" s="120">
        <f t="shared" si="222"/>
        <v>-2.9008333333330385</v>
      </c>
      <c r="J579" s="116">
        <f t="shared" si="223"/>
        <v>2.2124999999998876</v>
      </c>
      <c r="K579" s="104">
        <f t="shared" si="224"/>
        <v>0.4375</v>
      </c>
      <c r="L579" s="116">
        <f t="shared" si="225"/>
        <v>0.48022598870058941</v>
      </c>
      <c r="M579" s="105">
        <f t="shared" si="227"/>
        <v>3877.8248587572593</v>
      </c>
      <c r="N579" s="97">
        <f t="shared" si="239"/>
        <v>26.557826520437498</v>
      </c>
      <c r="O579" s="97">
        <f t="shared" si="233"/>
        <v>2.3999999999997002</v>
      </c>
      <c r="P579" s="105">
        <f t="shared" si="234"/>
        <v>0</v>
      </c>
      <c r="Q579" s="104">
        <f t="shared" si="228"/>
        <v>-45</v>
      </c>
      <c r="R579" s="97">
        <f t="shared" si="229"/>
        <v>0</v>
      </c>
      <c r="S579" s="125">
        <f t="shared" si="230"/>
        <v>-3.189473684210542</v>
      </c>
      <c r="T579" s="105">
        <f t="shared" si="231"/>
        <v>869.56521739130437</v>
      </c>
      <c r="U579" s="125">
        <f t="shared" si="235"/>
        <v>45</v>
      </c>
      <c r="V579" s="97">
        <f t="shared" si="236"/>
        <v>34</v>
      </c>
      <c r="X579" s="105">
        <f t="shared" si="221"/>
        <v>4713.3900761485638</v>
      </c>
      <c r="Y579" s="105">
        <f t="shared" si="232"/>
        <v>-1405.8703465812403</v>
      </c>
    </row>
    <row r="580" spans="1:25" x14ac:dyDescent="0.25">
      <c r="A580" s="98">
        <v>-3.5</v>
      </c>
      <c r="B580" s="97">
        <v>2.2999999999997001</v>
      </c>
      <c r="C580" s="131" t="s">
        <v>24</v>
      </c>
      <c r="D580" s="114" t="s">
        <v>1</v>
      </c>
      <c r="E580" s="101">
        <f t="shared" si="226"/>
        <v>95</v>
      </c>
      <c r="F580" s="102" t="s">
        <v>21</v>
      </c>
      <c r="G580" s="120">
        <f t="shared" si="237"/>
        <v>0.60344827586210015</v>
      </c>
      <c r="H580" s="116">
        <f t="shared" si="238"/>
        <v>0.25862068965518575</v>
      </c>
      <c r="I580" s="120">
        <f t="shared" si="222"/>
        <v>-2.8033333333330437</v>
      </c>
      <c r="J580" s="116">
        <f t="shared" si="223"/>
        <v>2.1749999999998879</v>
      </c>
      <c r="K580" s="104">
        <f t="shared" si="224"/>
        <v>0.4375</v>
      </c>
      <c r="L580" s="116">
        <f t="shared" si="225"/>
        <v>0.48850574712646211</v>
      </c>
      <c r="M580" s="105">
        <f t="shared" si="227"/>
        <v>3944.6839080461814</v>
      </c>
      <c r="N580" s="97">
        <f t="shared" si="239"/>
        <v>26.153651115617439</v>
      </c>
      <c r="O580" s="97">
        <f t="shared" si="233"/>
        <v>2.2999999999997005</v>
      </c>
      <c r="P580" s="105">
        <f t="shared" si="234"/>
        <v>0</v>
      </c>
      <c r="Q580" s="104">
        <f t="shared" si="228"/>
        <v>-45</v>
      </c>
      <c r="R580" s="97">
        <f t="shared" si="229"/>
        <v>0</v>
      </c>
      <c r="S580" s="125">
        <f t="shared" si="230"/>
        <v>-3.1947368421052791</v>
      </c>
      <c r="T580" s="105">
        <f t="shared" si="231"/>
        <v>869.56521739130437</v>
      </c>
      <c r="U580" s="125">
        <f t="shared" si="235"/>
        <v>45</v>
      </c>
      <c r="V580" s="97">
        <f t="shared" si="236"/>
        <v>34</v>
      </c>
      <c r="X580" s="105">
        <f t="shared" ref="X580:X611" si="240">M580+P580-R580+T580-V580</f>
        <v>4780.2491254374854</v>
      </c>
      <c r="Y580" s="105">
        <f t="shared" si="232"/>
        <v>-1407.6832147503885</v>
      </c>
    </row>
    <row r="581" spans="1:25" x14ac:dyDescent="0.25">
      <c r="A581" s="98">
        <v>-3.5</v>
      </c>
      <c r="B581" s="97">
        <v>2.1999999999997</v>
      </c>
      <c r="C581" s="131" t="s">
        <v>24</v>
      </c>
      <c r="D581" s="114" t="s">
        <v>1</v>
      </c>
      <c r="E581" s="101">
        <f t="shared" si="226"/>
        <v>95</v>
      </c>
      <c r="F581" s="102" t="s">
        <v>21</v>
      </c>
      <c r="G581" s="120">
        <f t="shared" si="237"/>
        <v>0.61403508771933057</v>
      </c>
      <c r="H581" s="116">
        <f t="shared" si="238"/>
        <v>0.26315789473685597</v>
      </c>
      <c r="I581" s="120">
        <f t="shared" si="222"/>
        <v>-2.7074999999997149</v>
      </c>
      <c r="J581" s="116">
        <f t="shared" si="223"/>
        <v>2.1374999999998878</v>
      </c>
      <c r="K581" s="104">
        <f t="shared" si="224"/>
        <v>0.4375</v>
      </c>
      <c r="L581" s="116">
        <f t="shared" si="225"/>
        <v>0.49707602339183921</v>
      </c>
      <c r="M581" s="105">
        <f t="shared" si="227"/>
        <v>4013.8888888891015</v>
      </c>
      <c r="N581" s="97">
        <f t="shared" si="239"/>
        <v>25.735294117645775</v>
      </c>
      <c r="O581" s="97">
        <f t="shared" si="233"/>
        <v>2.1999999999997</v>
      </c>
      <c r="P581" s="105">
        <f t="shared" si="234"/>
        <v>0</v>
      </c>
      <c r="Q581" s="104">
        <f t="shared" si="228"/>
        <v>-45</v>
      </c>
      <c r="R581" s="97">
        <f t="shared" si="229"/>
        <v>0</v>
      </c>
      <c r="S581" s="125">
        <f t="shared" si="230"/>
        <v>-3.2000000000000157</v>
      </c>
      <c r="T581" s="105">
        <f t="shared" si="231"/>
        <v>869.56521739130437</v>
      </c>
      <c r="U581" s="125">
        <f t="shared" si="235"/>
        <v>45</v>
      </c>
      <c r="V581" s="97">
        <f t="shared" si="236"/>
        <v>34</v>
      </c>
      <c r="X581" s="105">
        <f t="shared" si="240"/>
        <v>4849.4541062804055</v>
      </c>
      <c r="Y581" s="105">
        <f t="shared" si="232"/>
        <v>-1408.9904589372011</v>
      </c>
    </row>
    <row r="582" spans="1:25" x14ac:dyDescent="0.25">
      <c r="A582" s="98">
        <v>-3.5</v>
      </c>
      <c r="B582" s="116">
        <v>2.1739999999999999</v>
      </c>
      <c r="C582" s="131" t="s">
        <v>24</v>
      </c>
      <c r="D582" s="114" t="s">
        <v>1</v>
      </c>
      <c r="E582" s="101">
        <f t="shared" si="226"/>
        <v>95</v>
      </c>
      <c r="F582" s="102" t="s">
        <v>21</v>
      </c>
      <c r="G582" s="120">
        <f t="shared" si="237"/>
        <v>0.61684878392668319</v>
      </c>
      <c r="H582" s="116">
        <f t="shared" si="238"/>
        <v>0.2643637645400071</v>
      </c>
      <c r="I582" s="120">
        <f t="shared" si="222"/>
        <v>-2.6828563333333331</v>
      </c>
      <c r="J582" s="116">
        <f t="shared" si="223"/>
        <v>2.1277500000000007</v>
      </c>
      <c r="K582" s="104">
        <f t="shared" si="224"/>
        <v>0.4375</v>
      </c>
      <c r="L582" s="116">
        <f t="shared" si="225"/>
        <v>0.49935377746445797</v>
      </c>
      <c r="M582" s="105">
        <f t="shared" si="227"/>
        <v>4032.2817530254979</v>
      </c>
      <c r="N582" s="97">
        <f t="shared" si="239"/>
        <v>25.62410582844344</v>
      </c>
      <c r="O582" s="97">
        <f t="shared" si="233"/>
        <v>2.1739999999999995</v>
      </c>
      <c r="P582" s="105">
        <f t="shared" si="234"/>
        <v>0</v>
      </c>
      <c r="Q582" s="104">
        <f t="shared" si="228"/>
        <v>-45</v>
      </c>
      <c r="R582" s="97">
        <f t="shared" si="229"/>
        <v>0</v>
      </c>
      <c r="S582" s="125">
        <f t="shared" si="230"/>
        <v>-3.2013684210526314</v>
      </c>
      <c r="T582" s="105">
        <f t="shared" si="231"/>
        <v>869.56521739130437</v>
      </c>
      <c r="U582" s="125">
        <f t="shared" si="235"/>
        <v>45</v>
      </c>
      <c r="V582" s="97">
        <f t="shared" si="236"/>
        <v>34</v>
      </c>
      <c r="X582" s="105">
        <f t="shared" si="240"/>
        <v>4867.8469704168019</v>
      </c>
      <c r="Y582" s="105">
        <f t="shared" si="232"/>
        <v>-1409.2404915223551</v>
      </c>
    </row>
    <row r="583" spans="1:25" x14ac:dyDescent="0.25">
      <c r="A583" s="98">
        <v>-3.5</v>
      </c>
      <c r="B583" s="97">
        <v>2.1</v>
      </c>
      <c r="C583" s="131" t="s">
        <v>24</v>
      </c>
      <c r="D583" s="114" t="s">
        <v>1</v>
      </c>
      <c r="E583" s="101">
        <f t="shared" si="226"/>
        <v>95</v>
      </c>
      <c r="F583" s="102" t="s">
        <v>21</v>
      </c>
      <c r="G583" s="120">
        <f t="shared" si="237"/>
        <v>0.625</v>
      </c>
      <c r="H583" s="116">
        <f t="shared" si="238"/>
        <v>0.26785714285714285</v>
      </c>
      <c r="I583" s="120">
        <f t="shared" si="222"/>
        <v>-2.6133333333333328</v>
      </c>
      <c r="J583" s="116">
        <f t="shared" si="223"/>
        <v>2.1000000000000005</v>
      </c>
      <c r="K583" s="104">
        <f t="shared" si="224"/>
        <v>0.4375</v>
      </c>
      <c r="L583" s="116">
        <f t="shared" si="225"/>
        <v>0.50595238095238115</v>
      </c>
      <c r="M583" s="105">
        <f t="shared" si="227"/>
        <v>4085.565476190478</v>
      </c>
      <c r="N583" s="97">
        <f t="shared" si="239"/>
        <v>25.301995798319322</v>
      </c>
      <c r="O583" s="97">
        <f t="shared" si="233"/>
        <v>2.0999999999999996</v>
      </c>
      <c r="P583" s="105">
        <f t="shared" si="234"/>
        <v>0</v>
      </c>
      <c r="Q583" s="104">
        <f t="shared" si="228"/>
        <v>-45</v>
      </c>
      <c r="R583" s="97">
        <f t="shared" si="229"/>
        <v>0</v>
      </c>
      <c r="S583" s="125">
        <f t="shared" si="230"/>
        <v>-3.2052631578947368</v>
      </c>
      <c r="T583" s="105">
        <f t="shared" si="231"/>
        <v>869.56521739130437</v>
      </c>
      <c r="U583" s="125">
        <f t="shared" si="235"/>
        <v>45</v>
      </c>
      <c r="V583" s="97">
        <f t="shared" si="236"/>
        <v>34</v>
      </c>
      <c r="X583" s="105">
        <f t="shared" si="240"/>
        <v>4921.130693581782</v>
      </c>
      <c r="Y583" s="105">
        <f t="shared" si="232"/>
        <v>-1409.7339529493865</v>
      </c>
    </row>
    <row r="584" spans="1:25" x14ac:dyDescent="0.25">
      <c r="A584" s="98">
        <v>-3.5</v>
      </c>
      <c r="B584" s="97">
        <v>2</v>
      </c>
      <c r="C584" s="131" t="s">
        <v>24</v>
      </c>
      <c r="D584" s="114" t="s">
        <v>1</v>
      </c>
      <c r="E584" s="101">
        <f t="shared" si="226"/>
        <v>95</v>
      </c>
      <c r="F584" s="102" t="s">
        <v>21</v>
      </c>
      <c r="G584" s="120">
        <f t="shared" si="237"/>
        <v>0.63636363636363635</v>
      </c>
      <c r="H584" s="116">
        <f t="shared" si="238"/>
        <v>0.27272727272727271</v>
      </c>
      <c r="I584" s="120">
        <f t="shared" si="222"/>
        <v>-2.5208333333333335</v>
      </c>
      <c r="J584" s="116">
        <f t="shared" si="223"/>
        <v>2.0625</v>
      </c>
      <c r="K584" s="104">
        <f t="shared" si="224"/>
        <v>0.4375</v>
      </c>
      <c r="L584" s="116">
        <f t="shared" si="225"/>
        <v>0.51515151515151514</v>
      </c>
      <c r="M584" s="105">
        <f t="shared" si="227"/>
        <v>4159.848484848485</v>
      </c>
      <c r="N584" s="97">
        <f t="shared" si="239"/>
        <v>24.852941176470598</v>
      </c>
      <c r="O584" s="97">
        <f t="shared" si="233"/>
        <v>2</v>
      </c>
      <c r="P584" s="105">
        <f t="shared" si="234"/>
        <v>0</v>
      </c>
      <c r="Q584" s="104">
        <f t="shared" si="228"/>
        <v>-45</v>
      </c>
      <c r="R584" s="97">
        <f t="shared" si="229"/>
        <v>0</v>
      </c>
      <c r="S584" s="125">
        <f t="shared" si="230"/>
        <v>-3.2105263157894735</v>
      </c>
      <c r="T584" s="105">
        <f t="shared" si="231"/>
        <v>869.56521739130437</v>
      </c>
      <c r="U584" s="125">
        <f t="shared" si="235"/>
        <v>45</v>
      </c>
      <c r="V584" s="97">
        <f t="shared" si="236"/>
        <v>34</v>
      </c>
      <c r="X584" s="105">
        <f t="shared" si="240"/>
        <v>4995.413702239789</v>
      </c>
      <c r="Y584" s="105">
        <f t="shared" si="232"/>
        <v>-1409.8490447957843</v>
      </c>
    </row>
    <row r="585" spans="1:25" x14ac:dyDescent="0.25">
      <c r="A585" s="98">
        <v>-3.5</v>
      </c>
      <c r="B585" s="97">
        <v>1.9</v>
      </c>
      <c r="C585" s="131" t="s">
        <v>24</v>
      </c>
      <c r="D585" s="114" t="s">
        <v>1</v>
      </c>
      <c r="E585" s="101">
        <f t="shared" si="226"/>
        <v>95</v>
      </c>
      <c r="F585" s="102" t="s">
        <v>21</v>
      </c>
      <c r="G585" s="120">
        <f t="shared" si="237"/>
        <v>0.64814814814814814</v>
      </c>
      <c r="H585" s="116">
        <f t="shared" si="238"/>
        <v>0.27777777777777773</v>
      </c>
      <c r="I585" s="120">
        <f t="shared" si="222"/>
        <v>-2.4300000000000002</v>
      </c>
      <c r="J585" s="116">
        <f t="shared" si="223"/>
        <v>2.0249999999999995</v>
      </c>
      <c r="K585" s="104">
        <f t="shared" si="224"/>
        <v>0.4375</v>
      </c>
      <c r="L585" s="116">
        <f t="shared" si="225"/>
        <v>0.52469135802469102</v>
      </c>
      <c r="M585" s="105">
        <f t="shared" si="227"/>
        <v>4236.8827160493802</v>
      </c>
      <c r="N585" s="97">
        <f t="shared" si="239"/>
        <v>24.387254901960791</v>
      </c>
      <c r="O585" s="97">
        <f t="shared" si="233"/>
        <v>1.9000000000000004</v>
      </c>
      <c r="P585" s="105">
        <f t="shared" si="234"/>
        <v>0</v>
      </c>
      <c r="Q585" s="104">
        <f t="shared" si="228"/>
        <v>-45</v>
      </c>
      <c r="R585" s="97">
        <f t="shared" si="229"/>
        <v>0</v>
      </c>
      <c r="S585" s="125">
        <f t="shared" si="230"/>
        <v>-3.2157894736842105</v>
      </c>
      <c r="T585" s="105">
        <f t="shared" si="231"/>
        <v>869.56521739130437</v>
      </c>
      <c r="U585" s="125">
        <f t="shared" si="235"/>
        <v>45</v>
      </c>
      <c r="V585" s="97">
        <f t="shared" si="236"/>
        <v>34</v>
      </c>
      <c r="X585" s="105">
        <f t="shared" si="240"/>
        <v>5072.4479334406842</v>
      </c>
      <c r="Y585" s="105">
        <f t="shared" si="232"/>
        <v>-1409.263735686169</v>
      </c>
    </row>
    <row r="586" spans="1:25" x14ac:dyDescent="0.25">
      <c r="A586" s="98">
        <v>-3.5</v>
      </c>
      <c r="B586" s="97">
        <v>1.8</v>
      </c>
      <c r="C586" s="131" t="s">
        <v>24</v>
      </c>
      <c r="D586" s="114" t="s">
        <v>1</v>
      </c>
      <c r="E586" s="101">
        <f t="shared" si="226"/>
        <v>95</v>
      </c>
      <c r="F586" s="102" t="s">
        <v>21</v>
      </c>
      <c r="G586" s="120">
        <f t="shared" si="237"/>
        <v>0.66037735849056611</v>
      </c>
      <c r="H586" s="116">
        <f t="shared" si="238"/>
        <v>0.28301886792452829</v>
      </c>
      <c r="I586" s="120">
        <f t="shared" si="222"/>
        <v>-2.3408333333333333</v>
      </c>
      <c r="J586" s="116">
        <f t="shared" si="223"/>
        <v>1.9875000000000003</v>
      </c>
      <c r="K586" s="104">
        <f t="shared" si="224"/>
        <v>0.4375</v>
      </c>
      <c r="L586" s="116">
        <f t="shared" si="225"/>
        <v>0.53459119496855356</v>
      </c>
      <c r="M586" s="105">
        <f t="shared" si="227"/>
        <v>4316.8238993710702</v>
      </c>
      <c r="N586" s="97">
        <f t="shared" si="239"/>
        <v>23.903995560488347</v>
      </c>
      <c r="O586" s="97">
        <f t="shared" si="233"/>
        <v>1.7999999999999998</v>
      </c>
      <c r="P586" s="105">
        <f t="shared" si="234"/>
        <v>0</v>
      </c>
      <c r="Q586" s="104">
        <f t="shared" si="228"/>
        <v>-45</v>
      </c>
      <c r="R586" s="97">
        <f t="shared" si="229"/>
        <v>0</v>
      </c>
      <c r="S586" s="125">
        <f t="shared" si="230"/>
        <v>-3.2210526315789476</v>
      </c>
      <c r="T586" s="105">
        <f t="shared" si="231"/>
        <v>869.56521739130437</v>
      </c>
      <c r="U586" s="125">
        <f t="shared" si="235"/>
        <v>45</v>
      </c>
      <c r="V586" s="97">
        <f t="shared" si="236"/>
        <v>34</v>
      </c>
      <c r="X586" s="105">
        <f t="shared" si="240"/>
        <v>5152.3891167623742</v>
      </c>
      <c r="Y586" s="105">
        <f t="shared" si="232"/>
        <v>-1407.8977410858477</v>
      </c>
    </row>
    <row r="587" spans="1:25" x14ac:dyDescent="0.25">
      <c r="A587" s="98">
        <v>-3.5</v>
      </c>
      <c r="B587" s="97">
        <v>1.7</v>
      </c>
      <c r="C587" s="131" t="s">
        <v>24</v>
      </c>
      <c r="D587" s="114" t="s">
        <v>1</v>
      </c>
      <c r="E587" s="101">
        <f t="shared" si="226"/>
        <v>95</v>
      </c>
      <c r="F587" s="102" t="s">
        <v>21</v>
      </c>
      <c r="G587" s="120">
        <f t="shared" si="237"/>
        <v>0.67307692307692302</v>
      </c>
      <c r="H587" s="116">
        <f t="shared" si="238"/>
        <v>0.28846153846153844</v>
      </c>
      <c r="I587" s="120">
        <f t="shared" si="222"/>
        <v>-2.2533333333333334</v>
      </c>
      <c r="J587" s="116">
        <f t="shared" si="223"/>
        <v>1.9499999999999997</v>
      </c>
      <c r="K587" s="104">
        <f t="shared" si="224"/>
        <v>0.4375</v>
      </c>
      <c r="L587" s="116">
        <f t="shared" si="225"/>
        <v>0.54487179487179471</v>
      </c>
      <c r="M587" s="105">
        <f t="shared" si="227"/>
        <v>4399.8397435897423</v>
      </c>
      <c r="N587" s="97">
        <f t="shared" si="239"/>
        <v>23.402149321266972</v>
      </c>
      <c r="O587" s="97">
        <f t="shared" si="233"/>
        <v>1.7000000000000002</v>
      </c>
      <c r="P587" s="105">
        <f t="shared" si="234"/>
        <v>0</v>
      </c>
      <c r="Q587" s="104">
        <f t="shared" si="228"/>
        <v>-45</v>
      </c>
      <c r="R587" s="97">
        <f t="shared" si="229"/>
        <v>0</v>
      </c>
      <c r="S587" s="125">
        <f t="shared" si="230"/>
        <v>-3.2263157894736842</v>
      </c>
      <c r="T587" s="105">
        <f t="shared" si="231"/>
        <v>869.56521739130437</v>
      </c>
      <c r="U587" s="125">
        <f t="shared" si="235"/>
        <v>45</v>
      </c>
      <c r="V587" s="97">
        <f t="shared" si="236"/>
        <v>34</v>
      </c>
      <c r="X587" s="105">
        <f t="shared" si="240"/>
        <v>5235.4049609810463</v>
      </c>
      <c r="Y587" s="105">
        <f t="shared" si="232"/>
        <v>-1405.6614145174085</v>
      </c>
    </row>
    <row r="588" spans="1:25" x14ac:dyDescent="0.25">
      <c r="A588" s="98">
        <v>-3.5</v>
      </c>
      <c r="B588" s="97">
        <v>1.6</v>
      </c>
      <c r="C588" s="131" t="s">
        <v>24</v>
      </c>
      <c r="D588" s="114" t="s">
        <v>1</v>
      </c>
      <c r="E588" s="101">
        <f t="shared" si="226"/>
        <v>95</v>
      </c>
      <c r="F588" s="102" t="s">
        <v>21</v>
      </c>
      <c r="G588" s="120">
        <f t="shared" si="237"/>
        <v>0.68627450980392157</v>
      </c>
      <c r="H588" s="116">
        <f t="shared" si="238"/>
        <v>0.29411764705882354</v>
      </c>
      <c r="I588" s="120">
        <f t="shared" si="222"/>
        <v>-2.1675</v>
      </c>
      <c r="J588" s="116">
        <f t="shared" si="223"/>
        <v>1.9125000000000005</v>
      </c>
      <c r="K588" s="104">
        <f t="shared" si="224"/>
        <v>0.4375</v>
      </c>
      <c r="L588" s="116">
        <f t="shared" si="225"/>
        <v>0.5555555555555558</v>
      </c>
      <c r="M588" s="105">
        <f t="shared" si="227"/>
        <v>4486.1111111111131</v>
      </c>
      <c r="N588" s="97">
        <f t="shared" si="239"/>
        <v>22.880622837370229</v>
      </c>
      <c r="O588" s="97">
        <f t="shared" si="233"/>
        <v>1.5999999999999996</v>
      </c>
      <c r="P588" s="105">
        <f t="shared" si="234"/>
        <v>0</v>
      </c>
      <c r="Q588" s="104">
        <f t="shared" si="228"/>
        <v>-45</v>
      </c>
      <c r="R588" s="97">
        <f t="shared" si="229"/>
        <v>0</v>
      </c>
      <c r="S588" s="125">
        <f t="shared" si="230"/>
        <v>-3.2315789473684209</v>
      </c>
      <c r="T588" s="105">
        <f t="shared" si="231"/>
        <v>869.56521739130437</v>
      </c>
      <c r="U588" s="125">
        <f t="shared" si="235"/>
        <v>45</v>
      </c>
      <c r="V588" s="97">
        <f t="shared" si="236"/>
        <v>34</v>
      </c>
      <c r="X588" s="105">
        <f t="shared" si="240"/>
        <v>5321.6763285024172</v>
      </c>
      <c r="Y588" s="105">
        <f t="shared" si="232"/>
        <v>-1402.4545112247797</v>
      </c>
    </row>
    <row r="589" spans="1:25" x14ac:dyDescent="0.25">
      <c r="A589" s="98">
        <v>-3.5</v>
      </c>
      <c r="B589" s="97">
        <v>1.5</v>
      </c>
      <c r="C589" s="131" t="s">
        <v>24</v>
      </c>
      <c r="D589" s="114" t="s">
        <v>1</v>
      </c>
      <c r="E589" s="101">
        <f t="shared" si="226"/>
        <v>95</v>
      </c>
      <c r="F589" s="102" t="s">
        <v>21</v>
      </c>
      <c r="G589" s="120">
        <f t="shared" si="237"/>
        <v>0.7</v>
      </c>
      <c r="H589" s="116">
        <f t="shared" si="238"/>
        <v>0.3</v>
      </c>
      <c r="I589" s="120">
        <f t="shared" si="222"/>
        <v>-2.0833333333333335</v>
      </c>
      <c r="J589" s="116">
        <f t="shared" si="223"/>
        <v>1.875</v>
      </c>
      <c r="K589" s="104">
        <f t="shared" si="224"/>
        <v>0.4375</v>
      </c>
      <c r="L589" s="116">
        <f t="shared" si="225"/>
        <v>0.56666666666666665</v>
      </c>
      <c r="M589" s="105">
        <f t="shared" si="227"/>
        <v>4575.833333333333</v>
      </c>
      <c r="N589" s="97">
        <f t="shared" si="239"/>
        <v>22.338235294117656</v>
      </c>
      <c r="O589" s="97">
        <f t="shared" si="233"/>
        <v>1.5</v>
      </c>
      <c r="P589" s="105">
        <f t="shared" si="234"/>
        <v>0</v>
      </c>
      <c r="Q589" s="104">
        <f t="shared" si="228"/>
        <v>-45</v>
      </c>
      <c r="R589" s="97">
        <f t="shared" si="229"/>
        <v>0</v>
      </c>
      <c r="S589" s="125">
        <f t="shared" si="230"/>
        <v>-3.236842105263158</v>
      </c>
      <c r="T589" s="105">
        <f t="shared" si="231"/>
        <v>869.56521739130437</v>
      </c>
      <c r="U589" s="125">
        <f t="shared" si="235"/>
        <v>45</v>
      </c>
      <c r="V589" s="97">
        <f t="shared" si="236"/>
        <v>34</v>
      </c>
      <c r="X589" s="105">
        <f t="shared" si="240"/>
        <v>5411.3985507246371</v>
      </c>
      <c r="Y589" s="105">
        <f t="shared" si="232"/>
        <v>-1398.1647644927539</v>
      </c>
    </row>
    <row r="590" spans="1:25" x14ac:dyDescent="0.25">
      <c r="A590" s="98">
        <v>-3.5</v>
      </c>
      <c r="B590" s="97">
        <v>1.4</v>
      </c>
      <c r="C590" s="131" t="s">
        <v>24</v>
      </c>
      <c r="D590" s="114" t="s">
        <v>1</v>
      </c>
      <c r="E590" s="101">
        <f t="shared" si="226"/>
        <v>95</v>
      </c>
      <c r="F590" s="102" t="s">
        <v>21</v>
      </c>
      <c r="G590" s="120">
        <f t="shared" si="237"/>
        <v>0.71428571428571419</v>
      </c>
      <c r="H590" s="116">
        <f t="shared" si="238"/>
        <v>0.30612244897959179</v>
      </c>
      <c r="I590" s="120">
        <f t="shared" si="222"/>
        <v>-2.0008333333333339</v>
      </c>
      <c r="J590" s="116">
        <f t="shared" si="223"/>
        <v>1.8374999999999995</v>
      </c>
      <c r="K590" s="104">
        <f t="shared" si="224"/>
        <v>0.4375</v>
      </c>
      <c r="L590" s="116">
        <f t="shared" si="225"/>
        <v>0.57823129251700656</v>
      </c>
      <c r="M590" s="105">
        <f t="shared" si="227"/>
        <v>4669.2176870748281</v>
      </c>
      <c r="N590" s="97">
        <f t="shared" si="239"/>
        <v>21.773709483793535</v>
      </c>
      <c r="O590" s="97">
        <f t="shared" si="233"/>
        <v>1.4000000000000004</v>
      </c>
      <c r="P590" s="105">
        <f t="shared" si="234"/>
        <v>0</v>
      </c>
      <c r="Q590" s="104">
        <f t="shared" si="228"/>
        <v>-45</v>
      </c>
      <c r="R590" s="97">
        <f t="shared" si="229"/>
        <v>0</v>
      </c>
      <c r="S590" s="125">
        <f t="shared" si="230"/>
        <v>-3.2421052631578946</v>
      </c>
      <c r="T590" s="105">
        <f t="shared" si="231"/>
        <v>869.56521739130437</v>
      </c>
      <c r="U590" s="125">
        <f t="shared" si="235"/>
        <v>45</v>
      </c>
      <c r="V590" s="97">
        <f t="shared" si="236"/>
        <v>34</v>
      </c>
      <c r="X590" s="105">
        <f t="shared" si="240"/>
        <v>5504.7829044661321</v>
      </c>
      <c r="Y590" s="105">
        <f t="shared" si="232"/>
        <v>-1392.6662421756639</v>
      </c>
    </row>
    <row r="591" spans="1:25" x14ac:dyDescent="0.25">
      <c r="A591" s="98">
        <v>-3.5</v>
      </c>
      <c r="B591" s="97">
        <v>1.3</v>
      </c>
      <c r="C591" s="131" t="s">
        <v>24</v>
      </c>
      <c r="D591" s="114" t="s">
        <v>1</v>
      </c>
      <c r="E591" s="101">
        <f t="shared" si="226"/>
        <v>95</v>
      </c>
      <c r="F591" s="102" t="s">
        <v>21</v>
      </c>
      <c r="G591" s="120">
        <f t="shared" si="237"/>
        <v>0.72916666666666674</v>
      </c>
      <c r="H591" s="116">
        <f t="shared" si="238"/>
        <v>0.3125</v>
      </c>
      <c r="I591" s="120">
        <f t="shared" si="222"/>
        <v>-1.92</v>
      </c>
      <c r="J591" s="116">
        <f t="shared" si="223"/>
        <v>1.8000000000000003</v>
      </c>
      <c r="K591" s="104">
        <f t="shared" si="224"/>
        <v>0.4375</v>
      </c>
      <c r="L591" s="116">
        <f t="shared" si="225"/>
        <v>0.5902777777777779</v>
      </c>
      <c r="M591" s="105">
        <f t="shared" si="227"/>
        <v>4766.4930555555566</v>
      </c>
      <c r="N591" s="97">
        <f t="shared" si="239"/>
        <v>21.18566176470587</v>
      </c>
      <c r="O591" s="97">
        <f t="shared" si="233"/>
        <v>1.2999999999999998</v>
      </c>
      <c r="P591" s="105">
        <f t="shared" si="234"/>
        <v>0</v>
      </c>
      <c r="Q591" s="104">
        <f t="shared" si="228"/>
        <v>-45</v>
      </c>
      <c r="R591" s="97">
        <f t="shared" si="229"/>
        <v>0</v>
      </c>
      <c r="S591" s="125">
        <f t="shared" si="230"/>
        <v>-3.2473684210526317</v>
      </c>
      <c r="T591" s="105">
        <f t="shared" si="231"/>
        <v>869.56521739130437</v>
      </c>
      <c r="U591" s="125">
        <f t="shared" si="235"/>
        <v>45</v>
      </c>
      <c r="V591" s="97">
        <f t="shared" si="236"/>
        <v>34</v>
      </c>
      <c r="X591" s="105">
        <f t="shared" si="240"/>
        <v>5602.0582729468606</v>
      </c>
      <c r="Y591" s="105">
        <f t="shared" si="232"/>
        <v>-1385.8174446142812</v>
      </c>
    </row>
    <row r="592" spans="1:25" x14ac:dyDescent="0.25">
      <c r="A592" s="98">
        <v>-3.5</v>
      </c>
      <c r="B592" s="97">
        <v>1.2</v>
      </c>
      <c r="C592" s="131" t="s">
        <v>24</v>
      </c>
      <c r="D592" s="114" t="s">
        <v>1</v>
      </c>
      <c r="E592" s="101">
        <f t="shared" si="226"/>
        <v>95</v>
      </c>
      <c r="F592" s="102" t="s">
        <v>21</v>
      </c>
      <c r="G592" s="120">
        <f t="shared" si="237"/>
        <v>0.74468085106382975</v>
      </c>
      <c r="H592" s="116">
        <f t="shared" si="238"/>
        <v>0.31914893617021273</v>
      </c>
      <c r="I592" s="120">
        <f t="shared" si="222"/>
        <v>-1.8408333333333335</v>
      </c>
      <c r="J592" s="116">
        <f t="shared" si="223"/>
        <v>1.7624999999999997</v>
      </c>
      <c r="K592" s="104">
        <f t="shared" si="224"/>
        <v>0.4375</v>
      </c>
      <c r="L592" s="116">
        <f t="shared" si="225"/>
        <v>0.60283687943262398</v>
      </c>
      <c r="M592" s="105">
        <f t="shared" si="227"/>
        <v>4867.9078014184388</v>
      </c>
      <c r="N592" s="97">
        <f t="shared" si="239"/>
        <v>20.572590738423045</v>
      </c>
      <c r="O592" s="97">
        <f t="shared" si="233"/>
        <v>1.2000000000000002</v>
      </c>
      <c r="P592" s="105">
        <f t="shared" si="234"/>
        <v>0</v>
      </c>
      <c r="Q592" s="104">
        <f t="shared" si="228"/>
        <v>-45</v>
      </c>
      <c r="R592" s="97">
        <f t="shared" si="229"/>
        <v>0</v>
      </c>
      <c r="S592" s="125">
        <f t="shared" si="230"/>
        <v>-3.2526315789473683</v>
      </c>
      <c r="T592" s="105">
        <f t="shared" si="231"/>
        <v>869.56521739130437</v>
      </c>
      <c r="U592" s="125">
        <f t="shared" si="235"/>
        <v>45</v>
      </c>
      <c r="V592" s="97">
        <f t="shared" si="236"/>
        <v>34</v>
      </c>
      <c r="X592" s="105">
        <f t="shared" si="240"/>
        <v>5703.4730188097428</v>
      </c>
      <c r="Y592" s="105">
        <f t="shared" si="232"/>
        <v>-1377.4590973356694</v>
      </c>
    </row>
    <row r="593" spans="1:25" x14ac:dyDescent="0.25">
      <c r="A593" s="98">
        <v>-3.5</v>
      </c>
      <c r="B593" s="97">
        <v>1.1000000000000001</v>
      </c>
      <c r="C593" s="131" t="s">
        <v>24</v>
      </c>
      <c r="D593" s="114" t="s">
        <v>1</v>
      </c>
      <c r="E593" s="101">
        <f t="shared" si="226"/>
        <v>95</v>
      </c>
      <c r="F593" s="102" t="s">
        <v>21</v>
      </c>
      <c r="G593" s="120">
        <f t="shared" si="237"/>
        <v>0.76086956521739135</v>
      </c>
      <c r="H593" s="116">
        <f t="shared" si="238"/>
        <v>0.32608695652173914</v>
      </c>
      <c r="I593" s="120">
        <f t="shared" si="222"/>
        <v>-1.763333333333333</v>
      </c>
      <c r="J593" s="116">
        <f t="shared" si="223"/>
        <v>1.7250000000000005</v>
      </c>
      <c r="K593" s="104">
        <f t="shared" si="224"/>
        <v>0.4375</v>
      </c>
      <c r="L593" s="116">
        <f t="shared" si="225"/>
        <v>0.61594202898550776</v>
      </c>
      <c r="M593" s="105">
        <f t="shared" si="227"/>
        <v>4973.7318840579755</v>
      </c>
      <c r="N593" s="97">
        <f t="shared" si="239"/>
        <v>19.932864450127877</v>
      </c>
      <c r="O593" s="97">
        <f t="shared" si="233"/>
        <v>1.0999999999999996</v>
      </c>
      <c r="P593" s="105">
        <f t="shared" si="234"/>
        <v>0</v>
      </c>
      <c r="Q593" s="104">
        <f t="shared" si="228"/>
        <v>-45</v>
      </c>
      <c r="R593" s="97">
        <f t="shared" si="229"/>
        <v>0</v>
      </c>
      <c r="S593" s="125">
        <f t="shared" si="230"/>
        <v>-3.2578947368421054</v>
      </c>
      <c r="T593" s="105">
        <f t="shared" si="231"/>
        <v>869.56521739130437</v>
      </c>
      <c r="U593" s="125">
        <f t="shared" si="235"/>
        <v>45</v>
      </c>
      <c r="V593" s="97">
        <f t="shared" si="236"/>
        <v>34</v>
      </c>
      <c r="X593" s="105">
        <f t="shared" si="240"/>
        <v>5809.2971014492796</v>
      </c>
      <c r="Y593" s="105">
        <f t="shared" si="232"/>
        <v>-1367.4115823881546</v>
      </c>
    </row>
    <row r="594" spans="1:25" x14ac:dyDescent="0.25">
      <c r="A594" s="98">
        <v>-3.5</v>
      </c>
      <c r="B594" s="97">
        <v>1</v>
      </c>
      <c r="C594" s="131" t="s">
        <v>24</v>
      </c>
      <c r="D594" s="114" t="s">
        <v>1</v>
      </c>
      <c r="E594" s="101">
        <f t="shared" si="226"/>
        <v>95</v>
      </c>
      <c r="F594" s="102" t="s">
        <v>21</v>
      </c>
      <c r="G594" s="120">
        <f t="shared" si="237"/>
        <v>0.77777777777777779</v>
      </c>
      <c r="H594" s="116">
        <f t="shared" si="238"/>
        <v>0.33333333333333331</v>
      </c>
      <c r="I594" s="120">
        <f t="shared" si="222"/>
        <v>-1.6875</v>
      </c>
      <c r="J594" s="116">
        <f t="shared" si="223"/>
        <v>1.6875</v>
      </c>
      <c r="K594" s="104">
        <f t="shared" si="224"/>
        <v>0.4375</v>
      </c>
      <c r="L594" s="116">
        <f t="shared" si="225"/>
        <v>0.62962962962962954</v>
      </c>
      <c r="M594" s="105">
        <f t="shared" si="227"/>
        <v>5084.2592592592582</v>
      </c>
      <c r="N594" s="97">
        <f t="shared" si="239"/>
        <v>19.264705882352935</v>
      </c>
      <c r="O594" s="97">
        <f t="shared" si="233"/>
        <v>1</v>
      </c>
      <c r="P594" s="105">
        <f t="shared" si="234"/>
        <v>0</v>
      </c>
      <c r="Q594" s="104">
        <f t="shared" si="228"/>
        <v>-45</v>
      </c>
      <c r="R594" s="97">
        <f t="shared" si="229"/>
        <v>0</v>
      </c>
      <c r="S594" s="125">
        <f t="shared" si="230"/>
        <v>-3.263157894736842</v>
      </c>
      <c r="T594" s="105">
        <f t="shared" si="231"/>
        <v>869.56521739130437</v>
      </c>
      <c r="U594" s="125">
        <f t="shared" si="235"/>
        <v>45</v>
      </c>
      <c r="V594" s="97">
        <f t="shared" si="236"/>
        <v>34</v>
      </c>
      <c r="X594" s="105">
        <f t="shared" si="240"/>
        <v>5919.8244766505622</v>
      </c>
      <c r="Y594" s="105">
        <f t="shared" si="232"/>
        <v>-1355.4719404186792</v>
      </c>
    </row>
    <row r="595" spans="1:25" x14ac:dyDescent="0.25">
      <c r="A595" s="98">
        <v>-3.5</v>
      </c>
      <c r="B595" s="97">
        <v>0.9</v>
      </c>
      <c r="C595" s="131" t="s">
        <v>24</v>
      </c>
      <c r="D595" s="114" t="s">
        <v>1</v>
      </c>
      <c r="E595" s="101">
        <f t="shared" si="226"/>
        <v>95</v>
      </c>
      <c r="F595" s="102" t="s">
        <v>21</v>
      </c>
      <c r="G595" s="120">
        <f t="shared" si="237"/>
        <v>0.79545454545454541</v>
      </c>
      <c r="H595" s="116">
        <f t="shared" si="238"/>
        <v>0.34090909090909088</v>
      </c>
      <c r="I595" s="120">
        <f t="shared" si="222"/>
        <v>-1.6133333333333335</v>
      </c>
      <c r="J595" s="116">
        <f t="shared" si="223"/>
        <v>1.65</v>
      </c>
      <c r="K595" s="104">
        <f t="shared" si="224"/>
        <v>0.4375</v>
      </c>
      <c r="L595" s="116">
        <f t="shared" si="225"/>
        <v>0.64393939393939381</v>
      </c>
      <c r="M595" s="105">
        <f t="shared" si="227"/>
        <v>5199.8106060606051</v>
      </c>
      <c r="N595" s="97">
        <f t="shared" si="239"/>
        <v>18.566176470588257</v>
      </c>
      <c r="O595" s="97">
        <f t="shared" si="233"/>
        <v>0.90000000000000036</v>
      </c>
      <c r="P595" s="105">
        <f t="shared" si="234"/>
        <v>0</v>
      </c>
      <c r="Q595" s="104">
        <f t="shared" si="228"/>
        <v>-45</v>
      </c>
      <c r="R595" s="97">
        <f t="shared" si="229"/>
        <v>0</v>
      </c>
      <c r="S595" s="125">
        <f t="shared" si="230"/>
        <v>-3.2684210526315791</v>
      </c>
      <c r="T595" s="105">
        <f t="shared" si="231"/>
        <v>869.56521739130437</v>
      </c>
      <c r="U595" s="125">
        <f t="shared" si="235"/>
        <v>45</v>
      </c>
      <c r="V595" s="97">
        <f t="shared" si="236"/>
        <v>34</v>
      </c>
      <c r="X595" s="105">
        <f t="shared" si="240"/>
        <v>6035.3758234519091</v>
      </c>
      <c r="Y595" s="105">
        <f t="shared" si="232"/>
        <v>-1341.4103610836637</v>
      </c>
    </row>
    <row r="596" spans="1:25" x14ac:dyDescent="0.25">
      <c r="A596" s="98">
        <v>-3.5</v>
      </c>
      <c r="B596" s="97">
        <v>0.8</v>
      </c>
      <c r="C596" s="131" t="s">
        <v>24</v>
      </c>
      <c r="D596" s="114" t="s">
        <v>1</v>
      </c>
      <c r="E596" s="101">
        <f t="shared" si="226"/>
        <v>95</v>
      </c>
      <c r="F596" s="102" t="s">
        <v>21</v>
      </c>
      <c r="G596" s="120">
        <f t="shared" si="237"/>
        <v>0.81395348837209303</v>
      </c>
      <c r="H596" s="116">
        <f t="shared" si="238"/>
        <v>0.34883720930232559</v>
      </c>
      <c r="I596" s="120">
        <f t="shared" si="222"/>
        <v>-1.5408333333333333</v>
      </c>
      <c r="J596" s="116">
        <f t="shared" si="223"/>
        <v>1.6125000000000003</v>
      </c>
      <c r="K596" s="104">
        <f t="shared" si="224"/>
        <v>0.4375</v>
      </c>
      <c r="L596" s="116">
        <f t="shared" si="225"/>
        <v>0.65891472868217082</v>
      </c>
      <c r="M596" s="105">
        <f t="shared" si="227"/>
        <v>5320.7364341085295</v>
      </c>
      <c r="N596" s="97">
        <f t="shared" si="239"/>
        <v>17.835157318741444</v>
      </c>
      <c r="O596" s="97">
        <f t="shared" si="233"/>
        <v>0.79999999999999982</v>
      </c>
      <c r="P596" s="105">
        <f t="shared" si="234"/>
        <v>0</v>
      </c>
      <c r="Q596" s="104">
        <f t="shared" si="228"/>
        <v>-45</v>
      </c>
      <c r="R596" s="97">
        <f t="shared" si="229"/>
        <v>0</v>
      </c>
      <c r="S596" s="125">
        <f t="shared" si="230"/>
        <v>-3.2736842105263158</v>
      </c>
      <c r="T596" s="105">
        <f t="shared" si="231"/>
        <v>869.56521739130437</v>
      </c>
      <c r="U596" s="125">
        <f t="shared" si="235"/>
        <v>45</v>
      </c>
      <c r="V596" s="97">
        <f t="shared" si="236"/>
        <v>34</v>
      </c>
      <c r="X596" s="105">
        <f t="shared" si="240"/>
        <v>6156.3016514998335</v>
      </c>
      <c r="Y596" s="105">
        <f t="shared" si="232"/>
        <v>-1324.9660613649371</v>
      </c>
    </row>
    <row r="597" spans="1:25" x14ac:dyDescent="0.25">
      <c r="A597" s="98">
        <v>-3.5</v>
      </c>
      <c r="B597" s="97">
        <v>0.7</v>
      </c>
      <c r="C597" s="131" t="s">
        <v>24</v>
      </c>
      <c r="D597" s="114" t="s">
        <v>1</v>
      </c>
      <c r="E597" s="101">
        <f t="shared" si="226"/>
        <v>95</v>
      </c>
      <c r="F597" s="102" t="s">
        <v>21</v>
      </c>
      <c r="G597" s="120">
        <f t="shared" si="237"/>
        <v>0.83333333333333326</v>
      </c>
      <c r="H597" s="116">
        <f t="shared" si="238"/>
        <v>0.35714285714285715</v>
      </c>
      <c r="I597" s="120">
        <f t="shared" si="222"/>
        <v>-1.47</v>
      </c>
      <c r="J597" s="116">
        <f t="shared" si="223"/>
        <v>1.5749999999999997</v>
      </c>
      <c r="K597" s="104">
        <f t="shared" si="224"/>
        <v>0.4375</v>
      </c>
      <c r="L597" s="116">
        <f t="shared" si="225"/>
        <v>0.67460317460317465</v>
      </c>
      <c r="M597" s="105">
        <f t="shared" si="227"/>
        <v>5447.4206349206352</v>
      </c>
      <c r="N597" s="97">
        <f t="shared" si="239"/>
        <v>17.069327731092443</v>
      </c>
      <c r="O597" s="97">
        <f t="shared" si="233"/>
        <v>0.70000000000000018</v>
      </c>
      <c r="P597" s="105">
        <f t="shared" si="234"/>
        <v>0</v>
      </c>
      <c r="Q597" s="104">
        <f t="shared" si="228"/>
        <v>-45</v>
      </c>
      <c r="R597" s="97">
        <f t="shared" si="229"/>
        <v>0</v>
      </c>
      <c r="S597" s="125">
        <f t="shared" si="230"/>
        <v>-3.2789473684210524</v>
      </c>
      <c r="T597" s="105">
        <f t="shared" si="231"/>
        <v>869.56521739130437</v>
      </c>
      <c r="U597" s="125">
        <f t="shared" si="235"/>
        <v>45</v>
      </c>
      <c r="V597" s="97">
        <f t="shared" si="236"/>
        <v>34</v>
      </c>
      <c r="X597" s="105">
        <f t="shared" si="240"/>
        <v>6282.9858523119392</v>
      </c>
      <c r="Y597" s="105">
        <f t="shared" si="232"/>
        <v>-1305.842428891847</v>
      </c>
    </row>
    <row r="598" spans="1:25" x14ac:dyDescent="0.25">
      <c r="A598" s="98">
        <v>-3.5</v>
      </c>
      <c r="B598" s="97">
        <v>0.6</v>
      </c>
      <c r="C598" s="131" t="s">
        <v>24</v>
      </c>
      <c r="D598" s="114" t="s">
        <v>1</v>
      </c>
      <c r="E598" s="101">
        <f t="shared" si="226"/>
        <v>95</v>
      </c>
      <c r="F598" s="102" t="s">
        <v>21</v>
      </c>
      <c r="G598" s="120">
        <f t="shared" si="237"/>
        <v>0.85365853658536595</v>
      </c>
      <c r="H598" s="116">
        <f t="shared" si="238"/>
        <v>0.36585365853658541</v>
      </c>
      <c r="I598" s="120">
        <f t="shared" si="222"/>
        <v>-1.4008333333333332</v>
      </c>
      <c r="J598" s="116">
        <f t="shared" si="223"/>
        <v>1.5375000000000001</v>
      </c>
      <c r="K598" s="104">
        <f t="shared" si="224"/>
        <v>0.4375</v>
      </c>
      <c r="L598" s="116">
        <f t="shared" si="225"/>
        <v>0.6910569105691059</v>
      </c>
      <c r="M598" s="105">
        <f t="shared" si="227"/>
        <v>5580.28455284553</v>
      </c>
      <c r="N598" s="97">
        <f t="shared" si="239"/>
        <v>16.266140602582517</v>
      </c>
      <c r="O598" s="97">
        <f t="shared" si="233"/>
        <v>0.59999999999999964</v>
      </c>
      <c r="P598" s="105">
        <f t="shared" si="234"/>
        <v>0</v>
      </c>
      <c r="Q598" s="104">
        <f t="shared" si="228"/>
        <v>-45</v>
      </c>
      <c r="R598" s="97">
        <f t="shared" si="229"/>
        <v>0</v>
      </c>
      <c r="S598" s="125">
        <f t="shared" si="230"/>
        <v>-3.2842105263157895</v>
      </c>
      <c r="T598" s="105">
        <f t="shared" si="231"/>
        <v>869.56521739130437</v>
      </c>
      <c r="U598" s="125">
        <f t="shared" si="235"/>
        <v>45</v>
      </c>
      <c r="V598" s="97">
        <f t="shared" si="236"/>
        <v>34</v>
      </c>
      <c r="X598" s="105">
        <f t="shared" si="240"/>
        <v>6415.849770236834</v>
      </c>
      <c r="Y598" s="105">
        <f t="shared" si="232"/>
        <v>-1283.701279216134</v>
      </c>
    </row>
    <row r="599" spans="1:25" x14ac:dyDescent="0.25">
      <c r="A599" s="98">
        <v>-3.5</v>
      </c>
      <c r="B599" s="97">
        <v>0.5</v>
      </c>
      <c r="C599" s="131" t="s">
        <v>24</v>
      </c>
      <c r="D599" s="114" t="s">
        <v>1</v>
      </c>
      <c r="E599" s="101">
        <f t="shared" si="226"/>
        <v>95</v>
      </c>
      <c r="F599" s="102" t="s">
        <v>21</v>
      </c>
      <c r="G599" s="120">
        <f t="shared" si="237"/>
        <v>0.875</v>
      </c>
      <c r="H599" s="116">
        <f t="shared" si="238"/>
        <v>0.375</v>
      </c>
      <c r="I599" s="120">
        <f t="shared" si="222"/>
        <v>-1.3333333333333333</v>
      </c>
      <c r="J599" s="116">
        <f t="shared" si="223"/>
        <v>1.5</v>
      </c>
      <c r="K599" s="104">
        <f t="shared" si="224"/>
        <v>0.4375</v>
      </c>
      <c r="L599" s="116">
        <f t="shared" si="225"/>
        <v>0.70833333333333337</v>
      </c>
      <c r="M599" s="105">
        <f t="shared" si="227"/>
        <v>5719.791666666667</v>
      </c>
      <c r="N599" s="97">
        <f t="shared" si="239"/>
        <v>15.422794117647058</v>
      </c>
      <c r="O599" s="97">
        <f t="shared" si="233"/>
        <v>0.5</v>
      </c>
      <c r="P599" s="105">
        <f t="shared" si="234"/>
        <v>0</v>
      </c>
      <c r="Q599" s="104">
        <f t="shared" si="228"/>
        <v>-45</v>
      </c>
      <c r="R599" s="97">
        <f t="shared" si="229"/>
        <v>0</v>
      </c>
      <c r="S599" s="125">
        <f t="shared" si="230"/>
        <v>-3.2894736842105265</v>
      </c>
      <c r="T599" s="105">
        <f t="shared" si="231"/>
        <v>869.56521739130437</v>
      </c>
      <c r="U599" s="125">
        <f t="shared" si="235"/>
        <v>45</v>
      </c>
      <c r="V599" s="97">
        <f t="shared" si="236"/>
        <v>34</v>
      </c>
      <c r="X599" s="105">
        <f t="shared" si="240"/>
        <v>6555.356884057971</v>
      </c>
      <c r="Y599" s="105">
        <f t="shared" si="232"/>
        <v>-1258.1560405344201</v>
      </c>
    </row>
    <row r="600" spans="1:25" x14ac:dyDescent="0.25">
      <c r="A600" s="98">
        <v>-3.5</v>
      </c>
      <c r="B600" s="97">
        <v>0.4</v>
      </c>
      <c r="C600" s="131" t="s">
        <v>24</v>
      </c>
      <c r="D600" s="114" t="s">
        <v>1</v>
      </c>
      <c r="E600" s="101">
        <f t="shared" si="226"/>
        <v>95</v>
      </c>
      <c r="F600" s="102" t="s">
        <v>21</v>
      </c>
      <c r="G600" s="120">
        <f t="shared" si="237"/>
        <v>0.89743589743589747</v>
      </c>
      <c r="H600" s="116">
        <f t="shared" si="238"/>
        <v>0.38461538461538464</v>
      </c>
      <c r="I600" s="120">
        <f t="shared" si="222"/>
        <v>-1.2674999999999998</v>
      </c>
      <c r="J600" s="116">
        <f t="shared" si="223"/>
        <v>1.4625000000000001</v>
      </c>
      <c r="K600" s="104">
        <f t="shared" si="224"/>
        <v>0.4375</v>
      </c>
      <c r="L600" s="116">
        <f t="shared" si="225"/>
        <v>0.72649572649572658</v>
      </c>
      <c r="M600" s="105">
        <f t="shared" si="227"/>
        <v>5866.4529914529921</v>
      </c>
      <c r="N600" s="97">
        <f t="shared" si="239"/>
        <v>14.53619909502261</v>
      </c>
      <c r="O600" s="97">
        <f t="shared" si="233"/>
        <v>0.39999999999999991</v>
      </c>
      <c r="P600" s="105">
        <f t="shared" si="234"/>
        <v>0</v>
      </c>
      <c r="Q600" s="104">
        <f t="shared" si="228"/>
        <v>-45</v>
      </c>
      <c r="R600" s="97">
        <f t="shared" si="229"/>
        <v>0</v>
      </c>
      <c r="S600" s="125">
        <f t="shared" si="230"/>
        <v>-3.2947368421052632</v>
      </c>
      <c r="T600" s="105">
        <f t="shared" si="231"/>
        <v>869.56521739130437</v>
      </c>
      <c r="U600" s="125">
        <f t="shared" si="235"/>
        <v>45</v>
      </c>
      <c r="V600" s="97">
        <f t="shared" si="236"/>
        <v>34</v>
      </c>
      <c r="X600" s="105">
        <f t="shared" si="240"/>
        <v>6702.0182088442962</v>
      </c>
      <c r="Y600" s="105">
        <f t="shared" si="232"/>
        <v>-1228.7636344796035</v>
      </c>
    </row>
    <row r="601" spans="1:25" x14ac:dyDescent="0.25">
      <c r="A601" s="98">
        <v>-3.5</v>
      </c>
      <c r="B601" s="97">
        <v>0.3</v>
      </c>
      <c r="C601" s="131" t="s">
        <v>24</v>
      </c>
      <c r="D601" s="114" t="s">
        <v>1</v>
      </c>
      <c r="E601" s="101">
        <f t="shared" si="226"/>
        <v>95</v>
      </c>
      <c r="F601" s="102" t="s">
        <v>21</v>
      </c>
      <c r="G601" s="120">
        <f t="shared" si="237"/>
        <v>0.92105263157894746</v>
      </c>
      <c r="H601" s="116">
        <f t="shared" si="238"/>
        <v>0.39473684210526316</v>
      </c>
      <c r="I601" s="120">
        <f t="shared" si="222"/>
        <v>-1.2033333333333334</v>
      </c>
      <c r="J601" s="116">
        <f t="shared" si="223"/>
        <v>1.4250000000000003</v>
      </c>
      <c r="K601" s="104">
        <f t="shared" si="224"/>
        <v>0.4375</v>
      </c>
      <c r="L601" s="116">
        <f t="shared" si="225"/>
        <v>0.7456140350877194</v>
      </c>
      <c r="M601" s="105">
        <f t="shared" si="227"/>
        <v>6020.8333333333339</v>
      </c>
      <c r="N601" s="97">
        <f t="shared" si="239"/>
        <v>13.60294117647058</v>
      </c>
      <c r="O601" s="97">
        <f t="shared" si="233"/>
        <v>0.30000000000000027</v>
      </c>
      <c r="P601" s="105">
        <f t="shared" si="234"/>
        <v>0</v>
      </c>
      <c r="Q601" s="104">
        <f t="shared" si="228"/>
        <v>-45</v>
      </c>
      <c r="R601" s="97">
        <f t="shared" si="229"/>
        <v>0</v>
      </c>
      <c r="S601" s="125">
        <f t="shared" si="230"/>
        <v>-3.3</v>
      </c>
      <c r="T601" s="105">
        <f t="shared" si="231"/>
        <v>869.56521739130437</v>
      </c>
      <c r="U601" s="125">
        <f t="shared" si="235"/>
        <v>45</v>
      </c>
      <c r="V601" s="97">
        <f t="shared" si="236"/>
        <v>34</v>
      </c>
      <c r="X601" s="105">
        <f t="shared" si="240"/>
        <v>6856.398550724638</v>
      </c>
      <c r="Y601" s="105">
        <f t="shared" si="232"/>
        <v>-1195.0147644927533</v>
      </c>
    </row>
    <row r="602" spans="1:25" x14ac:dyDescent="0.25">
      <c r="A602" s="98">
        <v>-3.5</v>
      </c>
      <c r="B602" s="97">
        <v>0.2</v>
      </c>
      <c r="C602" s="131" t="s">
        <v>24</v>
      </c>
      <c r="D602" s="114" t="s">
        <v>1</v>
      </c>
      <c r="E602" s="101">
        <f t="shared" si="226"/>
        <v>95</v>
      </c>
      <c r="F602" s="102" t="s">
        <v>21</v>
      </c>
      <c r="G602" s="120">
        <f t="shared" si="237"/>
        <v>0.94594594594594594</v>
      </c>
      <c r="H602" s="116">
        <f t="shared" si="238"/>
        <v>0.40540540540540537</v>
      </c>
      <c r="I602" s="120">
        <f t="shared" si="222"/>
        <v>-1.1408333333333334</v>
      </c>
      <c r="J602" s="116">
        <f t="shared" si="223"/>
        <v>1.3874999999999997</v>
      </c>
      <c r="K602" s="104">
        <f t="shared" si="224"/>
        <v>0.4375</v>
      </c>
      <c r="L602" s="116">
        <f t="shared" si="225"/>
        <v>0.7657657657657656</v>
      </c>
      <c r="M602" s="105">
        <f t="shared" si="227"/>
        <v>6183.5585585585577</v>
      </c>
      <c r="N602" s="97">
        <f t="shared" si="239"/>
        <v>12.61923688394279</v>
      </c>
      <c r="O602" s="97">
        <f t="shared" si="233"/>
        <v>0.20000000000000018</v>
      </c>
      <c r="P602" s="105">
        <f t="shared" si="234"/>
        <v>0</v>
      </c>
      <c r="Q602" s="104">
        <f t="shared" si="228"/>
        <v>-45</v>
      </c>
      <c r="R602" s="97">
        <f t="shared" si="229"/>
        <v>0</v>
      </c>
      <c r="S602" s="125">
        <f t="shared" si="230"/>
        <v>-3.3052631578947369</v>
      </c>
      <c r="T602" s="105">
        <f t="shared" si="231"/>
        <v>869.56521739130437</v>
      </c>
      <c r="U602" s="125">
        <f t="shared" si="235"/>
        <v>45</v>
      </c>
      <c r="V602" s="97">
        <f t="shared" si="236"/>
        <v>34</v>
      </c>
      <c r="X602" s="105">
        <f t="shared" si="240"/>
        <v>7019.1237759498617</v>
      </c>
      <c r="Y602" s="105">
        <f t="shared" si="232"/>
        <v>-1156.3222501879095</v>
      </c>
    </row>
    <row r="603" spans="1:25" x14ac:dyDescent="0.25">
      <c r="A603" s="98">
        <v>-3.5</v>
      </c>
      <c r="B603" s="97">
        <v>0.1</v>
      </c>
      <c r="C603" s="131" t="s">
        <v>24</v>
      </c>
      <c r="D603" s="114" t="s">
        <v>1</v>
      </c>
      <c r="E603" s="101">
        <f t="shared" si="226"/>
        <v>95</v>
      </c>
      <c r="F603" s="102" t="s">
        <v>21</v>
      </c>
      <c r="G603" s="120">
        <f t="shared" si="237"/>
        <v>0.97222222222222221</v>
      </c>
      <c r="H603" s="116">
        <f t="shared" si="238"/>
        <v>0.41666666666666663</v>
      </c>
      <c r="I603" s="120">
        <f t="shared" si="222"/>
        <v>-1.08</v>
      </c>
      <c r="J603" s="116">
        <f t="shared" si="223"/>
        <v>1.3499999999999999</v>
      </c>
      <c r="K603" s="104">
        <f t="shared" si="224"/>
        <v>0.4375</v>
      </c>
      <c r="L603" s="116">
        <f t="shared" si="225"/>
        <v>0.78703703703703687</v>
      </c>
      <c r="M603" s="105">
        <f t="shared" si="227"/>
        <v>6355.324074074073</v>
      </c>
      <c r="N603" s="97">
        <f t="shared" si="239"/>
        <v>11.580882352941181</v>
      </c>
      <c r="O603" s="97">
        <f t="shared" si="233"/>
        <v>0.10000000000000009</v>
      </c>
      <c r="P603" s="105">
        <f t="shared" si="234"/>
        <v>0</v>
      </c>
      <c r="Q603" s="104">
        <f t="shared" si="228"/>
        <v>-45</v>
      </c>
      <c r="R603" s="97">
        <f t="shared" si="229"/>
        <v>0</v>
      </c>
      <c r="S603" s="125">
        <f t="shared" si="230"/>
        <v>-3.3105263157894735</v>
      </c>
      <c r="T603" s="105">
        <f t="shared" si="231"/>
        <v>869.56521739130437</v>
      </c>
      <c r="U603" s="125">
        <f t="shared" si="235"/>
        <v>45</v>
      </c>
      <c r="V603" s="97">
        <f t="shared" si="236"/>
        <v>34</v>
      </c>
      <c r="X603" s="105">
        <f t="shared" si="240"/>
        <v>7190.889291465377</v>
      </c>
      <c r="Y603" s="105">
        <f t="shared" si="232"/>
        <v>-1112.0069519927538</v>
      </c>
    </row>
    <row r="604" spans="1:25" x14ac:dyDescent="0.25">
      <c r="A604" s="98">
        <v>-3.5</v>
      </c>
      <c r="B604" s="97">
        <v>0</v>
      </c>
      <c r="C604" s="131" t="s">
        <v>24</v>
      </c>
      <c r="D604" s="114" t="s">
        <v>1</v>
      </c>
      <c r="E604" s="101">
        <f t="shared" si="226"/>
        <v>95</v>
      </c>
      <c r="F604" s="102" t="s">
        <v>21</v>
      </c>
      <c r="G604" s="120">
        <f t="shared" si="237"/>
        <v>1</v>
      </c>
      <c r="H604" s="116">
        <f t="shared" si="238"/>
        <v>0.42857142857142855</v>
      </c>
      <c r="I604" s="120">
        <f t="shared" si="222"/>
        <v>-1.0208333333333333</v>
      </c>
      <c r="J604" s="116">
        <f t="shared" si="223"/>
        <v>1.3125</v>
      </c>
      <c r="K604" s="104">
        <f t="shared" si="224"/>
        <v>0.4375</v>
      </c>
      <c r="L604" s="116">
        <f t="shared" si="225"/>
        <v>0.80952380952380953</v>
      </c>
      <c r="M604" s="105">
        <f t="shared" si="227"/>
        <v>6536.9047619047624</v>
      </c>
      <c r="N604" s="97">
        <f t="shared" si="239"/>
        <v>10.483193277310924</v>
      </c>
      <c r="O604" s="97">
        <f t="shared" si="233"/>
        <v>0</v>
      </c>
      <c r="P604" s="105">
        <f t="shared" si="234"/>
        <v>0</v>
      </c>
      <c r="Q604" s="104">
        <f t="shared" si="228"/>
        <v>-45</v>
      </c>
      <c r="R604" s="97">
        <f t="shared" si="229"/>
        <v>0</v>
      </c>
      <c r="S604" s="125">
        <f t="shared" si="230"/>
        <v>-3.3157894736842106</v>
      </c>
      <c r="T604" s="105">
        <f t="shared" si="231"/>
        <v>869.56521739130437</v>
      </c>
      <c r="U604" s="125">
        <f t="shared" si="235"/>
        <v>45</v>
      </c>
      <c r="V604" s="97">
        <f t="shared" si="236"/>
        <v>34</v>
      </c>
      <c r="X604" s="105">
        <f t="shared" si="240"/>
        <v>7372.4699792960664</v>
      </c>
      <c r="Y604" s="105">
        <f t="shared" si="232"/>
        <v>-1061.2807083703049</v>
      </c>
    </row>
    <row r="605" spans="1:25" x14ac:dyDescent="0.25">
      <c r="A605" s="98">
        <v>-3.5</v>
      </c>
      <c r="B605" s="97">
        <v>0</v>
      </c>
      <c r="C605" s="131" t="s">
        <v>23</v>
      </c>
      <c r="D605" s="114" t="s">
        <v>1</v>
      </c>
      <c r="E605" s="101">
        <f t="shared" si="226"/>
        <v>96.25</v>
      </c>
      <c r="F605" s="102" t="s">
        <v>21</v>
      </c>
      <c r="G605" s="120">
        <f t="shared" si="237"/>
        <v>1</v>
      </c>
      <c r="H605" s="116">
        <f t="shared" si="238"/>
        <v>0.42857142857142855</v>
      </c>
      <c r="I605" s="120">
        <f t="shared" si="222"/>
        <v>-1.0208333333333333</v>
      </c>
      <c r="J605" s="116">
        <f t="shared" si="223"/>
        <v>1.3125</v>
      </c>
      <c r="K605" s="104">
        <f t="shared" si="224"/>
        <v>0.4375</v>
      </c>
      <c r="L605" s="116">
        <f t="shared" si="225"/>
        <v>0.80952380952380953</v>
      </c>
      <c r="M605" s="105">
        <f t="shared" si="227"/>
        <v>6622.916666666667</v>
      </c>
      <c r="N605" s="97">
        <f t="shared" si="239"/>
        <v>9.9632352941176379</v>
      </c>
      <c r="O605" s="97">
        <f t="shared" si="233"/>
        <v>-4.5454545454545414E-2</v>
      </c>
      <c r="P605" s="105">
        <f t="shared" si="234"/>
        <v>0</v>
      </c>
      <c r="Q605" s="104">
        <f t="shared" si="228"/>
        <v>-45</v>
      </c>
      <c r="R605" s="97">
        <f t="shared" si="229"/>
        <v>0</v>
      </c>
      <c r="S605" s="125">
        <f t="shared" si="230"/>
        <v>-3.3181818181818183</v>
      </c>
      <c r="T605" s="105">
        <f t="shared" si="231"/>
        <v>869.56521739130437</v>
      </c>
      <c r="U605" s="125">
        <f t="shared" si="235"/>
        <v>45</v>
      </c>
      <c r="V605" s="97">
        <f t="shared" si="236"/>
        <v>34</v>
      </c>
      <c r="X605" s="105">
        <f t="shared" si="240"/>
        <v>7458.481884057971</v>
      </c>
      <c r="Y605" s="105">
        <f t="shared" si="232"/>
        <v>-1035.8611186594196</v>
      </c>
    </row>
    <row r="606" spans="1:25" x14ac:dyDescent="0.25">
      <c r="A606" s="98">
        <v>-3.5</v>
      </c>
      <c r="B606" s="97">
        <v>0</v>
      </c>
      <c r="C606" s="131" t="s">
        <v>23</v>
      </c>
      <c r="D606" s="114" t="s">
        <v>1</v>
      </c>
      <c r="E606" s="101">
        <f t="shared" si="226"/>
        <v>97.5</v>
      </c>
      <c r="F606" s="102" t="s">
        <v>21</v>
      </c>
      <c r="G606" s="120">
        <f t="shared" si="237"/>
        <v>1</v>
      </c>
      <c r="H606" s="116">
        <f t="shared" si="238"/>
        <v>0.42857142857142855</v>
      </c>
      <c r="I606" s="120">
        <f t="shared" si="222"/>
        <v>-1.0208333333333333</v>
      </c>
      <c r="J606" s="116">
        <f t="shared" si="223"/>
        <v>1.3125</v>
      </c>
      <c r="K606" s="104">
        <f t="shared" si="224"/>
        <v>0.4375</v>
      </c>
      <c r="L606" s="116">
        <f t="shared" si="225"/>
        <v>0.80952380952380953</v>
      </c>
      <c r="M606" s="105">
        <f t="shared" si="227"/>
        <v>6708.9285714285716</v>
      </c>
      <c r="N606" s="97">
        <f t="shared" si="239"/>
        <v>9.4432773109243655</v>
      </c>
      <c r="O606" s="97">
        <f t="shared" si="233"/>
        <v>-8.9743589743589869E-2</v>
      </c>
      <c r="P606" s="105">
        <f t="shared" si="234"/>
        <v>0</v>
      </c>
      <c r="Q606" s="104">
        <f t="shared" si="228"/>
        <v>-45</v>
      </c>
      <c r="R606" s="97">
        <f t="shared" si="229"/>
        <v>0</v>
      </c>
      <c r="S606" s="125">
        <f t="shared" si="230"/>
        <v>-3.3205128205128207</v>
      </c>
      <c r="T606" s="105">
        <f t="shared" si="231"/>
        <v>869.56521739130437</v>
      </c>
      <c r="U606" s="125">
        <f t="shared" si="235"/>
        <v>45</v>
      </c>
      <c r="V606" s="97">
        <f t="shared" si="236"/>
        <v>34</v>
      </c>
      <c r="X606" s="105">
        <f t="shared" si="240"/>
        <v>7544.4937888198756</v>
      </c>
      <c r="Y606" s="105">
        <f t="shared" si="232"/>
        <v>-1009.5470774179234</v>
      </c>
    </row>
    <row r="607" spans="1:25" x14ac:dyDescent="0.25">
      <c r="A607" s="98">
        <v>-3.5</v>
      </c>
      <c r="B607" s="97">
        <v>0</v>
      </c>
      <c r="C607" s="131" t="s">
        <v>23</v>
      </c>
      <c r="D607" s="114" t="s">
        <v>1</v>
      </c>
      <c r="E607" s="101">
        <f t="shared" si="226"/>
        <v>98.75</v>
      </c>
      <c r="F607" s="102" t="s">
        <v>21</v>
      </c>
      <c r="G607" s="120">
        <f t="shared" si="237"/>
        <v>1</v>
      </c>
      <c r="H607" s="116">
        <f t="shared" si="238"/>
        <v>0.42857142857142855</v>
      </c>
      <c r="I607" s="120">
        <f t="shared" si="222"/>
        <v>-1.0208333333333333</v>
      </c>
      <c r="J607" s="116">
        <f t="shared" si="223"/>
        <v>1.3125</v>
      </c>
      <c r="K607" s="104">
        <f t="shared" si="224"/>
        <v>0.4375</v>
      </c>
      <c r="L607" s="116">
        <f t="shared" si="225"/>
        <v>0.80952380952380953</v>
      </c>
      <c r="M607" s="105">
        <f t="shared" si="227"/>
        <v>6794.9404761904761</v>
      </c>
      <c r="N607" s="97">
        <f t="shared" si="239"/>
        <v>8.923319327731086</v>
      </c>
      <c r="O607" s="97">
        <f t="shared" si="233"/>
        <v>-0.13291139240506311</v>
      </c>
      <c r="P607" s="105">
        <f t="shared" si="234"/>
        <v>0</v>
      </c>
      <c r="Q607" s="104">
        <f t="shared" si="228"/>
        <v>-45</v>
      </c>
      <c r="R607" s="97">
        <f t="shared" si="229"/>
        <v>0</v>
      </c>
      <c r="S607" s="125">
        <f t="shared" si="230"/>
        <v>-3.3227848101265822</v>
      </c>
      <c r="T607" s="105">
        <f t="shared" si="231"/>
        <v>869.56521739130437</v>
      </c>
      <c r="U607" s="125">
        <f t="shared" si="235"/>
        <v>45</v>
      </c>
      <c r="V607" s="97">
        <f t="shared" si="236"/>
        <v>34</v>
      </c>
      <c r="X607" s="105">
        <f t="shared" si="240"/>
        <v>7630.5056935817802</v>
      </c>
      <c r="Y607" s="105">
        <f t="shared" si="232"/>
        <v>-982.33858464581442</v>
      </c>
    </row>
    <row r="608" spans="1:25" x14ac:dyDescent="0.25">
      <c r="A608" s="98">
        <v>-3.5</v>
      </c>
      <c r="B608" s="97">
        <v>0</v>
      </c>
      <c r="C608" s="131" t="s">
        <v>22</v>
      </c>
      <c r="D608" s="114" t="s">
        <v>1</v>
      </c>
      <c r="E608" s="101">
        <f t="shared" si="226"/>
        <v>100</v>
      </c>
      <c r="F608" s="102" t="s">
        <v>21</v>
      </c>
      <c r="G608" s="120">
        <f t="shared" si="237"/>
        <v>1</v>
      </c>
      <c r="H608" s="116">
        <f t="shared" si="238"/>
        <v>0.42857142857142855</v>
      </c>
      <c r="I608" s="120">
        <f t="shared" si="222"/>
        <v>-1.0208333333333333</v>
      </c>
      <c r="J608" s="116">
        <f t="shared" si="223"/>
        <v>1.3125</v>
      </c>
      <c r="K608" s="104">
        <f t="shared" si="224"/>
        <v>0.4375</v>
      </c>
      <c r="L608" s="116">
        <f t="shared" si="225"/>
        <v>0.80952380952380953</v>
      </c>
      <c r="M608" s="105">
        <f t="shared" si="227"/>
        <v>6880.9523809523807</v>
      </c>
      <c r="N608" s="97">
        <f t="shared" si="239"/>
        <v>8.4033613445378066</v>
      </c>
      <c r="O608" s="97">
        <f t="shared" si="233"/>
        <v>-0.17499999999999982</v>
      </c>
      <c r="P608" s="105">
        <f t="shared" si="234"/>
        <v>0</v>
      </c>
      <c r="Q608" s="104">
        <f t="shared" si="228"/>
        <v>-45</v>
      </c>
      <c r="R608" s="97">
        <f t="shared" si="229"/>
        <v>0</v>
      </c>
      <c r="S608" s="125">
        <f t="shared" si="230"/>
        <v>-3.3250000000000002</v>
      </c>
      <c r="T608" s="105">
        <f t="shared" si="231"/>
        <v>869.56521739130437</v>
      </c>
      <c r="U608" s="125">
        <f t="shared" si="235"/>
        <v>45</v>
      </c>
      <c r="V608" s="97">
        <f t="shared" si="236"/>
        <v>34</v>
      </c>
      <c r="X608" s="105">
        <f t="shared" si="240"/>
        <v>7716.5175983436848</v>
      </c>
      <c r="Y608" s="105">
        <f t="shared" si="232"/>
        <v>-954.23564034309322</v>
      </c>
    </row>
    <row r="609" spans="1:25" x14ac:dyDescent="0.25">
      <c r="A609" s="97">
        <v>-3</v>
      </c>
      <c r="B609" s="126">
        <v>-0.67</v>
      </c>
      <c r="C609" s="131" t="s">
        <v>22</v>
      </c>
      <c r="D609" s="114" t="s">
        <v>1</v>
      </c>
      <c r="E609" s="101">
        <f t="shared" si="226"/>
        <v>100</v>
      </c>
      <c r="F609" s="102" t="s">
        <v>21</v>
      </c>
      <c r="G609" s="120">
        <v>1</v>
      </c>
      <c r="H609" s="116">
        <f t="shared" si="238"/>
        <v>0.42918454935622319</v>
      </c>
      <c r="I609" s="120">
        <f t="shared" si="222"/>
        <v>-0.45240833333333336</v>
      </c>
      <c r="J609" s="116">
        <f t="shared" si="223"/>
        <v>0.58250000000000002</v>
      </c>
      <c r="K609" s="104">
        <f t="shared" si="224"/>
        <v>0.75</v>
      </c>
      <c r="L609" s="116">
        <f t="shared" si="225"/>
        <v>0.9158570457796853</v>
      </c>
      <c r="M609" s="105">
        <f t="shared" si="227"/>
        <v>7784.7848891273252</v>
      </c>
      <c r="N609" s="97">
        <f t="shared" si="239"/>
        <v>3.2826031819869428</v>
      </c>
      <c r="O609" s="97">
        <f t="shared" si="233"/>
        <v>-0.78649999999999975</v>
      </c>
      <c r="P609" s="105">
        <f t="shared" si="234"/>
        <v>0</v>
      </c>
      <c r="Q609" s="104">
        <f t="shared" si="228"/>
        <v>-45</v>
      </c>
      <c r="R609" s="97">
        <f t="shared" si="229"/>
        <v>0</v>
      </c>
      <c r="S609" s="125">
        <f t="shared" si="230"/>
        <v>-2.8835000000000002</v>
      </c>
      <c r="T609" s="105">
        <f t="shared" si="231"/>
        <v>869.56521739130437</v>
      </c>
      <c r="U609" s="125">
        <f t="shared" si="235"/>
        <v>45</v>
      </c>
      <c r="V609" s="97">
        <f t="shared" si="236"/>
        <v>34</v>
      </c>
      <c r="X609" s="105">
        <f t="shared" si="240"/>
        <v>8620.3501065186301</v>
      </c>
      <c r="Y609" s="105">
        <f t="shared" si="232"/>
        <v>-631.54794430741924</v>
      </c>
    </row>
    <row r="610" spans="1:25" x14ac:dyDescent="0.25">
      <c r="A610" s="98">
        <v>-2.5</v>
      </c>
      <c r="B610" s="126">
        <v>-1.33</v>
      </c>
      <c r="C610" s="131" t="s">
        <v>22</v>
      </c>
      <c r="D610" s="114" t="s">
        <v>1</v>
      </c>
      <c r="E610" s="101">
        <f t="shared" si="226"/>
        <v>100</v>
      </c>
      <c r="F610" s="102" t="s">
        <v>21</v>
      </c>
      <c r="G610" s="120">
        <v>1</v>
      </c>
      <c r="H610" s="116">
        <f t="shared" si="238"/>
        <v>0.42735042735042739</v>
      </c>
      <c r="I610" s="120">
        <f t="shared" si="222"/>
        <v>-0.11407499999999998</v>
      </c>
      <c r="J610" s="116">
        <f t="shared" si="223"/>
        <v>0.14624999999999999</v>
      </c>
      <c r="K610" s="104">
        <f t="shared" si="224"/>
        <v>0.9375</v>
      </c>
      <c r="L610" s="116">
        <f t="shared" si="225"/>
        <v>0.97857813390313397</v>
      </c>
      <c r="M610" s="105">
        <f t="shared" si="227"/>
        <v>8317.9141381766385</v>
      </c>
      <c r="N610" s="97">
        <f t="shared" si="239"/>
        <v>0.78114635583693115</v>
      </c>
      <c r="O610" s="97">
        <f t="shared" si="233"/>
        <v>-1.3885000000000001</v>
      </c>
      <c r="P610" s="105">
        <f>IF(O610&lt;0,IF(O610&lt;-2.174,$AB$2,O610*(10^-3)*$AB$3*(-1)),IF(O610&gt;2.174,$AB$2*(-1),O610*(10^-3)*$AB$3*(-1)))*$AB$11</f>
        <v>0</v>
      </c>
      <c r="Q610" s="104">
        <f t="shared" si="228"/>
        <v>-45</v>
      </c>
      <c r="R610" s="97">
        <f t="shared" si="229"/>
        <v>0</v>
      </c>
      <c r="S610" s="125">
        <f t="shared" si="230"/>
        <v>-2.4415</v>
      </c>
      <c r="T610" s="105">
        <f t="shared" si="231"/>
        <v>869.56521739130437</v>
      </c>
      <c r="U610" s="125">
        <f t="shared" si="235"/>
        <v>45</v>
      </c>
      <c r="V610" s="97">
        <f t="shared" si="236"/>
        <v>34</v>
      </c>
      <c r="X610" s="105">
        <f t="shared" si="240"/>
        <v>9153.4793555679425</v>
      </c>
      <c r="Y610" s="105">
        <f t="shared" si="232"/>
        <v>-440.97943099809868</v>
      </c>
    </row>
    <row r="611" spans="1:25" x14ac:dyDescent="0.25">
      <c r="A611" s="107">
        <v>-2</v>
      </c>
      <c r="B611" s="127">
        <v>-2</v>
      </c>
      <c r="C611" s="132" t="s">
        <v>22</v>
      </c>
      <c r="D611" s="128" t="s">
        <v>1</v>
      </c>
      <c r="E611" s="110">
        <f t="shared" si="226"/>
        <v>100</v>
      </c>
      <c r="F611" s="111" t="s">
        <v>21</v>
      </c>
      <c r="G611" s="112">
        <v>1</v>
      </c>
      <c r="H611" s="117">
        <v>1</v>
      </c>
      <c r="I611" s="112">
        <f t="shared" si="222"/>
        <v>0</v>
      </c>
      <c r="J611" s="117">
        <f t="shared" si="223"/>
        <v>0</v>
      </c>
      <c r="K611" s="121">
        <f t="shared" si="224"/>
        <v>1</v>
      </c>
      <c r="L611" s="117">
        <f t="shared" si="225"/>
        <v>1</v>
      </c>
      <c r="M611" s="118">
        <f t="shared" si="227"/>
        <v>8500</v>
      </c>
      <c r="N611" s="107">
        <f t="shared" si="239"/>
        <v>0</v>
      </c>
      <c r="O611" s="107">
        <f t="shared" si="233"/>
        <v>-2</v>
      </c>
      <c r="P611" s="118">
        <f t="shared" si="234"/>
        <v>0</v>
      </c>
      <c r="Q611" s="121">
        <f t="shared" si="228"/>
        <v>-45</v>
      </c>
      <c r="R611" s="107">
        <f t="shared" si="229"/>
        <v>0</v>
      </c>
      <c r="S611" s="129">
        <f t="shared" si="230"/>
        <v>-2</v>
      </c>
      <c r="T611" s="118">
        <f t="shared" si="231"/>
        <v>800</v>
      </c>
      <c r="U611" s="129">
        <f t="shared" si="235"/>
        <v>45</v>
      </c>
      <c r="V611" s="107">
        <f t="shared" si="236"/>
        <v>34</v>
      </c>
      <c r="X611" s="118">
        <f t="shared" si="240"/>
        <v>9266</v>
      </c>
      <c r="Y611" s="118">
        <f t="shared" si="232"/>
        <v>-344.7</v>
      </c>
    </row>
  </sheetData>
  <sheetProtection sheet="1" objects="1" scenarios="1"/>
  <mergeCells count="13">
    <mergeCell ref="M314:N314"/>
    <mergeCell ref="O314:R314"/>
    <mergeCell ref="S314:V314"/>
    <mergeCell ref="C316:F316"/>
    <mergeCell ref="C13:F13"/>
    <mergeCell ref="M11:N11"/>
    <mergeCell ref="X1:Y1"/>
    <mergeCell ref="C3:F3"/>
    <mergeCell ref="M1:N1"/>
    <mergeCell ref="O1:R1"/>
    <mergeCell ref="S1:V1"/>
    <mergeCell ref="O11:R11"/>
    <mergeCell ref="S11:V1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Eingabe</vt:lpstr>
      <vt:lpstr>Material</vt:lpstr>
      <vt:lpstr>Interaktionsdiagramm</vt:lpstr>
      <vt:lpstr>Eingabe!Druckbereich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Lachmann, Robert</dc:creator>
  <cp:lastModifiedBy>Robert</cp:lastModifiedBy>
  <cp:lastPrinted>2022-04-23T12:52:12Z</cp:lastPrinted>
  <dcterms:created xsi:type="dcterms:W3CDTF">2019-12-03T17:25:48Z</dcterms:created>
  <dcterms:modified xsi:type="dcterms:W3CDTF">2022-04-24T17:32:23Z</dcterms:modified>
</cp:coreProperties>
</file>