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B9B00694-7C37-4C6D-B1DA-57ABBFE90A68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7" i="5"/>
  <c r="G18" i="5"/>
  <c r="G19" i="5"/>
  <c r="G20" i="5"/>
  <c r="G3" i="5"/>
  <c r="O4" i="6"/>
  <c r="O5" i="6"/>
  <c r="O6" i="6"/>
  <c r="O7" i="6"/>
  <c r="O8" i="6"/>
  <c r="O9" i="6"/>
  <c r="O10" i="6"/>
  <c r="O11" i="6"/>
  <c r="O12" i="6"/>
  <c r="O13" i="6"/>
  <c r="O14" i="6"/>
  <c r="O15" i="6"/>
  <c r="O16" i="6"/>
  <c r="G16" i="5" s="1"/>
  <c r="O17" i="6"/>
  <c r="O18" i="6"/>
  <c r="O19" i="6"/>
  <c r="O20" i="6"/>
  <c r="O3" i="6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E21" i="5"/>
  <c r="P21" i="6"/>
  <c r="O21" i="6" l="1"/>
</calcChain>
</file>

<file path=xl/sharedStrings.xml><?xml version="1.0" encoding="utf-8"?>
<sst xmlns="http://schemas.openxmlformats.org/spreadsheetml/2006/main" count="83" uniqueCount="64">
  <si>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</si>
  <si>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</si>
  <si>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</si>
  <si>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</si>
  <si>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</si>
  <si>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</si>
  <si>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</si>
  <si>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</si>
  <si>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</si>
  <si>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</si>
  <si>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Összesen</t>
  </si>
  <si>
    <t>Összesen [%]</t>
  </si>
  <si>
    <t>NK</t>
  </si>
  <si>
    <t>CHEKSUM</t>
  </si>
  <si>
    <t>ZH 1+</t>
  </si>
  <si>
    <t>Balogh Levente</t>
  </si>
  <si>
    <t>EGXYOP</t>
  </si>
  <si>
    <t>Dobrosi Gergő</t>
  </si>
  <si>
    <t>CN8END</t>
  </si>
  <si>
    <t>Fazekas Kristóf Alex</t>
  </si>
  <si>
    <t>EBTMQ6</t>
  </si>
  <si>
    <t>Hegedüs Bálint</t>
  </si>
  <si>
    <t>JR4DZ1</t>
  </si>
  <si>
    <t>Hódosi Antal</t>
  </si>
  <si>
    <t>Y2S5HB</t>
  </si>
  <si>
    <t>Janovits Hunor</t>
  </si>
  <si>
    <t>BMDM2V</t>
  </si>
  <si>
    <t>Kádár Barnabás</t>
  </si>
  <si>
    <t>I3O8YV</t>
  </si>
  <si>
    <t>Karancsi Mátyás Béla</t>
  </si>
  <si>
    <t>IZBSD2</t>
  </si>
  <si>
    <t>Kelemen Péter</t>
  </si>
  <si>
    <t>ZOKWU1</t>
  </si>
  <si>
    <t>Lippai Róbert</t>
  </si>
  <si>
    <t>D9F0M8</t>
  </si>
  <si>
    <t>Mocsári Henrik</t>
  </si>
  <si>
    <t>MEU57E</t>
  </si>
  <si>
    <t>Papp Gréta</t>
  </si>
  <si>
    <t>FLF86G</t>
  </si>
  <si>
    <t>Pap Sándor Dániel</t>
  </si>
  <si>
    <t>I466FT</t>
  </si>
  <si>
    <t>Posta András</t>
  </si>
  <si>
    <t>Z1CWRJ</t>
  </si>
  <si>
    <t>Sipos Zoltán</t>
  </si>
  <si>
    <t>TA6HL0</t>
  </si>
  <si>
    <t>Szepesi Imre</t>
  </si>
  <si>
    <t>QYJR0O</t>
  </si>
  <si>
    <t>Tolvaj Péter</t>
  </si>
  <si>
    <t>OZ0M4V</t>
  </si>
  <si>
    <t>Veress József</t>
  </si>
  <si>
    <t>AM39WA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</si>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</sst>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21" totalsRowCount="1" headerRowDxfId="8">
  <autoFilter ref="A2:T20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C4" sqref="C3:C4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8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15</v>
      </c>
      <c r="B3" s="1"/>
      <c r="C3" s="6"/>
      <c r="D3" s="4"/>
      <c r="E3" s="5"/>
      <c r="F3" s="4"/>
      <c r="G3" s="18">
        <f>VLOOKUP(A3,Táblázat3[],15)</f>
        <v>0</v>
      </c>
    </row>
    <row r="4" spans="1:7" ht="30" customHeight="1" x14ac:dyDescent="0.35">
      <c r="A4" s="11" t="s">
        <v>17</v>
      </c>
      <c r="B4" s="1"/>
      <c r="C4" s="6"/>
      <c r="D4" s="4"/>
      <c r="E4" s="6"/>
      <c r="F4" s="4"/>
      <c r="G4" s="18">
        <f>VLOOKUP(A4,Táblázat3[],15)</f>
        <v>1</v>
      </c>
    </row>
    <row r="5" spans="1:7" ht="30" customHeight="1" x14ac:dyDescent="0.35">
      <c r="A5" s="11" t="s">
        <v>19</v>
      </c>
      <c r="B5" s="1"/>
      <c r="C5" s="6"/>
      <c r="D5" s="4"/>
      <c r="E5" s="6"/>
      <c r="F5" s="4"/>
      <c r="G5" s="18">
        <f>VLOOKUP(A5,Táblázat3[],15)</f>
        <v>0</v>
      </c>
    </row>
    <row r="6" spans="1:7" ht="30" customHeight="1" x14ac:dyDescent="0.35">
      <c r="A6" s="11" t="s">
        <v>21</v>
      </c>
      <c r="B6" s="1"/>
      <c r="C6" s="5"/>
      <c r="D6" s="4"/>
      <c r="E6" s="6"/>
      <c r="F6" s="4"/>
      <c r="G6" s="18">
        <f>VLOOKUP(A6,Táblázat3[],15)</f>
        <v>0</v>
      </c>
    </row>
    <row r="7" spans="1:7" ht="30" customHeight="1" x14ac:dyDescent="0.35">
      <c r="A7" s="11" t="s">
        <v>23</v>
      </c>
      <c r="B7" s="1"/>
      <c r="C7" s="6"/>
      <c r="D7" s="4"/>
      <c r="E7" s="6"/>
      <c r="F7" s="4"/>
      <c r="G7" s="18">
        <f>VLOOKUP(A7,Táblázat3[],15)</f>
        <v>1</v>
      </c>
    </row>
    <row r="8" spans="1:7" ht="30" customHeight="1" x14ac:dyDescent="0.35">
      <c r="A8" s="13" t="s">
        <v>25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27</v>
      </c>
      <c r="B9" s="1"/>
      <c r="C9" s="6"/>
      <c r="D9" s="4"/>
      <c r="E9" s="6"/>
      <c r="F9" s="4"/>
      <c r="G9" s="18">
        <f>VLOOKUP(A9,Táblázat3[],15)</f>
        <v>1</v>
      </c>
    </row>
    <row r="10" spans="1:7" ht="30" customHeight="1" x14ac:dyDescent="0.35">
      <c r="A10" s="11" t="s">
        <v>29</v>
      </c>
      <c r="B10" s="1"/>
      <c r="C10" s="6"/>
      <c r="D10" s="4"/>
      <c r="E10" s="6"/>
      <c r="F10" s="4"/>
      <c r="G10" s="18">
        <f>VLOOKUP(A10,Táblázat3[],15)</f>
        <v>1</v>
      </c>
    </row>
    <row r="11" spans="1:7" ht="30" customHeight="1" x14ac:dyDescent="0.35">
      <c r="A11" s="11" t="s">
        <v>31</v>
      </c>
      <c r="B11" s="1"/>
      <c r="C11" s="6"/>
      <c r="D11" s="4"/>
      <c r="E11" s="6"/>
      <c r="F11" s="4"/>
      <c r="G11" s="18">
        <f>VLOOKUP(A11,Táblázat3[],15)</f>
        <v>1</v>
      </c>
    </row>
    <row r="12" spans="1:7" ht="30" customHeight="1" x14ac:dyDescent="0.35">
      <c r="A12" s="11" t="s">
        <v>33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35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 t="s">
        <v>37</v>
      </c>
      <c r="B14" s="1"/>
      <c r="C14" s="9"/>
      <c r="D14" s="4"/>
      <c r="E14" s="9"/>
      <c r="F14" s="4"/>
      <c r="G14" s="18">
        <f>VLOOKUP(A14,Táblázat3[],15)</f>
        <v>1</v>
      </c>
    </row>
    <row r="15" spans="1:7" ht="30" customHeight="1" x14ac:dyDescent="0.35">
      <c r="A15" s="11" t="s">
        <v>39</v>
      </c>
      <c r="B15" s="1"/>
      <c r="C15" s="9"/>
      <c r="D15" s="4"/>
      <c r="E15" s="9"/>
      <c r="F15" s="4"/>
      <c r="G15" s="18">
        <f>VLOOKUP(A15,Táblázat3[],15)</f>
        <v>0</v>
      </c>
    </row>
    <row r="16" spans="1:7" ht="30" customHeight="1" x14ac:dyDescent="0.35">
      <c r="A16" s="11" t="s">
        <v>41</v>
      </c>
      <c r="B16" s="1"/>
      <c r="C16" s="9"/>
      <c r="D16" s="4"/>
      <c r="E16" s="9"/>
      <c r="F16" s="4"/>
      <c r="G16" s="18">
        <f>VLOOKUP(A16,Táblázat3[],15)</f>
        <v>1</v>
      </c>
    </row>
    <row r="17" spans="1:7" ht="30" customHeight="1" x14ac:dyDescent="0.35">
      <c r="A17" s="11" t="s">
        <v>43</v>
      </c>
      <c r="B17" s="1"/>
      <c r="C17" s="9"/>
      <c r="D17" s="4"/>
      <c r="E17" s="9"/>
      <c r="F17" s="4"/>
      <c r="G17" s="18">
        <f>VLOOKUP(A17,Táblázat3[],15)</f>
        <v>0</v>
      </c>
    </row>
    <row r="18" spans="1:7" ht="30" customHeight="1" x14ac:dyDescent="0.35">
      <c r="A18" s="11" t="s">
        <v>45</v>
      </c>
      <c r="B18" s="1"/>
      <c r="C18" s="9"/>
      <c r="D18" s="4"/>
      <c r="E18" s="9"/>
      <c r="F18" s="4"/>
      <c r="G18" s="18">
        <f>VLOOKUP(A18,Táblázat3[],15)</f>
        <v>1</v>
      </c>
    </row>
    <row r="19" spans="1:7" ht="30" customHeight="1" x14ac:dyDescent="0.35">
      <c r="A19" s="11" t="s">
        <v>47</v>
      </c>
      <c r="B19" s="1"/>
      <c r="C19" s="9"/>
      <c r="D19" s="4"/>
      <c r="E19" s="9"/>
      <c r="F19" s="4"/>
      <c r="G19" s="18">
        <f>VLOOKUP(A19,Táblázat3[],15)</f>
        <v>1</v>
      </c>
    </row>
    <row r="20" spans="1:7" ht="30" customHeight="1" x14ac:dyDescent="0.35">
      <c r="A20" s="11" t="s">
        <v>49</v>
      </c>
      <c r="C20" s="10"/>
      <c r="E20" s="10"/>
      <c r="G20" s="18">
        <f>VLOOKUP(A20,Táblázat3[],15)</f>
        <v>1</v>
      </c>
    </row>
    <row r="21" spans="1:7" ht="37.5" customHeight="1" x14ac:dyDescent="0.35">
      <c r="C21" s="2" t="s">
        <v>5</v>
      </c>
      <c r="D21" s="1"/>
      <c r="E21" s="23">
        <f ca="1">NOW()</f>
        <v>45379.397832754628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2.4257812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51</v>
      </c>
      <c r="C2" s="14" t="s">
        <v>52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</v>
      </c>
      <c r="P2" s="19" t="s">
        <v>9</v>
      </c>
      <c r="Q2" s="19" t="s">
        <v>10</v>
      </c>
      <c r="R2" s="19" t="s">
        <v>11</v>
      </c>
      <c r="S2" s="19" t="s">
        <v>14</v>
      </c>
      <c r="T2" s="19" t="s">
        <v>12</v>
      </c>
    </row>
    <row r="3" spans="1:21" x14ac:dyDescent="0.25">
      <c r="A3" s="16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0</v>
      </c>
      <c r="P3" s="20">
        <v>0</v>
      </c>
      <c r="T3" t="s">
        <v>16</v>
      </c>
      <c r="U3" s="4"/>
    </row>
    <row r="4" spans="1:21" x14ac:dyDescent="0.25">
      <c r="A4" s="16" t="s">
        <v>17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1</v>
      </c>
      <c r="P4" s="20">
        <v>0</v>
      </c>
      <c r="T4" t="s">
        <v>18</v>
      </c>
      <c r="U4" s="4"/>
    </row>
    <row r="5" spans="1:21" x14ac:dyDescent="0.25">
      <c r="A5" s="16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0</v>
      </c>
      <c r="P5" s="21">
        <v>0</v>
      </c>
      <c r="T5" t="s">
        <v>20</v>
      </c>
      <c r="U5" s="4"/>
    </row>
    <row r="6" spans="1:21" x14ac:dyDescent="0.25">
      <c r="A6" s="1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0</v>
      </c>
      <c r="P6" s="20">
        <v>0</v>
      </c>
      <c r="T6" t="s">
        <v>22</v>
      </c>
      <c r="U6" s="4"/>
    </row>
    <row r="7" spans="1:21" x14ac:dyDescent="0.25">
      <c r="A7" s="16" t="s">
        <v>23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t="s">
        <v>24</v>
      </c>
      <c r="U7" s="4"/>
    </row>
    <row r="8" spans="1:21" x14ac:dyDescent="0.25">
      <c r="A8" s="16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t="s">
        <v>26</v>
      </c>
      <c r="U8" s="4"/>
    </row>
    <row r="9" spans="1:21" x14ac:dyDescent="0.25">
      <c r="A9" s="16" t="s">
        <v>27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1</v>
      </c>
      <c r="P9" s="20">
        <v>0</v>
      </c>
      <c r="T9" t="s">
        <v>28</v>
      </c>
      <c r="U9" s="4"/>
    </row>
    <row r="10" spans="1:21" x14ac:dyDescent="0.25">
      <c r="A10" s="16" t="s">
        <v>29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t="s">
        <v>30</v>
      </c>
      <c r="U10" s="4"/>
    </row>
    <row r="11" spans="1:21" x14ac:dyDescent="0.25">
      <c r="A11" s="16" t="s">
        <v>31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1</v>
      </c>
      <c r="P11" s="20">
        <v>0</v>
      </c>
      <c r="T11" t="s">
        <v>32</v>
      </c>
      <c r="U11" s="4"/>
    </row>
    <row r="12" spans="1:21" x14ac:dyDescent="0.25">
      <c r="A12" s="16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t="s">
        <v>34</v>
      </c>
      <c r="U12" s="4"/>
    </row>
    <row r="13" spans="1:21" x14ac:dyDescent="0.2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t="s">
        <v>36</v>
      </c>
      <c r="U13" s="4"/>
    </row>
    <row r="14" spans="1:21" x14ac:dyDescent="0.25">
      <c r="A14" s="16" t="s">
        <v>37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Row],[2024.02.22]:[2024.05.16]])</f>
        <v>1</v>
      </c>
      <c r="P14" s="20">
        <v>0</v>
      </c>
      <c r="T14" t="s">
        <v>38</v>
      </c>
      <c r="U14" s="4"/>
    </row>
    <row r="15" spans="1:21" x14ac:dyDescent="0.25">
      <c r="A15" s="16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Row],[2024.02.22]:[2024.05.16]])</f>
        <v>0</v>
      </c>
      <c r="P15" s="20">
        <v>0</v>
      </c>
      <c r="T15" t="s">
        <v>40</v>
      </c>
      <c r="U15" s="4"/>
    </row>
    <row r="16" spans="1:21" x14ac:dyDescent="0.25">
      <c r="A16" s="16" t="s">
        <v>41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Row],[2024.02.22]:[2024.05.16]])</f>
        <v>1</v>
      </c>
      <c r="P16" s="20">
        <v>0</v>
      </c>
      <c r="T16" t="s">
        <v>42</v>
      </c>
      <c r="U16" s="4"/>
    </row>
    <row r="17" spans="1:21" x14ac:dyDescent="0.25">
      <c r="A17" s="16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Row],[2024.02.22]:[2024.05.16]])</f>
        <v>0</v>
      </c>
      <c r="P17" s="20">
        <v>0</v>
      </c>
      <c r="T17" t="s">
        <v>44</v>
      </c>
      <c r="U17" s="4"/>
    </row>
    <row r="18" spans="1:21" x14ac:dyDescent="0.25">
      <c r="A18" s="16" t="s">
        <v>45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Row],[2024.02.22]:[2024.05.16]])</f>
        <v>1</v>
      </c>
      <c r="P18" s="20">
        <v>0</v>
      </c>
      <c r="T18" t="s">
        <v>46</v>
      </c>
      <c r="U18" s="4"/>
    </row>
    <row r="19" spans="1:21" x14ac:dyDescent="0.25">
      <c r="A19" s="16" t="s">
        <v>47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Row],[2024.02.22]:[2024.05.16]])</f>
        <v>1</v>
      </c>
      <c r="P19" s="20">
        <v>0</v>
      </c>
      <c r="T19" t="s">
        <v>48</v>
      </c>
    </row>
    <row r="20" spans="1:21" x14ac:dyDescent="0.25">
      <c r="A20" s="16" t="s">
        <v>49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Row],[2024.02.22]:[2024.05.16]])</f>
        <v>1</v>
      </c>
      <c r="P20" s="20">
        <v>0</v>
      </c>
      <c r="T20" t="s">
        <v>50</v>
      </c>
    </row>
    <row r="21" spans="1:21" x14ac:dyDescent="0.25">
      <c r="A21" s="15" t="s">
        <v>13</v>
      </c>
      <c r="B21">
        <f>SUM(Táblázat3[2024.02.22])</f>
        <v>1</v>
      </c>
      <c r="C21">
        <f>SUM(Táblázat3[2024.02.29])</f>
        <v>1</v>
      </c>
      <c r="D21">
        <f>SUM(Táblázat3[2023.03.07])</f>
        <v>4</v>
      </c>
      <c r="E21">
        <f>SUM(Táblázat3[2024.03.14])</f>
        <v>4</v>
      </c>
      <c r="F21">
        <f>SUM(Táblázat3[2024.03.21])</f>
        <v>0</v>
      </c>
      <c r="G21">
        <f>SUM(Táblázat3[2024.03.28])</f>
        <v>0</v>
      </c>
      <c r="H21">
        <f>SUM(Táblázat3[2024.04.04])</f>
        <v>0</v>
      </c>
      <c r="I21">
        <f>SUM(Táblázat3[2024.04.11])</f>
        <v>0</v>
      </c>
      <c r="J21">
        <f>SUM(Táblázat3[2024.04.18])</f>
        <v>0</v>
      </c>
      <c r="K21">
        <f>SUM(Táblázat3[2024.04.25])</f>
        <v>0</v>
      </c>
      <c r="L21">
        <f>SUM(Táblázat3[2024.05.02])</f>
        <v>0</v>
      </c>
      <c r="M21">
        <f>SUM(Táblázat3[2024.05.09])</f>
        <v>0</v>
      </c>
      <c r="N21">
        <f>SUM(Táblázat3[2024.05.16])</f>
        <v>0</v>
      </c>
      <c r="O21">
        <f>SUM(Táblázat3[HIÁNYZÁS])</f>
        <v>10</v>
      </c>
      <c r="P21" s="20">
        <f>AVERAGE(Táblázat3[ZH 1])</f>
        <v>0</v>
      </c>
      <c r="Q21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2024-03-28T08:33:16Z</cp:lastPrinted>
  <dcterms:created xsi:type="dcterms:W3CDTF">2021-09-09T16:41:18Z</dcterms:created>
  <dcterms:modified xsi:type="dcterms:W3CDTF">2024-03-28T08:33:50Z</dcterms:modified>
</cp:coreProperties>
</file>