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895B27C7-F4FB-4ECD-B737-FEE5F63BDB74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  <sheet name="St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O4" i="6"/>
  <c r="G4" i="5" s="1"/>
  <c r="O5" i="6"/>
  <c r="O6" i="6"/>
  <c r="G6" i="5" s="1"/>
  <c r="O7" i="6"/>
  <c r="G7" i="5" s="1"/>
  <c r="O8" i="6"/>
  <c r="G8" i="5" s="1"/>
  <c r="O9" i="6"/>
  <c r="G9" i="5" s="1"/>
  <c r="O10" i="6"/>
  <c r="G10" i="5" s="1"/>
  <c r="O11" i="6"/>
  <c r="O12" i="6"/>
  <c r="G12" i="5" s="1"/>
  <c r="O13" i="6"/>
  <c r="O14" i="6"/>
  <c r="G14" i="5" s="1"/>
  <c r="O15" i="6"/>
  <c r="O16" i="6"/>
  <c r="G16" i="5" s="1"/>
  <c r="O17" i="6"/>
  <c r="G17" i="5" s="1"/>
  <c r="O18" i="6"/>
  <c r="G18" i="5" s="1"/>
  <c r="O19" i="6"/>
  <c r="G19" i="5" s="1"/>
  <c r="O20" i="6"/>
  <c r="G20" i="5" s="1"/>
  <c r="O3" i="6"/>
  <c r="G3" i="5" s="1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P21" i="6"/>
  <c r="G5" i="5" l="1"/>
  <c r="G13" i="5"/>
  <c r="G11" i="5"/>
  <c r="G15" i="5"/>
  <c r="O21" i="6"/>
</calcChain>
</file>

<file path=xl/sharedStrings.xml><?xml version="1.0" encoding="utf-8"?>
<sst xmlns="http://schemas.openxmlformats.org/spreadsheetml/2006/main" count="121" uniqueCount="64">
  <si>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</si>
  <si>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</si>
  <si>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</si>
  <si>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</si>
  <si>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</si>
  <si>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</si>
  <si>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</si>
  <si>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</si>
  <si>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</si>
  <si>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</si>
  <si>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NK</t>
  </si>
  <si>
    <t>CHEKSUM</t>
  </si>
  <si>
    <t>Jegy</t>
  </si>
  <si>
    <t>Pont</t>
  </si>
  <si>
    <t>Balic Erik Gabor</t>
  </si>
  <si>
    <t>D9ZI9S</t>
  </si>
  <si>
    <t>Bornemissza-Hurik Péter</t>
  </si>
  <si>
    <t>MSUH6O</t>
  </si>
  <si>
    <t>Buza Petra</t>
  </si>
  <si>
    <t>CG1OKT</t>
  </si>
  <si>
    <t>Erdős Csaba</t>
  </si>
  <si>
    <t>VUEFA3</t>
  </si>
  <si>
    <t>Ferenczi Benjámin Brúnó</t>
  </si>
  <si>
    <t>KI4TGB</t>
  </si>
  <si>
    <t>Istráb Csaba</t>
  </si>
  <si>
    <t>BOPVRW</t>
  </si>
  <si>
    <t>Jánoskovics Norbert</t>
  </si>
  <si>
    <t>URDR69</t>
  </si>
  <si>
    <t>Kasztl Richárd</t>
  </si>
  <si>
    <t>CPKDUR</t>
  </si>
  <si>
    <t>Márton Marcell</t>
  </si>
  <si>
    <t>W1CNPE</t>
  </si>
  <si>
    <t>Mészáros Levente</t>
  </si>
  <si>
    <t>GBMJOU</t>
  </si>
  <si>
    <t>Molnár András</t>
  </si>
  <si>
    <t>JLRSTV</t>
  </si>
  <si>
    <t>Nagy Erik</t>
  </si>
  <si>
    <t>VR1S2J</t>
  </si>
  <si>
    <t>Nyiri László Csaba</t>
  </si>
  <si>
    <t>FZJPID</t>
  </si>
  <si>
    <t>Posta Barnabás</t>
  </si>
  <si>
    <t>X98U7O</t>
  </si>
  <si>
    <t>Stancz Boglár Anna</t>
  </si>
  <si>
    <t>FSSHJO</t>
  </si>
  <si>
    <t>Szabó Balázs</t>
  </si>
  <si>
    <t>HA896S</t>
  </si>
  <si>
    <t>Szabó Bence Botond</t>
  </si>
  <si>
    <t>Zahari Bálint</t>
  </si>
  <si>
    <t>M04AYY</t>
  </si>
  <si>
    <t>BS4FX0</t>
  </si>
  <si>
    <t>2025.02.20</t>
  </si>
  <si>
    <t>2025.02.27</t>
  </si>
  <si>
    <t>2025.03.06</t>
  </si>
  <si>
    <t>2025.03.13</t>
  </si>
  <si>
    <t>2025.03.20</t>
  </si>
  <si>
    <t>2025.03.27</t>
  </si>
  <si>
    <t>2025.04.03</t>
  </si>
  <si>
    <t>2025.04.10</t>
  </si>
  <si>
    <t>2025.04.17</t>
  </si>
  <si>
    <t>2025.04.24</t>
  </si>
  <si>
    <t>2025.05.01</t>
  </si>
  <si>
    <t>2025.05.08</t>
  </si>
  <si>
    <t>2025.05.15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</si>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</sst>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R21" totalsRowCount="1" headerRowDxfId="7">
  <autoFilter ref="A2:R20" xr:uid="{05EC0C74-DD78-463D-AF64-866E115FCBD2}"/>
  <tableColumns count="18">
    <tableColumn id="1" xr3:uid="{AC4A2E64-5B3A-4A78-8887-FB0803873F74}" name="Név" totalsRowLabel="CHEKSUM" dataDxfId="6" totalsRowDxfId="2"/>
    <tableColumn id="2" xr3:uid="{81CB4C41-FCE0-45F1-8D24-A54F241D9EBF}" name="2025.02.20" totalsRowFunction="custom">
      <totalsRowFormula>SUM(Táblázat3[2025.02.20])</totalsRowFormula>
    </tableColumn>
    <tableColumn id="3" xr3:uid="{3A6612DC-FC82-4779-9A6E-532E4B83EBD4}" name="2025.02.27" totalsRowFunction="custom">
      <totalsRowFormula>SUM(Táblázat3[2025.02.27])</totalsRowFormula>
    </tableColumn>
    <tableColumn id="4" xr3:uid="{23E76CE7-6556-47D4-A6DB-9D8F80BDD9BA}" name="2025.03.06" totalsRowFunction="custom">
      <totalsRowFormula>SUM(Táblázat3[2025.03.06])</totalsRowFormula>
    </tableColumn>
    <tableColumn id="5" xr3:uid="{EE5CE654-7047-4680-81DF-6BC1059D7F6D}" name="2025.03.13" totalsRowFunction="custom">
      <totalsRowFormula>SUM(Táblázat3[2025.03.13])</totalsRowFormula>
    </tableColumn>
    <tableColumn id="6" xr3:uid="{D70B0B94-FFB6-4C52-9C6B-6E5AB35F0FCB}" name="2025.03.20" totalsRowFunction="custom">
      <totalsRowFormula>SUM(Táblázat3[2025.03.20])</totalsRowFormula>
    </tableColumn>
    <tableColumn id="7" xr3:uid="{6CA0262A-BCD7-440C-B875-0C30E4993870}" name="2025.03.27" totalsRowFunction="custom">
      <totalsRowFormula>SUM(Táblázat3[2025.03.27])</totalsRowFormula>
    </tableColumn>
    <tableColumn id="8" xr3:uid="{2035CED7-0EA3-4FA6-B5C6-32155E7B3C3E}" name="2025.04.03" totalsRowFunction="custom">
      <totalsRowFormula>SUM(Táblázat3[2025.04.03])</totalsRowFormula>
    </tableColumn>
    <tableColumn id="9" xr3:uid="{A9FF1D7F-4610-4A50-8F58-7103AB62151F}" name="2025.04.10" totalsRowFunction="custom">
      <totalsRowFormula>SUM(Táblázat3[2025.04.10])</totalsRowFormula>
    </tableColumn>
    <tableColumn id="10" xr3:uid="{B12A8C05-106F-40EF-9684-7231177944A2}" name="2025.04.17" totalsRowFunction="custom">
      <totalsRowFormula>SUM(Táblázat3[2025.04.17])</totalsRowFormula>
    </tableColumn>
    <tableColumn id="11" xr3:uid="{7F4626E3-D879-4C0E-9875-3EC305C1E480}" name="2025.04.24" totalsRowFunction="custom">
      <totalsRowFormula>SUM(Táblázat3[2025.04.24])</totalsRowFormula>
    </tableColumn>
    <tableColumn id="12" xr3:uid="{79D1074D-A62F-4557-A9F3-B495A4A0C572}" name="2025.05.01" totalsRowFunction="custom">
      <totalsRowFormula>SUM(Táblázat3[2025.05.01])</totalsRowFormula>
    </tableColumn>
    <tableColumn id="13" xr3:uid="{031B93BC-38C5-483A-B04C-918980083F8A}" name="2025.05.08" totalsRowFunction="custom">
      <totalsRowFormula>SUM(Táblázat3[2025.05.08])</totalsRowFormula>
    </tableColumn>
    <tableColumn id="14" xr3:uid="{B988FA89-1E4E-4372-AD4F-C4E869C0989B}" name="2025.05.15" totalsRowFunction="custom">
      <totalsRowFormula>SUM(Táblázat3[2025.05.15])</totalsRowFormula>
    </tableColumn>
    <tableColumn id="19" xr3:uid="{4DFFAA07-C216-428D-BFF6-4165AD3A414A}" name="HIÁNYZÁS" totalsRowFunction="custom" dataDxfId="5">
      <calculatedColumnFormula>SUM(Táblázat3[[#This Row],[2025.02.20]:[2025.05.15]])</calculatedColumnFormula>
      <totalsRowFormula>SUM(Táblázat3[HIÁNYZÁS])</totalsRowFormula>
    </tableColumn>
    <tableColumn id="16" xr3:uid="{A64515D3-1A98-4C9E-A999-EB8283597F31}" name="ZH 1" totalsRowFunction="custom" dataDxfId="4" totalsRowDxfId="1">
      <totalsRowFormula>AVERAGE(Táblázat3[ZH 1])</totalsRowFormula>
    </tableColumn>
    <tableColumn id="15" xr3:uid="{7D721E09-50DB-47FF-8B50-ED7ECC62F704}" name="PP" dataDxfId="3" totalsRowDxfId="0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A24" sqref="A24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3" t="s">
        <v>8</v>
      </c>
      <c r="B1" s="23"/>
      <c r="C1" s="23"/>
      <c r="D1" s="23"/>
      <c r="E1" s="23"/>
      <c r="F1" s="23"/>
      <c r="G1" s="23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14</v>
      </c>
      <c r="B3" s="1"/>
      <c r="C3" s="6"/>
      <c r="D3" s="4"/>
      <c r="E3" s="5"/>
      <c r="F3" s="4"/>
      <c r="G3" s="22">
        <f>VLOOKUP(A3,Táblázat3[],15)</f>
        <v>1</v>
      </c>
    </row>
    <row r="4" spans="1:7" ht="30" customHeight="1" x14ac:dyDescent="0.35">
      <c r="A4" s="11" t="s">
        <v>16</v>
      </c>
      <c r="B4" s="1"/>
      <c r="C4" s="6"/>
      <c r="D4" s="4"/>
      <c r="E4" s="6"/>
      <c r="F4" s="4"/>
      <c r="G4" s="22">
        <f>VLOOKUP(A4,Táblázat3[],15)</f>
        <v>0</v>
      </c>
    </row>
    <row r="5" spans="1:7" ht="30" customHeight="1" x14ac:dyDescent="0.35">
      <c r="A5" s="11" t="s">
        <v>18</v>
      </c>
      <c r="B5" s="1"/>
      <c r="C5" s="6"/>
      <c r="D5" s="4"/>
      <c r="E5" s="6"/>
      <c r="F5" s="4"/>
      <c r="G5" s="22">
        <f>VLOOKUP(A5,Táblázat3[],15)</f>
        <v>1</v>
      </c>
    </row>
    <row r="6" spans="1:7" ht="30" customHeight="1" x14ac:dyDescent="0.35">
      <c r="A6" s="11" t="s">
        <v>20</v>
      </c>
      <c r="B6" s="1"/>
      <c r="C6" s="5"/>
      <c r="D6" s="4"/>
      <c r="E6" s="6"/>
      <c r="F6" s="4"/>
      <c r="G6" s="22">
        <f>VLOOKUP(A6,Táblázat3[],15)</f>
        <v>1</v>
      </c>
    </row>
    <row r="7" spans="1:7" ht="30" customHeight="1" x14ac:dyDescent="0.35">
      <c r="A7" s="11" t="s">
        <v>22</v>
      </c>
      <c r="B7" s="1"/>
      <c r="C7" s="6"/>
      <c r="D7" s="4"/>
      <c r="E7" s="6"/>
      <c r="F7" s="4"/>
      <c r="G7" s="22">
        <f>VLOOKUP(A7,Táblázat3[],15)</f>
        <v>0</v>
      </c>
    </row>
    <row r="8" spans="1:7" ht="30" customHeight="1" x14ac:dyDescent="0.35">
      <c r="A8" s="13" t="s">
        <v>24</v>
      </c>
      <c r="B8" s="1"/>
      <c r="C8" s="5"/>
      <c r="D8" s="4"/>
      <c r="E8" s="6"/>
      <c r="F8" s="4"/>
      <c r="G8" s="22">
        <f>VLOOKUP(A8,Táblázat3[],15)</f>
        <v>2</v>
      </c>
    </row>
    <row r="9" spans="1:7" ht="30" customHeight="1" x14ac:dyDescent="0.35">
      <c r="A9" s="11" t="s">
        <v>26</v>
      </c>
      <c r="B9" s="1"/>
      <c r="C9" s="6"/>
      <c r="D9" s="4"/>
      <c r="E9" s="6"/>
      <c r="F9" s="4"/>
      <c r="G9" s="22">
        <f>VLOOKUP(A9,Táblázat3[],15)</f>
        <v>2</v>
      </c>
    </row>
    <row r="10" spans="1:7" ht="30" customHeight="1" x14ac:dyDescent="0.35">
      <c r="A10" s="11" t="s">
        <v>28</v>
      </c>
      <c r="B10" s="1"/>
      <c r="C10" s="6"/>
      <c r="D10" s="4"/>
      <c r="E10" s="6"/>
      <c r="F10" s="4"/>
      <c r="G10" s="22">
        <f>VLOOKUP(A10,Táblázat3[],15)</f>
        <v>0</v>
      </c>
    </row>
    <row r="11" spans="1:7" ht="30" customHeight="1" x14ac:dyDescent="0.35">
      <c r="A11" s="11" t="s">
        <v>30</v>
      </c>
      <c r="B11" s="1"/>
      <c r="C11" s="6"/>
      <c r="D11" s="4"/>
      <c r="E11" s="6"/>
      <c r="F11" s="4"/>
      <c r="G11" s="22">
        <f>VLOOKUP(A11,Táblázat3[],15)</f>
        <v>0</v>
      </c>
    </row>
    <row r="12" spans="1:7" ht="30" customHeight="1" x14ac:dyDescent="0.35">
      <c r="A12" s="11" t="s">
        <v>32</v>
      </c>
      <c r="B12" s="1"/>
      <c r="C12" s="6"/>
      <c r="D12" s="4"/>
      <c r="E12" s="6"/>
      <c r="F12" s="4"/>
      <c r="G12" s="22">
        <f>VLOOKUP(A12,Táblázat3[],15)</f>
        <v>0</v>
      </c>
    </row>
    <row r="13" spans="1:7" ht="30" customHeight="1" x14ac:dyDescent="0.35">
      <c r="A13" s="11" t="s">
        <v>34</v>
      </c>
      <c r="B13" s="1"/>
      <c r="C13" s="9"/>
      <c r="D13" s="4"/>
      <c r="E13" s="9"/>
      <c r="F13" s="4"/>
      <c r="G13" s="22">
        <f>VLOOKUP(A13,Táblázat3[],15)</f>
        <v>3</v>
      </c>
    </row>
    <row r="14" spans="1:7" ht="30" customHeight="1" x14ac:dyDescent="0.35">
      <c r="A14" s="11" t="s">
        <v>36</v>
      </c>
      <c r="B14" s="1"/>
      <c r="C14" s="9"/>
      <c r="D14" s="4"/>
      <c r="E14" s="9"/>
      <c r="F14" s="4"/>
      <c r="G14" s="22">
        <f>VLOOKUP(A14,Táblázat3[],15)</f>
        <v>1</v>
      </c>
    </row>
    <row r="15" spans="1:7" ht="30" customHeight="1" x14ac:dyDescent="0.35">
      <c r="A15" s="11" t="s">
        <v>38</v>
      </c>
      <c r="B15" s="1"/>
      <c r="C15" s="9"/>
      <c r="D15" s="4"/>
      <c r="E15" s="9"/>
      <c r="F15" s="4"/>
      <c r="G15" s="22">
        <f>VLOOKUP(A15,Táblázat3[],15)</f>
        <v>2</v>
      </c>
    </row>
    <row r="16" spans="1:7" ht="30" customHeight="1" x14ac:dyDescent="0.35">
      <c r="A16" s="11" t="s">
        <v>40</v>
      </c>
      <c r="B16" s="1"/>
      <c r="C16" s="9"/>
      <c r="D16" s="4"/>
      <c r="E16" s="9"/>
      <c r="F16" s="4"/>
      <c r="G16" s="22">
        <f>VLOOKUP(A16,Táblázat3[],15)</f>
        <v>1</v>
      </c>
    </row>
    <row r="17" spans="1:7" ht="30" customHeight="1" x14ac:dyDescent="0.35">
      <c r="A17" s="11" t="s">
        <v>42</v>
      </c>
      <c r="B17" s="1"/>
      <c r="C17" s="9"/>
      <c r="D17" s="4"/>
      <c r="E17" s="9"/>
      <c r="F17" s="4"/>
      <c r="G17" s="22">
        <f>VLOOKUP(A17,Táblázat3[],15)</f>
        <v>0</v>
      </c>
    </row>
    <row r="18" spans="1:7" ht="30" customHeight="1" x14ac:dyDescent="0.35">
      <c r="A18" s="11" t="s">
        <v>44</v>
      </c>
      <c r="B18" s="1"/>
      <c r="C18" s="9"/>
      <c r="D18" s="4"/>
      <c r="E18" s="9"/>
      <c r="F18" s="4"/>
      <c r="G18" s="22">
        <f>VLOOKUP(A18,Táblázat3[],15)</f>
        <v>0</v>
      </c>
    </row>
    <row r="19" spans="1:7" ht="30" customHeight="1" x14ac:dyDescent="0.35">
      <c r="A19" s="11" t="s">
        <v>46</v>
      </c>
      <c r="B19" s="1"/>
      <c r="C19" s="9"/>
      <c r="D19" s="4"/>
      <c r="E19" s="9"/>
      <c r="F19" s="4"/>
      <c r="G19" s="22">
        <f>VLOOKUP(A19,Táblázat3[],15)</f>
        <v>0</v>
      </c>
    </row>
    <row r="20" spans="1:7" ht="30" customHeight="1" x14ac:dyDescent="0.25">
      <c r="A20" s="11" t="s">
        <v>47</v>
      </c>
      <c r="C20" s="10"/>
      <c r="E20" s="10"/>
      <c r="G20" s="22">
        <f>VLOOKUP(A20,Táblázat3[],15)</f>
        <v>1</v>
      </c>
    </row>
    <row r="21" spans="1:7" ht="37.5" customHeight="1" x14ac:dyDescent="0.35">
      <c r="C21" s="2" t="s">
        <v>5</v>
      </c>
      <c r="D21" s="1"/>
      <c r="E21" s="24">
        <f ca="1">NOW()</f>
        <v>45776.776565162036</v>
      </c>
      <c r="F21" s="24"/>
      <c r="G21" s="24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5"/>
      <c r="F23" s="25"/>
      <c r="G23" s="25"/>
    </row>
    <row r="24" spans="1:7" ht="30" customHeight="1" x14ac:dyDescent="0.25">
      <c r="E24" s="26" t="s">
        <v>3</v>
      </c>
      <c r="F24" s="26"/>
      <c r="G24" s="26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S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5" x14ac:dyDescent="0.25"/>
  <cols>
    <col min="1" max="1" width="31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9.28515625" customWidth="1"/>
  </cols>
  <sheetData>
    <row r="1" spans="1:19" x14ac:dyDescent="0.25">
      <c r="A1" s="27">
        <v>2025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x14ac:dyDescent="0.25">
      <c r="A2" t="s">
        <v>0</v>
      </c>
      <c r="B2" s="14" t="s">
        <v>50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56</v>
      </c>
      <c r="I2" s="14" t="s">
        <v>57</v>
      </c>
      <c r="J2" s="14" t="s">
        <v>58</v>
      </c>
      <c r="K2" s="14" t="s">
        <v>59</v>
      </c>
      <c r="L2" s="14" t="s">
        <v>60</v>
      </c>
      <c r="M2" s="14" t="s">
        <v>61</v>
      </c>
      <c r="N2" s="14" t="s">
        <v>62</v>
      </c>
      <c r="O2" s="14" t="s">
        <v>6</v>
      </c>
      <c r="P2" s="18" t="s">
        <v>9</v>
      </c>
      <c r="Q2" s="18" t="s">
        <v>63</v>
      </c>
      <c r="R2" s="18" t="s">
        <v>10</v>
      </c>
    </row>
    <row r="3" spans="1:19" x14ac:dyDescent="0.25">
      <c r="A3" s="16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Row],[2025.02.20]:[2025.05.15]])</f>
        <v>1</v>
      </c>
      <c r="P3" s="19">
        <v>0</v>
      </c>
      <c r="Q3" s="19"/>
      <c r="R3" s="16" t="s">
        <v>15</v>
      </c>
      <c r="S3" s="4"/>
    </row>
    <row r="4" spans="1:19" x14ac:dyDescent="0.25">
      <c r="A4" s="16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Row],[2025.02.20]:[2025.05.15]])</f>
        <v>0</v>
      </c>
      <c r="P4" s="19">
        <v>0</v>
      </c>
      <c r="Q4" s="19">
        <v>1</v>
      </c>
      <c r="R4" s="16" t="s">
        <v>17</v>
      </c>
      <c r="S4" s="4"/>
    </row>
    <row r="5" spans="1:19" x14ac:dyDescent="0.25">
      <c r="A5" s="16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f>SUM(Táblázat3[[#This Row],[2025.02.20]:[2025.05.15]])</f>
        <v>1</v>
      </c>
      <c r="P5" s="19">
        <v>0</v>
      </c>
      <c r="Q5" s="19"/>
      <c r="R5" s="16" t="s">
        <v>19</v>
      </c>
      <c r="S5" s="4"/>
    </row>
    <row r="6" spans="1:19" x14ac:dyDescent="0.25">
      <c r="A6" s="1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f>SUM(Táblázat3[[#This Row],[2025.02.20]:[2025.05.15]])</f>
        <v>1</v>
      </c>
      <c r="P6" s="19">
        <v>0</v>
      </c>
      <c r="Q6" s="19"/>
      <c r="R6" s="16" t="s">
        <v>21</v>
      </c>
      <c r="S6" s="4"/>
    </row>
    <row r="7" spans="1:19" x14ac:dyDescent="0.25">
      <c r="A7" s="16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Row],[2025.02.20]:[2025.05.15]])</f>
        <v>0</v>
      </c>
      <c r="P7" s="19">
        <v>0</v>
      </c>
      <c r="Q7" s="19">
        <v>1</v>
      </c>
      <c r="R7" s="16" t="s">
        <v>23</v>
      </c>
      <c r="S7" s="4"/>
    </row>
    <row r="8" spans="1:19" x14ac:dyDescent="0.25">
      <c r="A8" s="16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Row],[2025.02.20]:[2025.05.15]])</f>
        <v>2</v>
      </c>
      <c r="P8" s="19">
        <v>0</v>
      </c>
      <c r="Q8" s="19"/>
      <c r="R8" s="16" t="s">
        <v>25</v>
      </c>
      <c r="S8" s="4"/>
    </row>
    <row r="9" spans="1:19" x14ac:dyDescent="0.25">
      <c r="A9" s="16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f>SUM(Táblázat3[[#This Row],[2025.02.20]:[2025.05.15]])</f>
        <v>2</v>
      </c>
      <c r="P9" s="19">
        <v>0</v>
      </c>
      <c r="Q9" s="19">
        <v>1</v>
      </c>
      <c r="R9" s="16" t="s">
        <v>27</v>
      </c>
      <c r="S9" s="4"/>
    </row>
    <row r="10" spans="1:19" x14ac:dyDescent="0.25">
      <c r="A10" s="16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Row],[2025.02.20]:[2025.05.15]])</f>
        <v>0</v>
      </c>
      <c r="P10" s="19">
        <v>0</v>
      </c>
      <c r="Q10" s="19">
        <v>1.5</v>
      </c>
      <c r="R10" s="16" t="s">
        <v>29</v>
      </c>
      <c r="S10" s="4"/>
    </row>
    <row r="11" spans="1:19" x14ac:dyDescent="0.25">
      <c r="A11" s="16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Row],[2025.02.20]:[2025.05.15]])</f>
        <v>0</v>
      </c>
      <c r="P11" s="19">
        <v>0</v>
      </c>
      <c r="Q11" s="19">
        <v>1</v>
      </c>
      <c r="R11" s="16" t="s">
        <v>31</v>
      </c>
      <c r="S11" s="4"/>
    </row>
    <row r="12" spans="1:19" x14ac:dyDescent="0.25">
      <c r="A12" s="1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Row],[2025.02.20]:[2025.05.15]])</f>
        <v>0</v>
      </c>
      <c r="P12" s="19">
        <v>0</v>
      </c>
      <c r="Q12" s="19"/>
      <c r="R12" s="16" t="s">
        <v>33</v>
      </c>
      <c r="S12" s="4"/>
    </row>
    <row r="13" spans="1:19" x14ac:dyDescent="0.25">
      <c r="A13" s="16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f>SUM(Táblázat3[[#This Row],[2025.02.20]:[2025.05.15]])</f>
        <v>3</v>
      </c>
      <c r="P13" s="19">
        <v>0</v>
      </c>
      <c r="Q13" s="19"/>
      <c r="R13" s="16" t="s">
        <v>35</v>
      </c>
      <c r="S13" s="4"/>
    </row>
    <row r="14" spans="1:19" x14ac:dyDescent="0.25">
      <c r="A14" s="16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f>SUM(Táblázat3[[#This Row],[2025.02.20]:[2025.05.15]])</f>
        <v>1</v>
      </c>
      <c r="P14" s="19">
        <v>0</v>
      </c>
      <c r="Q14" s="19">
        <v>0.5</v>
      </c>
      <c r="R14" s="16" t="s">
        <v>37</v>
      </c>
      <c r="S14" s="4"/>
    </row>
    <row r="15" spans="1:19" x14ac:dyDescent="0.25">
      <c r="A15" s="16" t="s">
        <v>38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Row],[2025.02.20]:[2025.05.15]])</f>
        <v>2</v>
      </c>
      <c r="P15" s="19">
        <v>0</v>
      </c>
      <c r="Q15" s="19"/>
      <c r="R15" s="16" t="s">
        <v>39</v>
      </c>
      <c r="S15" s="4"/>
    </row>
    <row r="16" spans="1:19" x14ac:dyDescent="0.25">
      <c r="A16" s="16" t="s">
        <v>40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Row],[2025.02.20]:[2025.05.15]])</f>
        <v>1</v>
      </c>
      <c r="P16" s="19">
        <v>0</v>
      </c>
      <c r="Q16" s="19"/>
      <c r="R16" s="16" t="s">
        <v>41</v>
      </c>
      <c r="S16" s="4"/>
    </row>
    <row r="17" spans="1:19" x14ac:dyDescent="0.25">
      <c r="A17" s="16" t="s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Row],[2025.02.20]:[2025.05.15]])</f>
        <v>0</v>
      </c>
      <c r="P17" s="19">
        <v>0</v>
      </c>
      <c r="Q17" s="19"/>
      <c r="R17" s="16" t="s">
        <v>43</v>
      </c>
      <c r="S17" s="4"/>
    </row>
    <row r="18" spans="1:19" x14ac:dyDescent="0.25">
      <c r="A18" s="16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Row],[2025.02.20]:[2025.05.15]])</f>
        <v>0</v>
      </c>
      <c r="P18" s="19">
        <v>0</v>
      </c>
      <c r="Q18" s="19">
        <v>1</v>
      </c>
      <c r="R18" s="16" t="s">
        <v>45</v>
      </c>
      <c r="S18" s="4"/>
    </row>
    <row r="19" spans="1:19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Row],[2025.02.20]:[2025.05.15]])</f>
        <v>0</v>
      </c>
      <c r="P19" s="19">
        <v>0</v>
      </c>
      <c r="Q19" s="19"/>
      <c r="R19" t="s">
        <v>48</v>
      </c>
    </row>
    <row r="20" spans="1:19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Row],[2025.02.20]:[2025.05.15]])</f>
        <v>1</v>
      </c>
      <c r="P20" s="19">
        <v>0</v>
      </c>
      <c r="Q20" s="19">
        <v>0.5</v>
      </c>
      <c r="R20" t="s">
        <v>49</v>
      </c>
    </row>
    <row r="21" spans="1:19" x14ac:dyDescent="0.25">
      <c r="A21" s="15" t="s">
        <v>11</v>
      </c>
      <c r="B21">
        <f>SUM(Táblázat3[2025.02.20])</f>
        <v>1</v>
      </c>
      <c r="C21">
        <f>SUM(Táblázat3[2025.02.27])</f>
        <v>0</v>
      </c>
      <c r="D21">
        <f>SUM(Táblázat3[2025.03.06])</f>
        <v>0</v>
      </c>
      <c r="E21">
        <f>SUM(Táblázat3[2025.03.13])</f>
        <v>0</v>
      </c>
      <c r="F21">
        <f>SUM(Táblázat3[2025.03.20])</f>
        <v>1</v>
      </c>
      <c r="G21">
        <f>SUM(Táblázat3[2025.03.27])</f>
        <v>2</v>
      </c>
      <c r="H21">
        <f>SUM(Táblázat3[2025.04.03])</f>
        <v>4</v>
      </c>
      <c r="I21">
        <f>SUM(Táblázat3[2025.04.10])</f>
        <v>0</v>
      </c>
      <c r="J21">
        <f>SUM(Táblázat3[2025.04.17])</f>
        <v>4</v>
      </c>
      <c r="K21">
        <f>SUM(Táblázat3[2025.04.24])</f>
        <v>3</v>
      </c>
      <c r="L21">
        <f>SUM(Táblázat3[2025.05.01])</f>
        <v>0</v>
      </c>
      <c r="M21">
        <f>SUM(Táblázat3[2025.05.08])</f>
        <v>0</v>
      </c>
      <c r="N21">
        <f>SUM(Táblázat3[2025.05.15])</f>
        <v>0</v>
      </c>
      <c r="O21">
        <f>SUM(Táblázat3[HIÁNYZÁS])</f>
        <v>15</v>
      </c>
      <c r="P21" s="19">
        <f>AVERAGE(Táblázat3[ZH 1])</f>
        <v>0</v>
      </c>
      <c r="Q21" s="19"/>
    </row>
  </sheetData>
  <mergeCells count="1">
    <mergeCell ref="A1:R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893-B0DC-46F4-94CF-5A135BDED5FB}">
  <dimension ref="A1:D19"/>
  <sheetViews>
    <sheetView workbookViewId="0">
      <selection activeCell="D2" sqref="D2:D19"/>
    </sheetView>
  </sheetViews>
  <sheetFormatPr defaultRowHeight="15" x14ac:dyDescent="0.25"/>
  <cols>
    <col min="1" max="1" width="19.5703125" bestFit="1" customWidth="1"/>
    <col min="3" max="3" width="16.42578125" bestFit="1" customWidth="1"/>
  </cols>
  <sheetData>
    <row r="1" spans="1:4" x14ac:dyDescent="0.25">
      <c r="A1" s="20" t="s">
        <v>0</v>
      </c>
      <c r="B1" s="20" t="s">
        <v>10</v>
      </c>
      <c r="C1" s="20" t="s">
        <v>13</v>
      </c>
      <c r="D1" s="20" t="s">
        <v>12</v>
      </c>
    </row>
    <row r="2" spans="1:4" x14ac:dyDescent="0.25">
      <c r="A2" s="21" t="s">
        <v>14</v>
      </c>
      <c r="B2" s="21" t="s">
        <v>15</v>
      </c>
      <c r="C2" s="21">
        <v>0</v>
      </c>
      <c r="D2" s="21">
        <v>0</v>
      </c>
    </row>
    <row r="3" spans="1:4" x14ac:dyDescent="0.25">
      <c r="A3" s="21" t="s">
        <v>16</v>
      </c>
      <c r="B3" s="21" t="s">
        <v>17</v>
      </c>
      <c r="C3" s="21">
        <v>0</v>
      </c>
      <c r="D3" s="21">
        <v>0</v>
      </c>
    </row>
    <row r="4" spans="1:4" x14ac:dyDescent="0.25">
      <c r="A4" s="21" t="s">
        <v>18</v>
      </c>
      <c r="B4" s="21" t="s">
        <v>19</v>
      </c>
      <c r="C4" s="21">
        <v>0</v>
      </c>
      <c r="D4" s="21">
        <v>0</v>
      </c>
    </row>
    <row r="5" spans="1:4" x14ac:dyDescent="0.25">
      <c r="A5" s="21" t="s">
        <v>20</v>
      </c>
      <c r="B5" s="21" t="s">
        <v>21</v>
      </c>
      <c r="C5" s="21">
        <v>0</v>
      </c>
      <c r="D5" s="21">
        <v>0</v>
      </c>
    </row>
    <row r="6" spans="1:4" x14ac:dyDescent="0.25">
      <c r="A6" s="21" t="s">
        <v>22</v>
      </c>
      <c r="B6" s="21" t="s">
        <v>23</v>
      </c>
      <c r="C6" s="21">
        <v>0</v>
      </c>
      <c r="D6" s="21">
        <v>0</v>
      </c>
    </row>
    <row r="7" spans="1:4" x14ac:dyDescent="0.25">
      <c r="A7" s="21" t="s">
        <v>24</v>
      </c>
      <c r="B7" s="21" t="s">
        <v>25</v>
      </c>
      <c r="C7" s="21">
        <v>0</v>
      </c>
      <c r="D7" s="21">
        <v>0</v>
      </c>
    </row>
    <row r="8" spans="1:4" x14ac:dyDescent="0.25">
      <c r="A8" s="21" t="s">
        <v>26</v>
      </c>
      <c r="B8" s="21" t="s">
        <v>27</v>
      </c>
      <c r="C8" s="21">
        <v>0</v>
      </c>
      <c r="D8" s="21">
        <v>0</v>
      </c>
    </row>
    <row r="9" spans="1:4" x14ac:dyDescent="0.25">
      <c r="A9" s="21" t="s">
        <v>28</v>
      </c>
      <c r="B9" s="21" t="s">
        <v>29</v>
      </c>
      <c r="C9" s="21">
        <v>0</v>
      </c>
      <c r="D9" s="21">
        <v>0</v>
      </c>
    </row>
    <row r="10" spans="1:4" x14ac:dyDescent="0.25">
      <c r="A10" s="21" t="s">
        <v>30</v>
      </c>
      <c r="B10" s="21" t="s">
        <v>31</v>
      </c>
      <c r="C10" s="21">
        <v>0</v>
      </c>
      <c r="D10" s="21">
        <v>0</v>
      </c>
    </row>
    <row r="11" spans="1:4" x14ac:dyDescent="0.25">
      <c r="A11" s="21" t="s">
        <v>32</v>
      </c>
      <c r="B11" s="21" t="s">
        <v>33</v>
      </c>
      <c r="C11" s="21">
        <v>0</v>
      </c>
      <c r="D11" s="21">
        <v>0</v>
      </c>
    </row>
    <row r="12" spans="1:4" x14ac:dyDescent="0.25">
      <c r="A12" s="21" t="s">
        <v>34</v>
      </c>
      <c r="B12" s="21" t="s">
        <v>35</v>
      </c>
      <c r="C12" s="21">
        <v>0</v>
      </c>
      <c r="D12" s="21">
        <v>0</v>
      </c>
    </row>
    <row r="13" spans="1:4" x14ac:dyDescent="0.25">
      <c r="A13" s="21" t="s">
        <v>36</v>
      </c>
      <c r="B13" s="21" t="s">
        <v>37</v>
      </c>
      <c r="C13" s="21">
        <v>0</v>
      </c>
      <c r="D13" s="21">
        <v>0</v>
      </c>
    </row>
    <row r="14" spans="1:4" x14ac:dyDescent="0.25">
      <c r="A14" s="21" t="s">
        <v>38</v>
      </c>
      <c r="B14" s="21" t="s">
        <v>39</v>
      </c>
      <c r="C14" s="21">
        <v>0</v>
      </c>
      <c r="D14" s="21">
        <v>0</v>
      </c>
    </row>
    <row r="15" spans="1:4" x14ac:dyDescent="0.25">
      <c r="A15" s="21" t="s">
        <v>40</v>
      </c>
      <c r="B15" s="21" t="s">
        <v>41</v>
      </c>
      <c r="C15" s="21">
        <v>0</v>
      </c>
      <c r="D15" s="21">
        <v>0</v>
      </c>
    </row>
    <row r="16" spans="1:4" x14ac:dyDescent="0.25">
      <c r="A16" s="21" t="s">
        <v>42</v>
      </c>
      <c r="B16" s="21" t="s">
        <v>43</v>
      </c>
      <c r="C16" s="21">
        <v>0</v>
      </c>
      <c r="D16" s="21">
        <v>0</v>
      </c>
    </row>
    <row r="17" spans="1:4" x14ac:dyDescent="0.25">
      <c r="A17" s="21" t="s">
        <v>44</v>
      </c>
      <c r="B17" s="21" t="s">
        <v>45</v>
      </c>
      <c r="C17" s="21">
        <v>0</v>
      </c>
      <c r="D17" s="21">
        <v>0</v>
      </c>
    </row>
    <row r="18" spans="1:4" x14ac:dyDescent="0.25">
      <c r="A18" s="21" t="s">
        <v>46</v>
      </c>
      <c r="B18" s="21" t="s">
        <v>48</v>
      </c>
      <c r="C18" s="21">
        <v>0</v>
      </c>
      <c r="D18" s="21">
        <v>0</v>
      </c>
    </row>
    <row r="19" spans="1:4" x14ac:dyDescent="0.25">
      <c r="A19" s="21" t="s">
        <v>47</v>
      </c>
      <c r="B19" s="21" t="s">
        <v>49</v>
      </c>
      <c r="C19" s="21">
        <v>0</v>
      </c>
      <c r="D19" s="2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Aláíró</vt:lpstr>
      <vt:lpstr>Számoló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2025-04-22T07:24:00Z</cp:lastPrinted>
  <dcterms:created xsi:type="dcterms:W3CDTF">2021-09-09T16:41:18Z</dcterms:created>
  <dcterms:modified xsi:type="dcterms:W3CDTF">2025-04-29T16:39:11Z</dcterms:modified>
</cp:coreProperties>
</file>