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17C21F02-5EAA-4A30-ADE8-C3D187D2CFFE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6" l="1"/>
  <c r="O8" i="6"/>
  <c r="O9" i="6"/>
  <c r="O10" i="6"/>
  <c r="O11" i="6"/>
  <c r="O12" i="6"/>
  <c r="O13" i="6"/>
  <c r="O14" i="6"/>
  <c r="O15" i="6"/>
  <c r="G21" i="5" s="1"/>
  <c r="O16" i="6"/>
  <c r="O17" i="6"/>
  <c r="O18" i="6"/>
  <c r="O19" i="6"/>
  <c r="O20" i="6"/>
  <c r="O21" i="6"/>
  <c r="O22" i="6"/>
  <c r="G22" i="5" s="1"/>
  <c r="O23" i="6"/>
  <c r="O24" i="6"/>
  <c r="O25" i="6"/>
  <c r="G25" i="5" s="1"/>
  <c r="O26" i="6"/>
  <c r="G26" i="5" s="1"/>
  <c r="O27" i="6"/>
  <c r="O28" i="6"/>
  <c r="O29" i="6"/>
  <c r="O30" i="6"/>
  <c r="O31" i="6"/>
  <c r="O32" i="6"/>
  <c r="O33" i="6"/>
  <c r="O34" i="6"/>
  <c r="O4" i="6"/>
  <c r="G4" i="5" s="1"/>
  <c r="O5" i="6"/>
  <c r="G5" i="5" s="1"/>
  <c r="O6" i="6"/>
  <c r="O35" i="6"/>
  <c r="O36" i="6"/>
  <c r="O37" i="6"/>
  <c r="O38" i="6"/>
  <c r="G38" i="5" s="1"/>
  <c r="O3" i="6"/>
  <c r="G3" i="5" s="1"/>
  <c r="C39" i="6"/>
  <c r="D39" i="6"/>
  <c r="E39" i="6"/>
  <c r="F39" i="6"/>
  <c r="G39" i="6"/>
  <c r="H39" i="6"/>
  <c r="I39" i="6"/>
  <c r="J39" i="6"/>
  <c r="K39" i="6"/>
  <c r="L39" i="6"/>
  <c r="M39" i="6"/>
  <c r="N39" i="6"/>
  <c r="B39" i="6"/>
  <c r="E39" i="5"/>
  <c r="G29" i="5" l="1"/>
  <c r="G14" i="5"/>
  <c r="G32" i="5"/>
  <c r="G28" i="5"/>
  <c r="G27" i="5"/>
  <c r="G36" i="5"/>
  <c r="G24" i="5"/>
  <c r="G30" i="5"/>
  <c r="G23" i="5"/>
  <c r="G31" i="5"/>
  <c r="G35" i="5"/>
  <c r="G20" i="5"/>
  <c r="G37" i="5"/>
  <c r="G18" i="5"/>
  <c r="G34" i="5"/>
  <c r="G17" i="5"/>
  <c r="G13" i="5"/>
  <c r="G12" i="5"/>
  <c r="G15" i="5"/>
  <c r="G11" i="5"/>
  <c r="G9" i="5"/>
  <c r="G8" i="5"/>
  <c r="G33" i="5"/>
  <c r="G16" i="5"/>
  <c r="G7" i="5"/>
  <c r="G19" i="5"/>
  <c r="G10" i="5"/>
  <c r="G6" i="5"/>
  <c r="O39" i="6"/>
</calcChain>
</file>

<file path=xl/sharedStrings.xml><?xml version="1.0" encoding="utf-8"?>
<sst xmlns="http://schemas.openxmlformats.org/spreadsheetml/2006/main" count="134" uniqueCount="98">
  <si>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</si>
  <si>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</si>
  <si>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</si>
  <si>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</si>
  <si>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</si>
  <si>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</si>
  <si>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</si>
  <si>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</si>
  <si>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</si>
  <si>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</si>
  <si>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</si>
  <si>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</si>
  <si>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</si>
  <si>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</si>
  <si>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</si>
  <si>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</si>
  <si>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</si>
  <si>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</si>
  <si>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</si>
  <si>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</si>
  <si>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</si>
  <si>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Abdyldaev Erbol</t>
  </si>
  <si>
    <t>CVWH2X</t>
  </si>
  <si>
    <t>Adiyasuren Oyundelger</t>
  </si>
  <si>
    <t>BTRR0L</t>
  </si>
  <si>
    <t>Al-Abdalla Hazim Talab Rashid Rushdi</t>
  </si>
  <si>
    <t>SWXPLN</t>
  </si>
  <si>
    <t>Amirahmadi Saba</t>
  </si>
  <si>
    <t>YK05BJ</t>
  </si>
  <si>
    <t>Aziz Farouk</t>
  </si>
  <si>
    <t>BQ2AQM</t>
  </si>
  <si>
    <t>Basutu Nandipha Anesu</t>
  </si>
  <si>
    <t>SP95LF</t>
  </si>
  <si>
    <t>Chithore Tanay Satyajit</t>
  </si>
  <si>
    <t>PI3NHN</t>
  </si>
  <si>
    <t>Ezeamii Chidubem Lawrence</t>
  </si>
  <si>
    <t>FCU9K3</t>
  </si>
  <si>
    <t>Fayeq Wassi Azmine</t>
  </si>
  <si>
    <t>LAGRW9</t>
  </si>
  <si>
    <t>Ghazy Wesam Mohammed Abdulwahab</t>
  </si>
  <si>
    <t>CZ4UV0</t>
  </si>
  <si>
    <t>Haroun Malek</t>
  </si>
  <si>
    <t>J6NX5U</t>
  </si>
  <si>
    <t>Hassan Syed Asir</t>
  </si>
  <si>
    <t>IUHC7V</t>
  </si>
  <si>
    <t>Hein Thant Yazar</t>
  </si>
  <si>
    <t>JBZ7LO</t>
  </si>
  <si>
    <t>Hussein Mahmoud Ahmed Ramadan Ahmed Ahmed</t>
  </si>
  <si>
    <t>I01SIN</t>
  </si>
  <si>
    <t>Ibraeva Zafira</t>
  </si>
  <si>
    <t>CMF6KH</t>
  </si>
  <si>
    <t>Jah Osman</t>
  </si>
  <si>
    <t>PVU7UB</t>
  </si>
  <si>
    <t>Jemni Yassine</t>
  </si>
  <si>
    <t>T2SN0U</t>
  </si>
  <si>
    <t>Kaddah Zohair</t>
  </si>
  <si>
    <t>XD220G</t>
  </si>
  <si>
    <t>Khandoker Riman Faradis</t>
  </si>
  <si>
    <t>UWK47X</t>
  </si>
  <si>
    <t>Laabidi Mouhamed Aziz</t>
  </si>
  <si>
    <t>JK19GR</t>
  </si>
  <si>
    <t>Lawrence Wilfred Agbo</t>
  </si>
  <si>
    <t>EOORS8</t>
  </si>
  <si>
    <t>Madamombe Yanga Yemurai</t>
  </si>
  <si>
    <t>BZY46L</t>
  </si>
  <si>
    <t>Mehdiyev Maksud Zaur Oglu</t>
  </si>
  <si>
    <t>JSC85I</t>
  </si>
  <si>
    <t>Mukhanbetzhusupova Malika Ulanovna</t>
  </si>
  <si>
    <t>Q3TSVA</t>
  </si>
  <si>
    <t>Odu Emmanuel Ofu</t>
  </si>
  <si>
    <t>GLEOLS</t>
  </si>
  <si>
    <t>Prabhjot Kaur Prabhjot Kaur</t>
  </si>
  <si>
    <t>V352AG</t>
  </si>
  <si>
    <t>Rakhimjonov Bokhodirjon</t>
  </si>
  <si>
    <t>IVBT9H</t>
  </si>
  <si>
    <t>Reza Syed Rastin Nuri</t>
  </si>
  <si>
    <t>KH7193</t>
  </si>
  <si>
    <t>Sayor S M Sadman Sakib</t>
  </si>
  <si>
    <t>KAC25U</t>
  </si>
  <si>
    <t>Srivastava Prakarsh</t>
  </si>
  <si>
    <t>BCC2YI</t>
  </si>
  <si>
    <t>Takneshan Mohammad</t>
  </si>
  <si>
    <t>LBCJOE</t>
  </si>
  <si>
    <t>Tallal Nabil</t>
  </si>
  <si>
    <t>REKDP1</t>
  </si>
  <si>
    <t>Ustiashvili Mariam</t>
  </si>
  <si>
    <t>IENH0Q</t>
  </si>
  <si>
    <t>Yin Chengle</t>
  </si>
  <si>
    <t>FGNXSJ</t>
  </si>
  <si>
    <t>Youabd Abderrahman</t>
  </si>
  <si>
    <t>DVFC9V</t>
  </si>
  <si>
    <t>Zheenbekov Temirlan</t>
  </si>
  <si>
    <t>TBVUIN</t>
  </si>
  <si>
    <t>Name</t>
  </si>
  <si>
    <t>Neptun code</t>
  </si>
  <si>
    <t>Signature</t>
  </si>
  <si>
    <t>Illnes more time</t>
  </si>
  <si>
    <t>INTRODUCTION TO NLP
ATTENDANCE SHEET - 1820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</si>
</sst>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39" totalsRowCount="1" headerRowDxfId="3">
  <autoFilter ref="A2:P38" xr:uid="{05EC0C74-DD78-463D-AF64-866E115FCBD2}"/>
  <sortState xmlns:xlrd2="http://schemas.microsoft.com/office/spreadsheetml/2017/richdata2" ref="A3:P38">
    <sortCondition ref="A3:A38"/>
  </sortState>
  <tableColumns count="16">
    <tableColumn id="1" xr3:uid="{AC4A2E64-5B3A-4A78-8887-FB0803873F74}" name="Név" totalsRowLabel="CHEKSUM" dataDxfId="2" totalsRowDxfId="0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1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42"/>
  <sheetViews>
    <sheetView tabSelected="1" topLeftCell="A10" workbookViewId="0">
      <selection sqref="A1:G1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7109375" bestFit="1" customWidth="1"/>
  </cols>
  <sheetData>
    <row r="1" spans="1:7" ht="30" customHeight="1" x14ac:dyDescent="0.25">
      <c r="A1" s="20" t="s">
        <v>97</v>
      </c>
      <c r="B1" s="20"/>
      <c r="C1" s="20"/>
      <c r="D1" s="20"/>
      <c r="E1" s="20"/>
      <c r="F1" s="20"/>
      <c r="G1" s="20"/>
    </row>
    <row r="2" spans="1:7" x14ac:dyDescent="0.25">
      <c r="A2" s="5" t="s">
        <v>93</v>
      </c>
      <c r="B2" s="6"/>
      <c r="C2" s="5" t="s">
        <v>94</v>
      </c>
      <c r="D2" s="6"/>
      <c r="E2" s="5" t="s">
        <v>95</v>
      </c>
      <c r="F2" s="6"/>
      <c r="G2" s="7" t="s">
        <v>5</v>
      </c>
    </row>
    <row r="3" spans="1:7" x14ac:dyDescent="0.25">
      <c r="A3" s="16" t="s">
        <v>21</v>
      </c>
      <c r="B3" s="6"/>
      <c r="C3" s="5"/>
      <c r="D3" s="6"/>
      <c r="E3" s="5"/>
      <c r="F3" s="6"/>
      <c r="G3" s="12">
        <f>VLOOKUP(A3,Táblázat3[],15)</f>
        <v>1</v>
      </c>
    </row>
    <row r="4" spans="1:7" x14ac:dyDescent="0.25">
      <c r="A4" s="17" t="s">
        <v>23</v>
      </c>
      <c r="B4" s="6"/>
      <c r="C4" s="5"/>
      <c r="D4" s="6"/>
      <c r="E4" s="5"/>
      <c r="F4" s="6"/>
      <c r="G4" s="12">
        <f>VLOOKUP(A4,Táblázat3[],15)</f>
        <v>3</v>
      </c>
    </row>
    <row r="5" spans="1:7" ht="25.5" x14ac:dyDescent="0.25">
      <c r="A5" s="17" t="s">
        <v>25</v>
      </c>
      <c r="B5" s="6"/>
      <c r="C5" s="5"/>
      <c r="D5" s="6"/>
      <c r="E5" s="5"/>
      <c r="F5" s="6"/>
      <c r="G5" s="12">
        <f>VLOOKUP(A5,Táblázat3[],15)</f>
        <v>0</v>
      </c>
    </row>
    <row r="6" spans="1:7" x14ac:dyDescent="0.25">
      <c r="A6" s="17" t="s">
        <v>27</v>
      </c>
      <c r="B6" s="6"/>
      <c r="C6" s="5"/>
      <c r="D6" s="6"/>
      <c r="E6" s="5"/>
      <c r="F6" s="6"/>
      <c r="G6" s="12">
        <f>VLOOKUP(A6,Táblázat3[],15)</f>
        <v>1</v>
      </c>
    </row>
    <row r="7" spans="1:7" x14ac:dyDescent="0.25">
      <c r="A7" s="17" t="s">
        <v>29</v>
      </c>
      <c r="B7" s="6"/>
      <c r="C7" s="5"/>
      <c r="D7" s="6"/>
      <c r="E7" s="5"/>
      <c r="F7" s="6"/>
      <c r="G7" s="12">
        <f>VLOOKUP(A7,Táblázat3[],15)</f>
        <v>0</v>
      </c>
    </row>
    <row r="8" spans="1:7" x14ac:dyDescent="0.25">
      <c r="A8" s="17" t="s">
        <v>31</v>
      </c>
      <c r="B8" s="6"/>
      <c r="C8" s="5"/>
      <c r="D8" s="6"/>
      <c r="E8" s="5"/>
      <c r="F8" s="6"/>
      <c r="G8" s="12">
        <f>VLOOKUP(A8,Táblázat3[],15)</f>
        <v>1</v>
      </c>
    </row>
    <row r="9" spans="1:7" x14ac:dyDescent="0.25">
      <c r="A9" s="17" t="s">
        <v>33</v>
      </c>
      <c r="B9" s="6"/>
      <c r="C9" s="5"/>
      <c r="D9" s="6"/>
      <c r="E9" s="5"/>
      <c r="F9" s="6"/>
      <c r="G9" s="12">
        <f>VLOOKUP(A9,Táblázat3[],15)</f>
        <v>1</v>
      </c>
    </row>
    <row r="10" spans="1:7" x14ac:dyDescent="0.25">
      <c r="A10" s="17" t="s">
        <v>35</v>
      </c>
      <c r="B10" s="6"/>
      <c r="C10" s="5"/>
      <c r="D10" s="6"/>
      <c r="E10" s="5"/>
      <c r="F10" s="6"/>
      <c r="G10" s="12">
        <f>VLOOKUP(A10,Táblázat3[],15)</f>
        <v>1</v>
      </c>
    </row>
    <row r="11" spans="1:7" x14ac:dyDescent="0.25">
      <c r="A11" s="17" t="s">
        <v>37</v>
      </c>
      <c r="B11" s="6"/>
      <c r="C11" s="5"/>
      <c r="D11" s="6"/>
      <c r="E11" s="5"/>
      <c r="F11" s="6"/>
      <c r="G11" s="12">
        <f>VLOOKUP(A11,Táblázat3[],15)</f>
        <v>1</v>
      </c>
    </row>
    <row r="12" spans="1:7" ht="25.5" x14ac:dyDescent="0.25">
      <c r="A12" s="17" t="s">
        <v>39</v>
      </c>
      <c r="B12" s="6"/>
      <c r="C12" s="5"/>
      <c r="D12" s="6"/>
      <c r="E12" s="5"/>
      <c r="F12" s="6"/>
      <c r="G12" s="12">
        <f>VLOOKUP(A12,Táblázat3[],15)</f>
        <v>0</v>
      </c>
    </row>
    <row r="13" spans="1:7" x14ac:dyDescent="0.25">
      <c r="A13" s="17" t="s">
        <v>41</v>
      </c>
      <c r="B13" s="6"/>
      <c r="C13" s="5"/>
      <c r="D13" s="6"/>
      <c r="E13" s="5"/>
      <c r="F13" s="6"/>
      <c r="G13" s="12">
        <f>VLOOKUP(A13,Táblázat3[],15)</f>
        <v>2</v>
      </c>
    </row>
    <row r="14" spans="1:7" x14ac:dyDescent="0.25">
      <c r="A14" s="17" t="s">
        <v>43</v>
      </c>
      <c r="B14" s="6"/>
      <c r="C14" s="5"/>
      <c r="D14" s="6"/>
      <c r="E14" s="5"/>
      <c r="F14" s="6"/>
      <c r="G14" s="12">
        <f>VLOOKUP(A14,Táblázat3[],15)</f>
        <v>1</v>
      </c>
    </row>
    <row r="15" spans="1:7" x14ac:dyDescent="0.25">
      <c r="A15" s="17" t="s">
        <v>45</v>
      </c>
      <c r="B15" s="6"/>
      <c r="C15" s="5"/>
      <c r="D15" s="6"/>
      <c r="E15" s="5"/>
      <c r="F15" s="6"/>
      <c r="G15" s="12">
        <f>VLOOKUP(A15,Táblázat3[],15)</f>
        <v>1</v>
      </c>
    </row>
    <row r="16" spans="1:7" ht="25.5" x14ac:dyDescent="0.25">
      <c r="A16" s="17" t="s">
        <v>47</v>
      </c>
      <c r="B16" s="6"/>
      <c r="C16" s="5"/>
      <c r="D16" s="6"/>
      <c r="E16" s="5"/>
      <c r="F16" s="6"/>
      <c r="G16" s="12">
        <f>VLOOKUP(A16,Táblázat3[],15)</f>
        <v>7</v>
      </c>
    </row>
    <row r="17" spans="1:7" x14ac:dyDescent="0.25">
      <c r="A17" s="17" t="s">
        <v>49</v>
      </c>
      <c r="B17" s="6"/>
      <c r="C17" s="5"/>
      <c r="D17" s="6"/>
      <c r="E17" s="5"/>
      <c r="F17" s="6"/>
      <c r="G17" s="12">
        <f>VLOOKUP(A17,Táblázat3[],15)</f>
        <v>1</v>
      </c>
    </row>
    <row r="18" spans="1:7" x14ac:dyDescent="0.25">
      <c r="A18" s="17" t="s">
        <v>51</v>
      </c>
      <c r="B18" s="6"/>
      <c r="C18" s="5"/>
      <c r="D18" s="6"/>
      <c r="E18" s="5"/>
      <c r="F18" s="6"/>
      <c r="G18" s="12">
        <f>VLOOKUP(A18,Táblázat3[],15)</f>
        <v>2</v>
      </c>
    </row>
    <row r="19" spans="1:7" x14ac:dyDescent="0.25">
      <c r="A19" s="17" t="s">
        <v>53</v>
      </c>
      <c r="B19" s="6"/>
      <c r="C19" s="5"/>
      <c r="D19" s="6"/>
      <c r="E19" s="5"/>
      <c r="F19" s="6"/>
      <c r="G19" s="12">
        <f>VLOOKUP(A19,Táblázat3[],15)</f>
        <v>2</v>
      </c>
    </row>
    <row r="20" spans="1:7" x14ac:dyDescent="0.25">
      <c r="A20" s="17" t="s">
        <v>55</v>
      </c>
      <c r="B20" s="6"/>
      <c r="C20" s="5"/>
      <c r="D20" s="6"/>
      <c r="E20" s="5"/>
      <c r="F20" s="6"/>
      <c r="G20" s="12">
        <f>VLOOKUP(A20,Táblázat3[],15)</f>
        <v>0</v>
      </c>
    </row>
    <row r="21" spans="1:7" x14ac:dyDescent="0.25">
      <c r="A21" s="17" t="s">
        <v>57</v>
      </c>
      <c r="B21" s="6"/>
      <c r="C21" s="5"/>
      <c r="D21" s="6"/>
      <c r="E21" s="5"/>
      <c r="F21" s="6"/>
      <c r="G21" s="12">
        <f>VLOOKUP(A21,Táblázat3[],15)</f>
        <v>3</v>
      </c>
    </row>
    <row r="22" spans="1:7" x14ac:dyDescent="0.25">
      <c r="A22" s="17" t="s">
        <v>59</v>
      </c>
      <c r="B22" s="6"/>
      <c r="C22" s="5"/>
      <c r="D22" s="6"/>
      <c r="E22" s="5"/>
      <c r="F22" s="6"/>
      <c r="G22" s="12">
        <f>VLOOKUP(A22,Táblázat3[],15)</f>
        <v>2</v>
      </c>
    </row>
    <row r="23" spans="1:7" x14ac:dyDescent="0.25">
      <c r="A23" s="17" t="s">
        <v>61</v>
      </c>
      <c r="B23" s="6"/>
      <c r="C23" s="5"/>
      <c r="D23" s="6"/>
      <c r="E23" s="5"/>
      <c r="F23" s="6"/>
      <c r="G23" s="12">
        <f>VLOOKUP(A23,Táblázat3[],15)</f>
        <v>1</v>
      </c>
    </row>
    <row r="24" spans="1:7" x14ac:dyDescent="0.25">
      <c r="A24" s="17" t="s">
        <v>63</v>
      </c>
      <c r="B24" s="6"/>
      <c r="C24" s="5"/>
      <c r="D24" s="6"/>
      <c r="E24" s="5"/>
      <c r="F24" s="6"/>
      <c r="G24" s="12">
        <f>VLOOKUP(A24,Táblázat3[],15)</f>
        <v>2</v>
      </c>
    </row>
    <row r="25" spans="1:7" x14ac:dyDescent="0.25">
      <c r="A25" s="19" t="s">
        <v>65</v>
      </c>
      <c r="B25" s="6"/>
      <c r="C25" s="5"/>
      <c r="D25" s="6"/>
      <c r="E25" s="5"/>
      <c r="F25" s="6"/>
      <c r="G25" s="12">
        <f>VLOOKUP(A25,Táblázat3[],15)</f>
        <v>3</v>
      </c>
    </row>
    <row r="26" spans="1:7" ht="25.5" x14ac:dyDescent="0.25">
      <c r="A26" s="16" t="s">
        <v>67</v>
      </c>
      <c r="B26" s="8"/>
      <c r="C26" s="9"/>
      <c r="D26" s="10"/>
      <c r="E26" s="11"/>
      <c r="F26" s="10"/>
      <c r="G26" s="12">
        <f>VLOOKUP(A26,Táblázat3[],15)</f>
        <v>3</v>
      </c>
    </row>
    <row r="27" spans="1:7" x14ac:dyDescent="0.25">
      <c r="A27" s="17" t="s">
        <v>69</v>
      </c>
      <c r="B27" s="8"/>
      <c r="C27" s="9"/>
      <c r="D27" s="10"/>
      <c r="E27" s="9"/>
      <c r="F27" s="10"/>
      <c r="G27" s="12">
        <f>VLOOKUP(A27,Táblázat3[],15)</f>
        <v>1</v>
      </c>
    </row>
    <row r="28" spans="1:7" x14ac:dyDescent="0.25">
      <c r="A28" s="17" t="s">
        <v>71</v>
      </c>
      <c r="B28" s="8"/>
      <c r="C28" s="9"/>
      <c r="D28" s="10"/>
      <c r="E28" s="9"/>
      <c r="F28" s="10"/>
      <c r="G28" s="12">
        <f>VLOOKUP(A28,Táblázat3[],15)</f>
        <v>2</v>
      </c>
    </row>
    <row r="29" spans="1:7" x14ac:dyDescent="0.25">
      <c r="A29" s="17" t="s">
        <v>73</v>
      </c>
      <c r="B29" s="8"/>
      <c r="C29" s="11"/>
      <c r="D29" s="10"/>
      <c r="E29" s="9"/>
      <c r="F29" s="10"/>
      <c r="G29" s="12">
        <f>VLOOKUP(A29,Táblázat3[],15)</f>
        <v>1</v>
      </c>
    </row>
    <row r="30" spans="1:7" x14ac:dyDescent="0.25">
      <c r="A30" s="17" t="s">
        <v>75</v>
      </c>
      <c r="B30" s="8"/>
      <c r="C30" s="9"/>
      <c r="D30" s="10"/>
      <c r="E30" s="9"/>
      <c r="F30" s="10"/>
      <c r="G30" s="12">
        <f>VLOOKUP(A30,Táblázat3[],15)</f>
        <v>1</v>
      </c>
    </row>
    <row r="31" spans="1:7" x14ac:dyDescent="0.25">
      <c r="A31" s="18" t="s">
        <v>77</v>
      </c>
      <c r="B31" s="8"/>
      <c r="C31" s="11"/>
      <c r="D31" s="10"/>
      <c r="E31" s="9"/>
      <c r="F31" s="10"/>
      <c r="G31" s="12">
        <f>VLOOKUP(A31,Táblázat3[],15)</f>
        <v>0</v>
      </c>
    </row>
    <row r="32" spans="1:7" x14ac:dyDescent="0.25">
      <c r="A32" s="17" t="s">
        <v>79</v>
      </c>
      <c r="B32" s="8"/>
      <c r="C32" s="9"/>
      <c r="D32" s="10"/>
      <c r="E32" s="9"/>
      <c r="F32" s="10"/>
      <c r="G32" s="12">
        <f>VLOOKUP(A32,Táblázat3[],15)</f>
        <v>1</v>
      </c>
    </row>
    <row r="33" spans="1:7" x14ac:dyDescent="0.25">
      <c r="A33" s="17" t="s">
        <v>81</v>
      </c>
      <c r="B33" s="8"/>
      <c r="C33" s="9"/>
      <c r="D33" s="10"/>
      <c r="E33" s="9"/>
      <c r="F33" s="10"/>
      <c r="G33" s="12">
        <f>VLOOKUP(A33,Táblázat3[],15)</f>
        <v>2</v>
      </c>
    </row>
    <row r="34" spans="1:7" x14ac:dyDescent="0.25">
      <c r="A34" s="17" t="s">
        <v>83</v>
      </c>
      <c r="B34" s="8"/>
      <c r="C34" s="9"/>
      <c r="D34" s="10"/>
      <c r="E34" s="9"/>
      <c r="F34" s="10"/>
      <c r="G34" s="12">
        <f>VLOOKUP(A34,Táblázat3[],15)</f>
        <v>0</v>
      </c>
    </row>
    <row r="35" spans="1:7" x14ac:dyDescent="0.25">
      <c r="A35" s="17" t="s">
        <v>85</v>
      </c>
      <c r="B35" s="8"/>
      <c r="C35" s="9"/>
      <c r="D35" s="10"/>
      <c r="E35" s="9"/>
      <c r="F35" s="10"/>
      <c r="G35" s="12">
        <f>VLOOKUP(A35,Táblázat3[],15)</f>
        <v>1</v>
      </c>
    </row>
    <row r="36" spans="1:7" x14ac:dyDescent="0.25">
      <c r="A36" s="17" t="s">
        <v>87</v>
      </c>
      <c r="B36" s="8"/>
      <c r="C36" s="13"/>
      <c r="D36" s="10"/>
      <c r="E36" s="13"/>
      <c r="F36" s="10"/>
      <c r="G36" s="12">
        <f>VLOOKUP(A36,Táblázat3[],15)</f>
        <v>0</v>
      </c>
    </row>
    <row r="37" spans="1:7" x14ac:dyDescent="0.25">
      <c r="A37" s="17" t="s">
        <v>89</v>
      </c>
      <c r="B37" s="8"/>
      <c r="C37" s="13"/>
      <c r="D37" s="10"/>
      <c r="E37" s="13"/>
      <c r="F37" s="10"/>
      <c r="G37" s="12">
        <f>VLOOKUP(A37,Táblázat3[],15)</f>
        <v>2</v>
      </c>
    </row>
    <row r="38" spans="1:7" x14ac:dyDescent="0.25">
      <c r="A38" s="17" t="s">
        <v>91</v>
      </c>
      <c r="B38" s="8"/>
      <c r="C38" s="13"/>
      <c r="D38" s="10"/>
      <c r="E38" s="13"/>
      <c r="F38" s="10"/>
      <c r="G38" s="12">
        <f>VLOOKUP(A38,Táblázat3[],15)</f>
        <v>1</v>
      </c>
    </row>
    <row r="39" spans="1:7" x14ac:dyDescent="0.25">
      <c r="A39" s="8"/>
      <c r="B39" s="8"/>
      <c r="C39" s="14" t="s">
        <v>3</v>
      </c>
      <c r="D39" s="8"/>
      <c r="E39" s="21">
        <f ca="1">NOW()</f>
        <v>45614.411449537038</v>
      </c>
      <c r="F39" s="21"/>
      <c r="G39" s="21"/>
    </row>
    <row r="40" spans="1:7" ht="11.25" customHeight="1" x14ac:dyDescent="0.25">
      <c r="A40" s="8"/>
      <c r="B40" s="8"/>
      <c r="C40" s="14"/>
      <c r="D40" s="8"/>
      <c r="E40" s="15"/>
      <c r="F40" s="15"/>
      <c r="G40" s="8"/>
    </row>
    <row r="41" spans="1:7" x14ac:dyDescent="0.25">
      <c r="A41" s="8"/>
      <c r="B41" s="8"/>
      <c r="C41" s="14" t="s">
        <v>2</v>
      </c>
      <c r="D41" s="8"/>
      <c r="E41" s="22"/>
      <c r="F41" s="22"/>
      <c r="G41" s="22"/>
    </row>
    <row r="42" spans="1:7" ht="30" customHeight="1" x14ac:dyDescent="0.25">
      <c r="A42" s="8"/>
      <c r="B42" s="8"/>
      <c r="C42" s="8"/>
      <c r="D42" s="8"/>
      <c r="E42" s="23" t="s">
        <v>1</v>
      </c>
      <c r="F42" s="23"/>
      <c r="G42" s="23"/>
    </row>
  </sheetData>
  <mergeCells count="4">
    <mergeCell ref="A1:G1"/>
    <mergeCell ref="E39:G39"/>
    <mergeCell ref="E41:G41"/>
    <mergeCell ref="E42:G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R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9" sqref="J29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8" x14ac:dyDescent="0.25">
      <c r="A1" s="24">
        <v>2024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8" x14ac:dyDescent="0.25">
      <c r="A2" t="s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4</v>
      </c>
      <c r="P2" s="4" t="s">
        <v>6</v>
      </c>
    </row>
    <row r="3" spans="1:18" x14ac:dyDescent="0.25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1</v>
      </c>
      <c r="P3" t="s">
        <v>22</v>
      </c>
      <c r="Q3" s="1"/>
    </row>
    <row r="4" spans="1:18" x14ac:dyDescent="0.25">
      <c r="A4" t="s">
        <v>23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3</v>
      </c>
      <c r="P4" t="s">
        <v>24</v>
      </c>
      <c r="Q4" s="1"/>
    </row>
    <row r="5" spans="1:18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0</v>
      </c>
      <c r="P5" t="s">
        <v>26</v>
      </c>
      <c r="Q5" s="1"/>
    </row>
    <row r="6" spans="1:18" x14ac:dyDescent="0.25">
      <c r="A6" t="s">
        <v>27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28</v>
      </c>
      <c r="Q6" s="1"/>
    </row>
    <row r="7" spans="1:18" x14ac:dyDescent="0.25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30</v>
      </c>
      <c r="Q7" s="1"/>
    </row>
    <row r="8" spans="1:18" x14ac:dyDescent="0.25">
      <c r="A8" t="s">
        <v>31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32</v>
      </c>
      <c r="Q8" s="1"/>
    </row>
    <row r="9" spans="1:18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1</v>
      </c>
      <c r="P9" t="s">
        <v>34</v>
      </c>
      <c r="Q9" s="1"/>
    </row>
    <row r="10" spans="1:18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1</v>
      </c>
      <c r="P10" t="s">
        <v>36</v>
      </c>
      <c r="Q10" s="1"/>
    </row>
    <row r="11" spans="1:18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Row],[2024.09.09]:[2024.12.09]])</f>
        <v>1</v>
      </c>
      <c r="P11" t="s">
        <v>38</v>
      </c>
      <c r="Q11" s="1"/>
    </row>
    <row r="12" spans="1:18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0</v>
      </c>
      <c r="P12" t="s">
        <v>40</v>
      </c>
      <c r="Q12" s="1"/>
    </row>
    <row r="13" spans="1:18" x14ac:dyDescent="0.25">
      <c r="A13" t="s">
        <v>41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2</v>
      </c>
      <c r="P13" t="s">
        <v>42</v>
      </c>
      <c r="Q13" s="1"/>
    </row>
    <row r="14" spans="1:18" x14ac:dyDescent="0.25">
      <c r="A14" t="s">
        <v>43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44</v>
      </c>
      <c r="Q14" s="1"/>
    </row>
    <row r="15" spans="1:18" x14ac:dyDescent="0.2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1</v>
      </c>
      <c r="P15" t="s">
        <v>46</v>
      </c>
      <c r="Q15" s="1"/>
    </row>
    <row r="16" spans="1:18" x14ac:dyDescent="0.25">
      <c r="A16" t="s">
        <v>47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f>SUM(Táblázat3[[#This Row],[2024.09.09]:[2024.12.09]])</f>
        <v>7</v>
      </c>
      <c r="P16" t="s">
        <v>48</v>
      </c>
      <c r="R16" s="1" t="s">
        <v>96</v>
      </c>
    </row>
    <row r="17" spans="1:17" x14ac:dyDescent="0.25">
      <c r="A17" t="s">
        <v>49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Row],[2024.09.09]:[2024.12.09]])</f>
        <v>1</v>
      </c>
      <c r="P17" t="s">
        <v>50</v>
      </c>
      <c r="Q17" s="1"/>
    </row>
    <row r="18" spans="1:17" x14ac:dyDescent="0.25">
      <c r="A18" t="s">
        <v>51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2</v>
      </c>
      <c r="P18" t="s">
        <v>52</v>
      </c>
      <c r="Q18" s="1"/>
    </row>
    <row r="19" spans="1:17" x14ac:dyDescent="0.25">
      <c r="A19" t="s">
        <v>53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Row],[2024.09.09]:[2024.12.09]])</f>
        <v>2</v>
      </c>
      <c r="P19" t="s">
        <v>54</v>
      </c>
      <c r="Q19" s="1"/>
    </row>
    <row r="20" spans="1:17" x14ac:dyDescent="0.25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Row],[2024.09.09]:[2024.12.09]])</f>
        <v>0</v>
      </c>
      <c r="P20" t="s">
        <v>56</v>
      </c>
      <c r="Q20" s="1"/>
    </row>
    <row r="21" spans="1:17" x14ac:dyDescent="0.25">
      <c r="A21" t="s">
        <v>57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f>SUM(Táblázat3[[#This Row],[2024.09.09]:[2024.12.09]])</f>
        <v>3</v>
      </c>
      <c r="P21" t="s">
        <v>58</v>
      </c>
      <c r="Q21" s="1"/>
    </row>
    <row r="22" spans="1:17" x14ac:dyDescent="0.25">
      <c r="A22" t="s">
        <v>59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Row],[2024.09.09]:[2024.12.09]])</f>
        <v>2</v>
      </c>
      <c r="P22" t="s">
        <v>60</v>
      </c>
      <c r="Q22" s="1"/>
    </row>
    <row r="23" spans="1:17" x14ac:dyDescent="0.25">
      <c r="A23" t="s">
        <v>61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Row],[2024.09.09]:[2024.12.09]])</f>
        <v>1</v>
      </c>
      <c r="P23" t="s">
        <v>62</v>
      </c>
      <c r="Q23" s="1"/>
    </row>
    <row r="24" spans="1:17" x14ac:dyDescent="0.25">
      <c r="A24" t="s">
        <v>63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Row],[2024.09.09]:[2024.12.09]])</f>
        <v>2</v>
      </c>
      <c r="P24" t="s">
        <v>64</v>
      </c>
      <c r="Q24" s="1"/>
    </row>
    <row r="25" spans="1:17" x14ac:dyDescent="0.25">
      <c r="A25" t="s">
        <v>65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f>SUM(Táblázat3[[#This Row],[2024.09.09]:[2024.12.09]])</f>
        <v>3</v>
      </c>
      <c r="P25" t="s">
        <v>66</v>
      </c>
      <c r="Q25" s="1"/>
    </row>
    <row r="26" spans="1:17" x14ac:dyDescent="0.25">
      <c r="A26" t="s">
        <v>67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SUM(Táblázat3[[#This Row],[2024.09.09]:[2024.12.09]])</f>
        <v>3</v>
      </c>
      <c r="P26" t="s">
        <v>68</v>
      </c>
      <c r="Q26" s="1"/>
    </row>
    <row r="27" spans="1:17" x14ac:dyDescent="0.25">
      <c r="A27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f>SUM(Táblázat3[[#This Row],[2024.09.09]:[2024.12.09]])</f>
        <v>1</v>
      </c>
      <c r="P27" t="s">
        <v>70</v>
      </c>
      <c r="Q27" s="1"/>
    </row>
    <row r="28" spans="1:17" x14ac:dyDescent="0.25">
      <c r="A28" t="s">
        <v>71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f>SUM(Táblázat3[[#This Row],[2024.09.09]:[2024.12.09]])</f>
        <v>2</v>
      </c>
      <c r="P28" t="s">
        <v>72</v>
      </c>
      <c r="Q28" s="1"/>
    </row>
    <row r="29" spans="1:17" x14ac:dyDescent="0.25">
      <c r="A29" t="s">
        <v>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f>SUM(Táblázat3[[#This Row],[2024.09.09]:[2024.12.09]])</f>
        <v>1</v>
      </c>
      <c r="P29" t="s">
        <v>74</v>
      </c>
      <c r="Q29" s="1"/>
    </row>
    <row r="30" spans="1:17" x14ac:dyDescent="0.25">
      <c r="A30" t="s">
        <v>75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SUM(Táblázat3[[#This Row],[2024.09.09]:[2024.12.09]])</f>
        <v>1</v>
      </c>
      <c r="P30" t="s">
        <v>76</v>
      </c>
      <c r="Q30" s="1"/>
    </row>
    <row r="31" spans="1:17" x14ac:dyDescent="0.25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SUM(Táblázat3[[#This Row],[2024.09.09]:[2024.12.09]])</f>
        <v>0</v>
      </c>
      <c r="P31" t="s">
        <v>78</v>
      </c>
      <c r="Q31" s="1"/>
    </row>
    <row r="32" spans="1:17" x14ac:dyDescent="0.25">
      <c r="A32" t="s">
        <v>79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f>SUM(Táblázat3[[#This Row],[2024.09.09]:[2024.12.09]])</f>
        <v>1</v>
      </c>
      <c r="P32" t="s">
        <v>80</v>
      </c>
      <c r="Q32" s="1"/>
    </row>
    <row r="33" spans="1:17" x14ac:dyDescent="0.25">
      <c r="A33" t="s">
        <v>81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SUM(Táblázat3[[#This Row],[2024.09.09]:[2024.12.09]])</f>
        <v>2</v>
      </c>
      <c r="P33" t="s">
        <v>82</v>
      </c>
      <c r="Q33" s="1"/>
    </row>
    <row r="34" spans="1:17" x14ac:dyDescent="0.25">
      <c r="A34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>SUM(Táblázat3[[#This Row],[2024.09.09]:[2024.12.09]])</f>
        <v>0</v>
      </c>
      <c r="P34" t="s">
        <v>84</v>
      </c>
      <c r="Q34" s="1"/>
    </row>
    <row r="35" spans="1:17" x14ac:dyDescent="0.25">
      <c r="A35" t="s">
        <v>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>SUM(Táblázat3[[#This Row],[2024.09.09]:[2024.12.09]])</f>
        <v>1</v>
      </c>
      <c r="P35" t="s">
        <v>86</v>
      </c>
      <c r="Q35" s="1"/>
    </row>
    <row r="36" spans="1:17" x14ac:dyDescent="0.25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>SUM(Táblázat3[[#This Row],[2024.09.09]:[2024.12.09]])</f>
        <v>0</v>
      </c>
      <c r="P36" t="s">
        <v>88</v>
      </c>
      <c r="Q36" s="1"/>
    </row>
    <row r="37" spans="1:17" x14ac:dyDescent="0.25">
      <c r="A37" t="s">
        <v>89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f>SUM(Táblázat3[[#This Row],[2024.09.09]:[2024.12.09]])</f>
        <v>2</v>
      </c>
      <c r="P37" t="s">
        <v>90</v>
      </c>
      <c r="Q37" s="1"/>
    </row>
    <row r="38" spans="1:17" x14ac:dyDescent="0.25">
      <c r="A38" t="s">
        <v>91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SUM(Táblázat3[[#This Row],[2024.09.09]:[2024.12.09]])</f>
        <v>1</v>
      </c>
      <c r="P38" t="s">
        <v>92</v>
      </c>
      <c r="Q38" s="1"/>
    </row>
    <row r="39" spans="1:17" x14ac:dyDescent="0.25">
      <c r="A39" s="3" t="s">
        <v>7</v>
      </c>
      <c r="B39">
        <f>SUM(Táblázat3[2024.09.09])</f>
        <v>7</v>
      </c>
      <c r="C39">
        <f>SUM(Táblázat3[2024.09.16])</f>
        <v>7</v>
      </c>
      <c r="D39">
        <f>SUM(Táblázat3[2023.09.23])</f>
        <v>6</v>
      </c>
      <c r="E39">
        <f>SUM(Táblázat3[2024.09.30])</f>
        <v>3</v>
      </c>
      <c r="F39">
        <f>SUM(Táblázat3[2024.10.07])</f>
        <v>7</v>
      </c>
      <c r="G39">
        <f>SUM(Táblázat3[2024.10.14])</f>
        <v>3</v>
      </c>
      <c r="H39">
        <f>SUM(Táblázat3[2024.10.28])</f>
        <v>4</v>
      </c>
      <c r="I39">
        <f>SUM(Táblázat3[2024.11.04])</f>
        <v>8</v>
      </c>
      <c r="J39">
        <f>SUM(Táblázat3[2024.11.11])</f>
        <v>6</v>
      </c>
      <c r="K39">
        <f>SUM(Táblázat3[2024.11.18])</f>
        <v>0</v>
      </c>
      <c r="L39">
        <f>SUM(Táblázat3[2024.11.25])</f>
        <v>0</v>
      </c>
      <c r="M39">
        <f>SUM(Táblázat3[2024.12.02])</f>
        <v>0</v>
      </c>
      <c r="N39">
        <f>SUM(Táblázat3[2024.12.09])</f>
        <v>0</v>
      </c>
      <c r="O39">
        <f>SUM(Táblázat3[HIÁNYZÁS])</f>
        <v>51</v>
      </c>
    </row>
  </sheetData>
  <mergeCells count="1">
    <mergeCell ref="A1:P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2024-11-18T08:52:49Z</cp:lastPrinted>
  <dcterms:created xsi:type="dcterms:W3CDTF">2021-09-09T16:41:18Z</dcterms:created>
  <dcterms:modified xsi:type="dcterms:W3CDTF">2024-11-18T08:53:54Z</dcterms:modified>
</cp:coreProperties>
</file>