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BFCC0806-68F0-46A5-A5A7-DB5483767644}" xr6:coauthVersionLast="47" xr6:coauthVersionMax="47" xr10:uidLastSave="{00000000-0000-0000-0000-000000000000}"/>
  <bookViews>
    <workbookView xWindow="-28920" yWindow="5235" windowWidth="29040" windowHeight="15720" activeTab="2" xr2:uid="{07C5D06A-6ABB-4BE7-9F60-12023554FC87}"/>
  </bookViews>
  <sheets>
    <sheet name="Csütörtök_aláíró" sheetId="5" r:id="rId1"/>
    <sheet name="Csütörtöki Számoló" sheetId="6" r:id="rId2"/>
    <sheet name="Sta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G4" i="5" s="1"/>
  <c r="O5" i="6"/>
  <c r="G5" i="5" s="1"/>
  <c r="O6" i="6"/>
  <c r="G6" i="5" s="1"/>
  <c r="O7" i="6"/>
  <c r="G7" i="5" s="1"/>
  <c r="O8" i="6"/>
  <c r="G8" i="5" s="1"/>
  <c r="O9" i="6"/>
  <c r="G9" i="5" s="1"/>
  <c r="O10" i="6"/>
  <c r="G10" i="5" s="1"/>
  <c r="O11" i="6"/>
  <c r="G11" i="5" s="1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G18" i="5" s="1"/>
  <c r="O19" i="6"/>
  <c r="G19" i="5" s="1"/>
  <c r="O20" i="6"/>
  <c r="G20" i="5" s="1"/>
  <c r="O3" i="6"/>
  <c r="G3" i="5" s="1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E21" i="5"/>
  <c r="P21" i="6"/>
  <c r="G15" i="5" l="1"/>
  <c r="O21" i="6"/>
</calcChain>
</file>

<file path=xl/sharedStrings.xml><?xml version="1.0" encoding="utf-8"?>
<sst xmlns="http://schemas.openxmlformats.org/spreadsheetml/2006/main" count="132" uniqueCount="65">
  <si>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</si>
  <si>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</si>
  <si>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</si>
  <si>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</si>
  <si>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</si>
  <si>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</si>
  <si>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</si>
  <si>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</si>
  <si>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</si>
  <si>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</si>
  <si>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NK</t>
  </si>
  <si>
    <t>CHEKSUM</t>
  </si>
  <si>
    <t>Balogh Levente</t>
  </si>
  <si>
    <t>EGXYOP</t>
  </si>
  <si>
    <t>Dobrosi Gergő</t>
  </si>
  <si>
    <t>CN8END</t>
  </si>
  <si>
    <t>Fazekas Kristóf Alex</t>
  </si>
  <si>
    <t>EBTMQ6</t>
  </si>
  <si>
    <t>Hegedüs Bálint</t>
  </si>
  <si>
    <t>JR4DZ1</t>
  </si>
  <si>
    <t>Hódosi Antal</t>
  </si>
  <si>
    <t>Y2S5HB</t>
  </si>
  <si>
    <t>Janovits Hunor</t>
  </si>
  <si>
    <t>BMDM2V</t>
  </si>
  <si>
    <t>Kádár Barnabás</t>
  </si>
  <si>
    <t>I3O8YV</t>
  </si>
  <si>
    <t>Karancsi Mátyás Béla</t>
  </si>
  <si>
    <t>IZBSD2</t>
  </si>
  <si>
    <t>Kelemen Péter</t>
  </si>
  <si>
    <t>ZOKWU1</t>
  </si>
  <si>
    <t>Lippai Róbert</t>
  </si>
  <si>
    <t>D9F0M8</t>
  </si>
  <si>
    <t>Mocsári Henrik</t>
  </si>
  <si>
    <t>MEU57E</t>
  </si>
  <si>
    <t>Papp Gréta</t>
  </si>
  <si>
    <t>FLF86G</t>
  </si>
  <si>
    <t>Pap Sándor Dániel</t>
  </si>
  <si>
    <t>I466FT</t>
  </si>
  <si>
    <t>Posta András</t>
  </si>
  <si>
    <t>Z1CWRJ</t>
  </si>
  <si>
    <t>Sipos Zoltán</t>
  </si>
  <si>
    <t>TA6HL0</t>
  </si>
  <si>
    <t>Szepesi Imre</t>
  </si>
  <si>
    <t>QYJR0O</t>
  </si>
  <si>
    <t>Tolvaj Péter</t>
  </si>
  <si>
    <t>OZ0M4V</t>
  </si>
  <si>
    <t>Veress József</t>
  </si>
  <si>
    <t>AM39WA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</si>
  <si>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</si>
  <si>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</si>
  <si>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</si>
  <si>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</si>
  <si>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</si>
  <si>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</si>
  <si>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</si>
  <si>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</si>
  <si>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</si>
  <si>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</si>
  <si>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</si>
  <si>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</si>
  <si>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</si>
  <si>
    <t>N</t>
  </si>
  <si>
    <t>Jegy</t>
  </si>
  <si>
    <t>UNK</t>
  </si>
  <si>
    <t>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</si>
</sst>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4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5" formatCode="0.0"/>
    </dxf>
    <dxf>
      <numFmt numFmtId="165" formatCode="0.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21" totalsRowCount="1" headerRowDxfId="5">
  <autoFilter ref="A2:Q20" xr:uid="{05EC0C74-DD78-463D-AF64-866E115FCBD2}"/>
  <tableColumns count="17">
    <tableColumn id="1" xr3:uid="{AC4A2E64-5B3A-4A78-8887-FB0803873F74}" name="Név" totalsRowLabel="CHEKSUM" dataDxfId="4" totalsRowDxfId="3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2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1" totalsRowDxfId="0">
      <totalsRowFormula>AVERAGE(Táblázat3[ZH 1])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E14" sqref="E14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4" t="s">
        <v>8</v>
      </c>
      <c r="B1" s="24"/>
      <c r="C1" s="24"/>
      <c r="D1" s="24"/>
      <c r="E1" s="24"/>
      <c r="F1" s="24"/>
      <c r="G1" s="24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12</v>
      </c>
      <c r="B3" s="1"/>
      <c r="C3" s="6"/>
      <c r="D3" s="4"/>
      <c r="E3" s="5"/>
      <c r="F3" s="4"/>
      <c r="G3" s="18">
        <f>VLOOKUP(A3,Táblázat3[],15)</f>
        <v>1</v>
      </c>
    </row>
    <row r="4" spans="1:7" ht="30" customHeight="1" x14ac:dyDescent="0.35">
      <c r="A4" s="11" t="s">
        <v>14</v>
      </c>
      <c r="B4" s="1"/>
      <c r="C4" s="6"/>
      <c r="D4" s="4"/>
      <c r="E4" s="6"/>
      <c r="F4" s="4"/>
      <c r="G4" s="18">
        <f>VLOOKUP(A4,Táblázat3[],15)</f>
        <v>3</v>
      </c>
    </row>
    <row r="5" spans="1:7" ht="30" customHeight="1" x14ac:dyDescent="0.35">
      <c r="A5" s="11" t="s">
        <v>16</v>
      </c>
      <c r="B5" s="1"/>
      <c r="C5" s="6"/>
      <c r="D5" s="4"/>
      <c r="E5" s="6"/>
      <c r="F5" s="4"/>
      <c r="G5" s="18">
        <f>VLOOKUP(A5,Táblázat3[],15)</f>
        <v>1</v>
      </c>
    </row>
    <row r="6" spans="1:7" ht="30" customHeight="1" x14ac:dyDescent="0.35">
      <c r="A6" s="11" t="s">
        <v>18</v>
      </c>
      <c r="B6" s="1"/>
      <c r="C6" s="5"/>
      <c r="D6" s="4"/>
      <c r="E6" s="6"/>
      <c r="F6" s="4"/>
      <c r="G6" s="18">
        <f>VLOOKUP(A6,Táblázat3[],15)</f>
        <v>0</v>
      </c>
    </row>
    <row r="7" spans="1:7" ht="30" customHeight="1" x14ac:dyDescent="0.35">
      <c r="A7" s="11" t="s">
        <v>20</v>
      </c>
      <c r="B7" s="1"/>
      <c r="C7" s="6"/>
      <c r="D7" s="4"/>
      <c r="E7" s="6"/>
      <c r="F7" s="4"/>
      <c r="G7" s="18">
        <f>VLOOKUP(A7,Táblázat3[],15)</f>
        <v>1</v>
      </c>
    </row>
    <row r="8" spans="1:7" ht="30" customHeight="1" x14ac:dyDescent="0.35">
      <c r="A8" s="13" t="s">
        <v>22</v>
      </c>
      <c r="B8" s="1"/>
      <c r="C8" s="5"/>
      <c r="D8" s="4"/>
      <c r="E8" s="6"/>
      <c r="F8" s="4"/>
      <c r="G8" s="18">
        <f>VLOOKUP(A8,Táblázat3[],15)</f>
        <v>2</v>
      </c>
    </row>
    <row r="9" spans="1:7" ht="30" customHeight="1" x14ac:dyDescent="0.35">
      <c r="A9" s="11" t="s">
        <v>24</v>
      </c>
      <c r="B9" s="1"/>
      <c r="C9" s="6"/>
      <c r="D9" s="4"/>
      <c r="E9" s="6"/>
      <c r="F9" s="4"/>
      <c r="G9" s="18">
        <f>VLOOKUP(A9,Táblázat3[],15)</f>
        <v>1</v>
      </c>
    </row>
    <row r="10" spans="1:7" ht="30" customHeight="1" x14ac:dyDescent="0.35">
      <c r="A10" s="11" t="s">
        <v>26</v>
      </c>
      <c r="B10" s="1"/>
      <c r="C10" s="6"/>
      <c r="D10" s="4"/>
      <c r="E10" s="6"/>
      <c r="F10" s="4"/>
      <c r="G10" s="18">
        <f>VLOOKUP(A10,Táblázat3[],15)</f>
        <v>1</v>
      </c>
    </row>
    <row r="11" spans="1:7" ht="30" customHeight="1" x14ac:dyDescent="0.35">
      <c r="A11" s="11" t="s">
        <v>28</v>
      </c>
      <c r="B11" s="1"/>
      <c r="C11" s="6"/>
      <c r="D11" s="4"/>
      <c r="E11" s="6"/>
      <c r="F11" s="4"/>
      <c r="G11" s="18">
        <f>VLOOKUP(A11,Táblázat3[],15)</f>
        <v>4</v>
      </c>
    </row>
    <row r="12" spans="1:7" ht="30" customHeight="1" x14ac:dyDescent="0.35">
      <c r="A12" s="11" t="s">
        <v>30</v>
      </c>
      <c r="B12" s="1"/>
      <c r="C12" s="6"/>
      <c r="D12" s="4"/>
      <c r="E12" s="6"/>
      <c r="F12" s="4"/>
      <c r="G12" s="18">
        <f>VLOOKUP(A12,Táblázat3[],15)</f>
        <v>1</v>
      </c>
    </row>
    <row r="13" spans="1:7" ht="30" customHeight="1" x14ac:dyDescent="0.35">
      <c r="A13" s="11" t="s">
        <v>32</v>
      </c>
      <c r="B13" s="1"/>
      <c r="C13" s="9"/>
      <c r="D13" s="4"/>
      <c r="E13" s="9"/>
      <c r="F13" s="4"/>
      <c r="G13" s="18">
        <f>VLOOKUP(A13,Táblázat3[],15)</f>
        <v>2</v>
      </c>
    </row>
    <row r="14" spans="1:7" ht="30" customHeight="1" x14ac:dyDescent="0.35">
      <c r="A14" s="11" t="s">
        <v>34</v>
      </c>
      <c r="B14" s="1"/>
      <c r="C14" s="9"/>
      <c r="D14" s="4"/>
      <c r="E14" s="9"/>
      <c r="F14" s="4"/>
      <c r="G14" s="18">
        <f>VLOOKUP(A14,Táblázat3[],15)</f>
        <v>3</v>
      </c>
    </row>
    <row r="15" spans="1:7" ht="30" customHeight="1" x14ac:dyDescent="0.35">
      <c r="A15" s="11" t="s">
        <v>36</v>
      </c>
      <c r="B15" s="1"/>
      <c r="C15" s="9"/>
      <c r="D15" s="4"/>
      <c r="E15" s="9"/>
      <c r="F15" s="4"/>
      <c r="G15" s="18">
        <f>VLOOKUP(A15,Táblázat3[],15)</f>
        <v>2</v>
      </c>
    </row>
    <row r="16" spans="1:7" ht="30" customHeight="1" x14ac:dyDescent="0.35">
      <c r="A16" s="11" t="s">
        <v>38</v>
      </c>
      <c r="B16" s="1"/>
      <c r="C16" s="9"/>
      <c r="D16" s="4"/>
      <c r="E16" s="9"/>
      <c r="F16" s="4"/>
      <c r="G16" s="18">
        <f>VLOOKUP(A16,Táblázat3[],15)</f>
        <v>3</v>
      </c>
    </row>
    <row r="17" spans="1:7" ht="30" customHeight="1" x14ac:dyDescent="0.35">
      <c r="A17" s="11" t="s">
        <v>40</v>
      </c>
      <c r="B17" s="1"/>
      <c r="C17" s="9"/>
      <c r="D17" s="4"/>
      <c r="E17" s="9"/>
      <c r="F17" s="4"/>
      <c r="G17" s="18">
        <f>VLOOKUP(A17,Táblázat3[],15)</f>
        <v>0</v>
      </c>
    </row>
    <row r="18" spans="1:7" ht="30" customHeight="1" x14ac:dyDescent="0.35">
      <c r="A18" s="11" t="s">
        <v>42</v>
      </c>
      <c r="B18" s="1"/>
      <c r="C18" s="9"/>
      <c r="D18" s="4"/>
      <c r="E18" s="9"/>
      <c r="F18" s="4"/>
      <c r="G18" s="18">
        <f>VLOOKUP(A18,Táblázat3[],15)</f>
        <v>3</v>
      </c>
    </row>
    <row r="19" spans="1:7" ht="30" customHeight="1" x14ac:dyDescent="0.35">
      <c r="A19" s="11" t="s">
        <v>44</v>
      </c>
      <c r="B19" s="1"/>
      <c r="C19" s="9"/>
      <c r="D19" s="4"/>
      <c r="E19" s="9"/>
      <c r="F19" s="4"/>
      <c r="G19" s="18">
        <f>VLOOKUP(A19,Táblázat3[],15)</f>
        <v>2</v>
      </c>
    </row>
    <row r="20" spans="1:7" ht="30" customHeight="1" x14ac:dyDescent="0.35">
      <c r="A20" s="11" t="s">
        <v>46</v>
      </c>
      <c r="C20" s="10"/>
      <c r="E20" s="10"/>
      <c r="G20" s="18">
        <f>VLOOKUP(A20,Táblázat3[],15)</f>
        <v>3</v>
      </c>
    </row>
    <row r="21" spans="1:7" ht="37.5" customHeight="1" x14ac:dyDescent="0.35">
      <c r="C21" s="2" t="s">
        <v>5</v>
      </c>
      <c r="D21" s="1"/>
      <c r="E21" s="25">
        <f ca="1">NOW()</f>
        <v>45720.418317939817</v>
      </c>
      <c r="F21" s="25"/>
      <c r="G21" s="25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6"/>
      <c r="F23" s="26"/>
      <c r="G23" s="26"/>
    </row>
    <row r="24" spans="1:7" ht="30" customHeight="1" x14ac:dyDescent="0.25">
      <c r="E24" s="27" t="s">
        <v>3</v>
      </c>
      <c r="F24" s="27"/>
      <c r="G24" s="27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3" sqref="P3:P20"/>
    </sheetView>
  </sheetViews>
  <sheetFormatPr defaultRowHeight="15" x14ac:dyDescent="0.25"/>
  <cols>
    <col min="1" max="1" width="22.42578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</cols>
  <sheetData>
    <row r="1" spans="1:18" x14ac:dyDescent="0.25">
      <c r="A1" s="28">
        <v>2023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8" x14ac:dyDescent="0.25">
      <c r="A2" t="s">
        <v>0</v>
      </c>
      <c r="B2" s="14" t="s">
        <v>48</v>
      </c>
      <c r="C2" s="14" t="s">
        <v>49</v>
      </c>
      <c r="D2" s="14" t="s">
        <v>50</v>
      </c>
      <c r="E2" s="14" t="s">
        <v>51</v>
      </c>
      <c r="F2" s="14" t="s">
        <v>52</v>
      </c>
      <c r="G2" s="14" t="s">
        <v>53</v>
      </c>
      <c r="H2" s="14" t="s">
        <v>54</v>
      </c>
      <c r="I2" s="14" t="s">
        <v>55</v>
      </c>
      <c r="J2" s="14" t="s">
        <v>56</v>
      </c>
      <c r="K2" s="14" t="s">
        <v>57</v>
      </c>
      <c r="L2" s="14" t="s">
        <v>58</v>
      </c>
      <c r="M2" s="14" t="s">
        <v>59</v>
      </c>
      <c r="N2" s="14" t="s">
        <v>60</v>
      </c>
      <c r="O2" s="14" t="s">
        <v>6</v>
      </c>
      <c r="P2" s="19" t="s">
        <v>9</v>
      </c>
      <c r="Q2" s="19" t="s">
        <v>10</v>
      </c>
    </row>
    <row r="3" spans="1:18" x14ac:dyDescent="0.25">
      <c r="A3" s="16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f>SUM(Táblázat3[[#This Row],[2024.02.22]:[2024.05.16]])</f>
        <v>1</v>
      </c>
      <c r="P3" s="20">
        <v>0</v>
      </c>
      <c r="Q3" t="s">
        <v>13</v>
      </c>
      <c r="R3" s="4"/>
    </row>
    <row r="4" spans="1:18" x14ac:dyDescent="0.25">
      <c r="A4" s="16" t="s">
        <v>14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f>SUM(Táblázat3[[#This Row],[2024.02.22]:[2024.05.16]])</f>
        <v>3</v>
      </c>
      <c r="P4" s="20" t="s">
        <v>61</v>
      </c>
      <c r="Q4" t="s">
        <v>15</v>
      </c>
      <c r="R4" s="4"/>
    </row>
    <row r="5" spans="1:18" x14ac:dyDescent="0.25">
      <c r="A5" s="16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f>SUM(Táblázat3[[#This Row],[2024.02.22]:[2024.05.16]])</f>
        <v>1</v>
      </c>
      <c r="P5" s="21">
        <v>2</v>
      </c>
      <c r="Q5" t="s">
        <v>17</v>
      </c>
      <c r="R5" s="4"/>
    </row>
    <row r="6" spans="1:18" x14ac:dyDescent="0.25">
      <c r="A6" s="1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0</v>
      </c>
      <c r="P6" s="20">
        <v>6</v>
      </c>
      <c r="Q6" t="s">
        <v>19</v>
      </c>
      <c r="R6" s="4"/>
    </row>
    <row r="7" spans="1:18" x14ac:dyDescent="0.25">
      <c r="A7" s="16" t="s">
        <v>20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1</v>
      </c>
      <c r="P7" s="20">
        <v>6</v>
      </c>
      <c r="Q7" t="s">
        <v>21</v>
      </c>
      <c r="R7" s="4"/>
    </row>
    <row r="8" spans="1:18" x14ac:dyDescent="0.25">
      <c r="A8" s="16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f>SUM(Táblázat3[[#This Row],[2024.02.22]:[2024.05.16]])</f>
        <v>2</v>
      </c>
      <c r="P8" s="20">
        <v>6</v>
      </c>
      <c r="Q8" t="s">
        <v>23</v>
      </c>
      <c r="R8" s="4"/>
    </row>
    <row r="9" spans="1:18" x14ac:dyDescent="0.25">
      <c r="A9" s="16" t="s">
        <v>24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1</v>
      </c>
      <c r="P9" s="20">
        <v>7</v>
      </c>
      <c r="Q9" t="s">
        <v>25</v>
      </c>
      <c r="R9" s="4"/>
    </row>
    <row r="10" spans="1:18" x14ac:dyDescent="0.25">
      <c r="A10" s="16" t="s">
        <v>26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1</v>
      </c>
      <c r="P10" s="20">
        <v>0</v>
      </c>
      <c r="Q10" t="s">
        <v>27</v>
      </c>
      <c r="R10" s="4"/>
    </row>
    <row r="11" spans="1:18" x14ac:dyDescent="0.25">
      <c r="A11" s="16" t="s">
        <v>28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f>SUM(Táblázat3[[#This Row],[2024.02.22]:[2024.05.16]])</f>
        <v>4</v>
      </c>
      <c r="P11" s="20" t="s">
        <v>61</v>
      </c>
      <c r="Q11" t="s">
        <v>29</v>
      </c>
      <c r="R11" s="4"/>
    </row>
    <row r="12" spans="1:18" x14ac:dyDescent="0.25">
      <c r="A12" s="16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1</v>
      </c>
      <c r="P12" s="20">
        <v>9</v>
      </c>
      <c r="Q12" t="s">
        <v>31</v>
      </c>
      <c r="R12" s="4"/>
    </row>
    <row r="13" spans="1:18" x14ac:dyDescent="0.25">
      <c r="A13" s="16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2</v>
      </c>
      <c r="P13" s="20">
        <v>10</v>
      </c>
      <c r="Q13" t="s">
        <v>33</v>
      </c>
      <c r="R13" s="4"/>
    </row>
    <row r="14" spans="1:18" x14ac:dyDescent="0.25">
      <c r="A14" s="16" t="s">
        <v>34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f>SUM(Táblázat3[[#This Row],[2024.02.22]:[2024.05.16]])</f>
        <v>3</v>
      </c>
      <c r="P14" s="20" t="s">
        <v>61</v>
      </c>
      <c r="Q14" t="s">
        <v>35</v>
      </c>
      <c r="R14" s="4"/>
    </row>
    <row r="15" spans="1:18" x14ac:dyDescent="0.25">
      <c r="A15" s="16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f>SUM(Táblázat3[[#This Row],[2024.02.22]:[2024.05.16]])</f>
        <v>1</v>
      </c>
      <c r="P15" s="20">
        <v>4.5</v>
      </c>
      <c r="Q15" t="s">
        <v>37</v>
      </c>
      <c r="R15" s="4"/>
    </row>
    <row r="16" spans="1:18" x14ac:dyDescent="0.25">
      <c r="A16" s="16" t="s">
        <v>38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f>SUM(Táblázat3[[#This Row],[2024.02.22]:[2024.05.16]])</f>
        <v>3</v>
      </c>
      <c r="P16" s="20">
        <v>1</v>
      </c>
      <c r="Q16" t="s">
        <v>39</v>
      </c>
      <c r="R16" s="4"/>
    </row>
    <row r="17" spans="1:18" x14ac:dyDescent="0.25">
      <c r="A17" s="16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Row],[2024.02.22]:[2024.05.16]])</f>
        <v>0</v>
      </c>
      <c r="P17" s="20">
        <v>10</v>
      </c>
      <c r="Q17" t="s">
        <v>41</v>
      </c>
      <c r="R17" s="4"/>
    </row>
    <row r="18" spans="1:18" x14ac:dyDescent="0.25">
      <c r="A18" s="16" t="s">
        <v>42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f>SUM(Táblázat3[[#This Row],[2024.02.22]:[2024.05.16]])</f>
        <v>3</v>
      </c>
      <c r="P18" s="20">
        <v>6</v>
      </c>
      <c r="Q18" t="s">
        <v>43</v>
      </c>
      <c r="R18" s="4"/>
    </row>
    <row r="19" spans="1:18" x14ac:dyDescent="0.25">
      <c r="A19" s="16" t="s">
        <v>44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f>SUM(Táblázat3[[#This Row],[2024.02.22]:[2024.05.16]])</f>
        <v>2</v>
      </c>
      <c r="P19" s="20">
        <v>0</v>
      </c>
      <c r="Q19" t="s">
        <v>45</v>
      </c>
    </row>
    <row r="20" spans="1:18" x14ac:dyDescent="0.25">
      <c r="A20" s="16" t="s">
        <v>46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f>SUM(Táblázat3[[#This Row],[2024.02.22]:[2024.05.16]])</f>
        <v>3</v>
      </c>
      <c r="P20" s="20" t="s">
        <v>61</v>
      </c>
      <c r="Q20" t="s">
        <v>47</v>
      </c>
    </row>
    <row r="21" spans="1:18" x14ac:dyDescent="0.25">
      <c r="A21" s="15" t="s">
        <v>11</v>
      </c>
      <c r="B21">
        <f>SUM(Táblázat3[2024.02.22])</f>
        <v>1</v>
      </c>
      <c r="C21">
        <f>SUM(Táblázat3[2024.02.29])</f>
        <v>1</v>
      </c>
      <c r="D21">
        <f>SUM(Táblázat3[2023.03.07])</f>
        <v>4</v>
      </c>
      <c r="E21">
        <f>SUM(Táblázat3[2024.03.14])</f>
        <v>4</v>
      </c>
      <c r="F21">
        <f>SUM(Táblázat3[2024.03.21])</f>
        <v>0</v>
      </c>
      <c r="G21">
        <f>SUM(Táblázat3[2024.03.28])</f>
        <v>3</v>
      </c>
      <c r="H21">
        <f>SUM(Táblázat3[2024.04.04])</f>
        <v>3</v>
      </c>
      <c r="I21">
        <f>SUM(Táblázat3[2024.04.11])</f>
        <v>1</v>
      </c>
      <c r="J21">
        <f>SUM(Táblázat3[2024.04.18])</f>
        <v>0</v>
      </c>
      <c r="K21">
        <f>SUM(Táblázat3[2024.04.25])</f>
        <v>3</v>
      </c>
      <c r="L21">
        <f>SUM(Táblázat3[2024.05.02])</f>
        <v>5</v>
      </c>
      <c r="M21">
        <f>SUM(Táblázat3[2024.05.09])</f>
        <v>4</v>
      </c>
      <c r="N21">
        <f>SUM(Táblázat3[2024.05.16])</f>
        <v>3</v>
      </c>
      <c r="O21">
        <f>SUM(Táblázat3[HIÁNYZÁS])</f>
        <v>32</v>
      </c>
      <c r="P21" s="20">
        <f>AVERAGE(Táblázat3[ZH 1])</f>
        <v>4.8214285714285712</v>
      </c>
    </row>
  </sheetData>
  <mergeCells count="1">
    <mergeCell ref="A1:Q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C893-B0DC-46F4-94CF-5A135BDED5FB}">
  <dimension ref="A1:D19"/>
  <sheetViews>
    <sheetView tabSelected="1" workbookViewId="0">
      <selection activeCell="N8" sqref="N8"/>
    </sheetView>
  </sheetViews>
  <sheetFormatPr defaultRowHeight="15" x14ac:dyDescent="0.25"/>
  <cols>
    <col min="1" max="1" width="19.5703125" bestFit="1" customWidth="1"/>
    <col min="3" max="3" width="16.42578125" bestFit="1" customWidth="1"/>
  </cols>
  <sheetData>
    <row r="1" spans="1:4" x14ac:dyDescent="0.25">
      <c r="A1" s="22" t="s">
        <v>0</v>
      </c>
      <c r="B1" s="22" t="s">
        <v>10</v>
      </c>
      <c r="C1" s="22" t="s">
        <v>64</v>
      </c>
      <c r="D1" s="22" t="s">
        <v>62</v>
      </c>
    </row>
    <row r="2" spans="1:4" x14ac:dyDescent="0.25">
      <c r="A2" s="23" t="s">
        <v>12</v>
      </c>
      <c r="B2" s="23" t="s">
        <v>13</v>
      </c>
      <c r="C2" s="23">
        <v>0</v>
      </c>
      <c r="D2" s="23">
        <v>1</v>
      </c>
    </row>
    <row r="3" spans="1:4" x14ac:dyDescent="0.25">
      <c r="A3" s="23" t="s">
        <v>14</v>
      </c>
      <c r="B3" s="23" t="s">
        <v>15</v>
      </c>
      <c r="C3" s="23" t="s">
        <v>63</v>
      </c>
      <c r="D3" s="23" t="s">
        <v>63</v>
      </c>
    </row>
    <row r="4" spans="1:4" x14ac:dyDescent="0.25">
      <c r="A4" s="23" t="s">
        <v>16</v>
      </c>
      <c r="B4" s="23" t="s">
        <v>17</v>
      </c>
      <c r="C4" s="23">
        <v>2</v>
      </c>
      <c r="D4" s="23">
        <v>1</v>
      </c>
    </row>
    <row r="5" spans="1:4" x14ac:dyDescent="0.25">
      <c r="A5" s="23" t="s">
        <v>18</v>
      </c>
      <c r="B5" s="23" t="s">
        <v>19</v>
      </c>
      <c r="C5" s="23">
        <v>6</v>
      </c>
      <c r="D5" s="23">
        <v>2</v>
      </c>
    </row>
    <row r="6" spans="1:4" x14ac:dyDescent="0.25">
      <c r="A6" s="23" t="s">
        <v>20</v>
      </c>
      <c r="B6" s="23" t="s">
        <v>21</v>
      </c>
      <c r="C6" s="23">
        <v>6</v>
      </c>
      <c r="D6" s="23">
        <v>2</v>
      </c>
    </row>
    <row r="7" spans="1:4" x14ac:dyDescent="0.25">
      <c r="A7" s="23" t="s">
        <v>22</v>
      </c>
      <c r="B7" s="23" t="s">
        <v>23</v>
      </c>
      <c r="C7" s="23">
        <v>6</v>
      </c>
      <c r="D7" s="23">
        <v>2</v>
      </c>
    </row>
    <row r="8" spans="1:4" x14ac:dyDescent="0.25">
      <c r="A8" s="23" t="s">
        <v>24</v>
      </c>
      <c r="B8" s="23" t="s">
        <v>25</v>
      </c>
      <c r="C8" s="23">
        <v>7</v>
      </c>
      <c r="D8" s="23">
        <v>3</v>
      </c>
    </row>
    <row r="9" spans="1:4" x14ac:dyDescent="0.25">
      <c r="A9" s="23" t="s">
        <v>26</v>
      </c>
      <c r="B9" s="23" t="s">
        <v>27</v>
      </c>
      <c r="C9" s="23">
        <v>0</v>
      </c>
      <c r="D9" s="23">
        <v>1</v>
      </c>
    </row>
    <row r="10" spans="1:4" x14ac:dyDescent="0.25">
      <c r="A10" s="23" t="s">
        <v>28</v>
      </c>
      <c r="B10" s="23" t="s">
        <v>29</v>
      </c>
      <c r="C10" s="23" t="s">
        <v>63</v>
      </c>
      <c r="D10" s="23" t="s">
        <v>63</v>
      </c>
    </row>
    <row r="11" spans="1:4" x14ac:dyDescent="0.25">
      <c r="A11" s="23" t="s">
        <v>30</v>
      </c>
      <c r="B11" s="23" t="s">
        <v>31</v>
      </c>
      <c r="C11" s="23">
        <v>9</v>
      </c>
      <c r="D11" s="23">
        <v>5</v>
      </c>
    </row>
    <row r="12" spans="1:4" x14ac:dyDescent="0.25">
      <c r="A12" s="23" t="s">
        <v>32</v>
      </c>
      <c r="B12" s="23" t="s">
        <v>33</v>
      </c>
      <c r="C12" s="23">
        <v>10</v>
      </c>
      <c r="D12" s="23">
        <v>5</v>
      </c>
    </row>
    <row r="13" spans="1:4" x14ac:dyDescent="0.25">
      <c r="A13" s="23" t="s">
        <v>34</v>
      </c>
      <c r="B13" s="23" t="s">
        <v>35</v>
      </c>
      <c r="C13" s="23" t="s">
        <v>63</v>
      </c>
      <c r="D13" s="23" t="s">
        <v>63</v>
      </c>
    </row>
    <row r="14" spans="1:4" x14ac:dyDescent="0.25">
      <c r="A14" s="23" t="s">
        <v>36</v>
      </c>
      <c r="B14" s="23" t="s">
        <v>37</v>
      </c>
      <c r="C14" s="23">
        <v>4.5</v>
      </c>
      <c r="D14" s="23">
        <v>1</v>
      </c>
    </row>
    <row r="15" spans="1:4" x14ac:dyDescent="0.25">
      <c r="A15" s="23" t="s">
        <v>38</v>
      </c>
      <c r="B15" s="23" t="s">
        <v>39</v>
      </c>
      <c r="C15" s="23">
        <v>1</v>
      </c>
      <c r="D15" s="23">
        <v>1</v>
      </c>
    </row>
    <row r="16" spans="1:4" x14ac:dyDescent="0.25">
      <c r="A16" s="23" t="s">
        <v>40</v>
      </c>
      <c r="B16" s="23" t="s">
        <v>41</v>
      </c>
      <c r="C16" s="23">
        <v>10</v>
      </c>
      <c r="D16" s="23">
        <v>5</v>
      </c>
    </row>
    <row r="17" spans="1:4" x14ac:dyDescent="0.25">
      <c r="A17" s="23" t="s">
        <v>42</v>
      </c>
      <c r="B17" s="23" t="s">
        <v>43</v>
      </c>
      <c r="C17" s="23">
        <v>6</v>
      </c>
      <c r="D17" s="23">
        <v>2</v>
      </c>
    </row>
    <row r="18" spans="1:4" x14ac:dyDescent="0.25">
      <c r="A18" s="23" t="s">
        <v>44</v>
      </c>
      <c r="B18" s="23" t="s">
        <v>45</v>
      </c>
      <c r="C18" s="23">
        <v>0</v>
      </c>
      <c r="D18" s="23">
        <v>1</v>
      </c>
    </row>
    <row r="19" spans="1:4" x14ac:dyDescent="0.25">
      <c r="A19" s="23" t="s">
        <v>46</v>
      </c>
      <c r="B19" s="23" t="s">
        <v>47</v>
      </c>
      <c r="C19" s="23" t="s">
        <v>63</v>
      </c>
      <c r="D19" s="23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Csütörtök_aláíró</vt:lpstr>
      <vt:lpstr>Csütörtöki Számoló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2024-05-16T06:46:58Z</cp:lastPrinted>
  <dcterms:created xsi:type="dcterms:W3CDTF">2021-09-09T16:41:18Z</dcterms:created>
  <dcterms:modified xsi:type="dcterms:W3CDTF">2025-03-04T09:02:23Z</dcterms:modified>
</cp:coreProperties>
</file>