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duarte\Desktop\"/>
    </mc:Choice>
  </mc:AlternateContent>
  <xr:revisionPtr revIDLastSave="0" documentId="13_ncr:1_{83131B35-1862-45C4-81B8-6F7423557F15}" xr6:coauthVersionLast="47" xr6:coauthVersionMax="47" xr10:uidLastSave="{00000000-0000-0000-0000-000000000000}"/>
  <bookViews>
    <workbookView xWindow="-120" yWindow="-120" windowWidth="29040" windowHeight="15720" xr2:uid="{6F0891E1-DB56-47AB-9201-D2D6E9333E08}"/>
  </bookViews>
  <sheets>
    <sheet name="ArcTan2" sheetId="2" r:id="rId1"/>
    <sheet name="Tan Tables" sheetId="6" r:id="rId2"/>
    <sheet name="Sin and Cos Table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140" i="2"/>
  <c r="G141" i="2"/>
  <c r="G142" i="2"/>
  <c r="G143" i="2"/>
  <c r="G144" i="2"/>
  <c r="B29" i="2"/>
  <c r="C29" i="2" s="1"/>
  <c r="B30" i="2"/>
  <c r="D30" i="2" s="1"/>
  <c r="C30" i="2"/>
  <c r="B31" i="2"/>
  <c r="C31" i="2" s="1"/>
  <c r="B32" i="2"/>
  <c r="D32" i="2" s="1"/>
  <c r="C32" i="2"/>
  <c r="B33" i="2"/>
  <c r="C33" i="2"/>
  <c r="D33" i="2"/>
  <c r="B34" i="2"/>
  <c r="C34" i="2"/>
  <c r="D34" i="2"/>
  <c r="E34" i="2" s="1"/>
  <c r="B18" i="2"/>
  <c r="C18" i="2" s="1"/>
  <c r="B19" i="2"/>
  <c r="C19" i="2"/>
  <c r="D19" i="2"/>
  <c r="E19" i="2" s="1"/>
  <c r="B20" i="2"/>
  <c r="D20" i="2" s="1"/>
  <c r="C20" i="2"/>
  <c r="B21" i="2"/>
  <c r="C21" i="2" s="1"/>
  <c r="B22" i="2"/>
  <c r="C22" i="2" s="1"/>
  <c r="D22" i="2"/>
  <c r="E22" i="2"/>
  <c r="B23" i="2"/>
  <c r="C23" i="2"/>
  <c r="D23" i="2"/>
  <c r="E23" i="2" s="1"/>
  <c r="B24" i="2"/>
  <c r="D24" i="2" s="1"/>
  <c r="B25" i="2"/>
  <c r="C25" i="2" s="1"/>
  <c r="B26" i="2"/>
  <c r="C26" i="2" s="1"/>
  <c r="D26" i="2"/>
  <c r="E26" i="2"/>
  <c r="B27" i="2"/>
  <c r="D27" i="2" s="1"/>
  <c r="E27" i="2" s="1"/>
  <c r="C27" i="2"/>
  <c r="B28" i="2"/>
  <c r="D28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  <c r="B152" i="2"/>
  <c r="D152" i="2" s="1"/>
  <c r="B153" i="2"/>
  <c r="C153" i="2" s="1"/>
  <c r="B151" i="2"/>
  <c r="D151" i="2" s="1"/>
  <c r="C151" i="2"/>
  <c r="B147" i="2"/>
  <c r="C147" i="2" s="1"/>
  <c r="B148" i="2"/>
  <c r="C148" i="2" s="1"/>
  <c r="B149" i="2"/>
  <c r="C149" i="2" s="1"/>
  <c r="B150" i="2"/>
  <c r="C150" i="2" s="1"/>
  <c r="D150" i="2"/>
  <c r="E150" i="2" s="1"/>
  <c r="B141" i="2"/>
  <c r="B142" i="2"/>
  <c r="D142" i="2" s="1"/>
  <c r="B143" i="2"/>
  <c r="D143" i="2" s="1"/>
  <c r="B144" i="2"/>
  <c r="C144" i="2" s="1"/>
  <c r="B145" i="2"/>
  <c r="C145" i="2" s="1"/>
  <c r="B146" i="2"/>
  <c r="B140" i="2"/>
  <c r="C140" i="2" s="1"/>
  <c r="C146" i="2"/>
  <c r="D146" i="2"/>
  <c r="E146" i="2" s="1"/>
  <c r="D141" i="2"/>
  <c r="E141" i="2" s="1"/>
  <c r="K2" i="2"/>
  <c r="E32" i="2" l="1"/>
  <c r="C28" i="2"/>
  <c r="D29" i="2"/>
  <c r="E29" i="2" s="1"/>
  <c r="C24" i="2"/>
  <c r="D18" i="2"/>
  <c r="F32" i="2"/>
  <c r="I33" i="2" s="1"/>
  <c r="J33" i="2" s="1"/>
  <c r="E30" i="2"/>
  <c r="D31" i="2"/>
  <c r="E33" i="2"/>
  <c r="E20" i="2"/>
  <c r="E28" i="2"/>
  <c r="E24" i="2"/>
  <c r="D21" i="2"/>
  <c r="D25" i="2"/>
  <c r="C143" i="2"/>
  <c r="D145" i="2"/>
  <c r="E145" i="2" s="1"/>
  <c r="C152" i="2"/>
  <c r="D149" i="2"/>
  <c r="E149" i="2" s="1"/>
  <c r="E152" i="2"/>
  <c r="D153" i="2"/>
  <c r="E151" i="2"/>
  <c r="D148" i="2"/>
  <c r="D147" i="2"/>
  <c r="E143" i="2"/>
  <c r="D144" i="2"/>
  <c r="C142" i="2"/>
  <c r="E142" i="2"/>
  <c r="C141" i="2"/>
  <c r="D140" i="2"/>
  <c r="D5" i="2"/>
  <c r="E5" i="2" s="1"/>
  <c r="D6" i="2"/>
  <c r="D7" i="2"/>
  <c r="D8" i="2"/>
  <c r="D9" i="2"/>
  <c r="C10" i="2"/>
  <c r="D11" i="2"/>
  <c r="D12" i="2"/>
  <c r="D13" i="2"/>
  <c r="E13" i="2" s="1"/>
  <c r="C14" i="2"/>
  <c r="D15" i="2"/>
  <c r="C16" i="2"/>
  <c r="D17" i="2"/>
  <c r="D4" i="2"/>
  <c r="E4" i="2" s="1"/>
  <c r="D3" i="2"/>
  <c r="E3" i="2" s="1"/>
  <c r="C2" i="2"/>
  <c r="J23" i="6"/>
  <c r="J24" i="6"/>
  <c r="J25" i="6"/>
  <c r="J22" i="6"/>
  <c r="J19" i="6"/>
  <c r="J20" i="6"/>
  <c r="J21" i="6"/>
  <c r="J18" i="6"/>
  <c r="J15" i="6"/>
  <c r="J16" i="6"/>
  <c r="J17" i="6"/>
  <c r="J14" i="6"/>
  <c r="J11" i="6"/>
  <c r="J12" i="6"/>
  <c r="J13" i="6"/>
  <c r="J10" i="6"/>
  <c r="J7" i="6"/>
  <c r="J8" i="6"/>
  <c r="J9" i="6"/>
  <c r="J6" i="6"/>
  <c r="J5" i="6"/>
  <c r="J3" i="6"/>
  <c r="J4" i="6"/>
  <c r="J2" i="6"/>
  <c r="D21" i="6"/>
  <c r="E21" i="6" s="1"/>
  <c r="F21" i="6" s="1"/>
  <c r="L21" i="6"/>
  <c r="I26" i="6"/>
  <c r="D13" i="6"/>
  <c r="E13" i="6" s="1"/>
  <c r="L13" i="6"/>
  <c r="D17" i="6"/>
  <c r="E17" i="6" s="1"/>
  <c r="L17" i="6"/>
  <c r="N26" i="6"/>
  <c r="B65" i="7"/>
  <c r="D65" i="7" s="1"/>
  <c r="C65" i="7"/>
  <c r="B63" i="7"/>
  <c r="C63" i="7" s="1"/>
  <c r="B64" i="7"/>
  <c r="C64" i="7" s="1"/>
  <c r="B18" i="7"/>
  <c r="C18" i="7" s="1"/>
  <c r="B19" i="7"/>
  <c r="C19" i="7" s="1"/>
  <c r="B20" i="7"/>
  <c r="C20" i="7" s="1"/>
  <c r="B21" i="7"/>
  <c r="C21" i="7" s="1"/>
  <c r="B22" i="7"/>
  <c r="C22" i="7" s="1"/>
  <c r="B23" i="7"/>
  <c r="C23" i="7" s="1"/>
  <c r="B24" i="7"/>
  <c r="C24" i="7" s="1"/>
  <c r="B25" i="7"/>
  <c r="C25" i="7" s="1"/>
  <c r="B26" i="7"/>
  <c r="C26" i="7" s="1"/>
  <c r="B27" i="7"/>
  <c r="C27" i="7" s="1"/>
  <c r="B28" i="7"/>
  <c r="C28" i="7" s="1"/>
  <c r="B29" i="7"/>
  <c r="C29" i="7" s="1"/>
  <c r="B30" i="7"/>
  <c r="C30" i="7" s="1"/>
  <c r="B31" i="7"/>
  <c r="C31" i="7" s="1"/>
  <c r="B32" i="7"/>
  <c r="C32" i="7" s="1"/>
  <c r="B33" i="7"/>
  <c r="C33" i="7" s="1"/>
  <c r="B34" i="7"/>
  <c r="C34" i="7" s="1"/>
  <c r="B35" i="7"/>
  <c r="C35" i="7" s="1"/>
  <c r="B36" i="7"/>
  <c r="C36" i="7" s="1"/>
  <c r="B37" i="7"/>
  <c r="C37" i="7" s="1"/>
  <c r="B38" i="7"/>
  <c r="C38" i="7" s="1"/>
  <c r="B39" i="7"/>
  <c r="C39" i="7" s="1"/>
  <c r="B40" i="7"/>
  <c r="C40" i="7" s="1"/>
  <c r="B41" i="7"/>
  <c r="C41" i="7" s="1"/>
  <c r="B42" i="7"/>
  <c r="C42" i="7" s="1"/>
  <c r="B43" i="7"/>
  <c r="C43" i="7" s="1"/>
  <c r="B44" i="7"/>
  <c r="C44" i="7" s="1"/>
  <c r="B45" i="7"/>
  <c r="C45" i="7" s="1"/>
  <c r="B46" i="7"/>
  <c r="C46" i="7" s="1"/>
  <c r="B47" i="7"/>
  <c r="C47" i="7" s="1"/>
  <c r="B48" i="7"/>
  <c r="C48" i="7" s="1"/>
  <c r="B49" i="7"/>
  <c r="C49" i="7" s="1"/>
  <c r="B50" i="7"/>
  <c r="C50" i="7" s="1"/>
  <c r="B51" i="7"/>
  <c r="C51" i="7" s="1"/>
  <c r="B52" i="7"/>
  <c r="C52" i="7" s="1"/>
  <c r="B53" i="7"/>
  <c r="C53" i="7" s="1"/>
  <c r="B54" i="7"/>
  <c r="C54" i="7" s="1"/>
  <c r="B55" i="7"/>
  <c r="C55" i="7" s="1"/>
  <c r="B56" i="7"/>
  <c r="C56" i="7" s="1"/>
  <c r="B57" i="7"/>
  <c r="C57" i="7" s="1"/>
  <c r="B58" i="7"/>
  <c r="C58" i="7" s="1"/>
  <c r="B59" i="7"/>
  <c r="C59" i="7" s="1"/>
  <c r="B60" i="7"/>
  <c r="C60" i="7" s="1"/>
  <c r="B61" i="7"/>
  <c r="C61" i="7" s="1"/>
  <c r="B62" i="7"/>
  <c r="C62" i="7" s="1"/>
  <c r="B17" i="7"/>
  <c r="D17" i="7" s="1"/>
  <c r="B16" i="7"/>
  <c r="D16" i="7" s="1"/>
  <c r="B15" i="7"/>
  <c r="D15" i="7" s="1"/>
  <c r="B14" i="7"/>
  <c r="D14" i="7" s="1"/>
  <c r="B13" i="7"/>
  <c r="D13" i="7" s="1"/>
  <c r="B12" i="7"/>
  <c r="D12" i="7" s="1"/>
  <c r="B11" i="7"/>
  <c r="D11" i="7" s="1"/>
  <c r="B10" i="7"/>
  <c r="D10" i="7" s="1"/>
  <c r="B9" i="7"/>
  <c r="D9" i="7" s="1"/>
  <c r="B8" i="7"/>
  <c r="D8" i="7" s="1"/>
  <c r="B7" i="7"/>
  <c r="D7" i="7" s="1"/>
  <c r="B6" i="7"/>
  <c r="D6" i="7" s="1"/>
  <c r="B5" i="7"/>
  <c r="D5" i="7" s="1"/>
  <c r="B4" i="7"/>
  <c r="D4" i="7" s="1"/>
  <c r="B3" i="7"/>
  <c r="D3" i="7" s="1"/>
  <c r="B2" i="7"/>
  <c r="D2" i="7" s="1"/>
  <c r="D9" i="6"/>
  <c r="E9" i="6" s="1"/>
  <c r="L9" i="6"/>
  <c r="D5" i="6"/>
  <c r="E5" i="6" s="1"/>
  <c r="F5" i="6" s="1"/>
  <c r="L5" i="6"/>
  <c r="L7" i="6"/>
  <c r="L8" i="6"/>
  <c r="L25" i="6"/>
  <c r="L24" i="6"/>
  <c r="L23" i="6"/>
  <c r="L22" i="6"/>
  <c r="L20" i="6"/>
  <c r="L19" i="6"/>
  <c r="L18" i="6"/>
  <c r="L16" i="6"/>
  <c r="L15" i="6"/>
  <c r="L14" i="6"/>
  <c r="L12" i="6"/>
  <c r="L11" i="6"/>
  <c r="L10" i="6"/>
  <c r="L6" i="6"/>
  <c r="L4" i="6"/>
  <c r="L3" i="6"/>
  <c r="L2" i="6"/>
  <c r="D20" i="6"/>
  <c r="E20" i="6" s="1"/>
  <c r="H20" i="6" s="1"/>
  <c r="N20" i="6" s="1"/>
  <c r="D19" i="6"/>
  <c r="E19" i="6" s="1"/>
  <c r="H19" i="6" s="1"/>
  <c r="D18" i="6"/>
  <c r="E18" i="6" s="1"/>
  <c r="H18" i="6" s="1"/>
  <c r="N18" i="6" s="1"/>
  <c r="D16" i="6"/>
  <c r="E16" i="6" s="1"/>
  <c r="H16" i="6" s="1"/>
  <c r="D15" i="6"/>
  <c r="E15" i="6" s="1"/>
  <c r="H15" i="6" s="1"/>
  <c r="D14" i="6"/>
  <c r="E14" i="6" s="1"/>
  <c r="H14" i="6" s="1"/>
  <c r="D7" i="6"/>
  <c r="E7" i="6" s="1"/>
  <c r="H7" i="6" s="1"/>
  <c r="I7" i="6" s="1"/>
  <c r="D8" i="6"/>
  <c r="E8" i="6" s="1"/>
  <c r="H8" i="6" s="1"/>
  <c r="N8" i="6" s="1"/>
  <c r="D10" i="6"/>
  <c r="E10" i="6" s="1"/>
  <c r="H10" i="6" s="1"/>
  <c r="N10" i="6" s="1"/>
  <c r="D11" i="6"/>
  <c r="E11" i="6" s="1"/>
  <c r="H11" i="6" s="1"/>
  <c r="N11" i="6" s="1"/>
  <c r="D12" i="6"/>
  <c r="E12" i="6" s="1"/>
  <c r="H12" i="6" s="1"/>
  <c r="N12" i="6" s="1"/>
  <c r="D22" i="6"/>
  <c r="E22" i="6" s="1"/>
  <c r="H22" i="6" s="1"/>
  <c r="N22" i="6" s="1"/>
  <c r="D23" i="6"/>
  <c r="E23" i="6" s="1"/>
  <c r="H23" i="6" s="1"/>
  <c r="N23" i="6" s="1"/>
  <c r="D24" i="6"/>
  <c r="E24" i="6" s="1"/>
  <c r="H24" i="6" s="1"/>
  <c r="D25" i="6"/>
  <c r="E25" i="6" s="1"/>
  <c r="H25" i="6" s="1"/>
  <c r="D26" i="6"/>
  <c r="E26" i="6" s="1"/>
  <c r="F26" i="6" s="1"/>
  <c r="D6" i="6"/>
  <c r="E6" i="6" s="1"/>
  <c r="H6" i="6" s="1"/>
  <c r="D4" i="6"/>
  <c r="D2" i="6"/>
  <c r="D3" i="6"/>
  <c r="I14" i="6" l="1"/>
  <c r="I18" i="6"/>
  <c r="I10" i="6"/>
  <c r="K33" i="2"/>
  <c r="E18" i="2"/>
  <c r="F29" i="2"/>
  <c r="I30" i="2" s="1"/>
  <c r="J30" i="2" s="1"/>
  <c r="E31" i="2"/>
  <c r="F33" i="2"/>
  <c r="I34" i="2" s="1"/>
  <c r="J34" i="2" s="1"/>
  <c r="E25" i="2"/>
  <c r="F27" i="2"/>
  <c r="I28" i="2" s="1"/>
  <c r="J28" i="2" s="1"/>
  <c r="F28" i="2"/>
  <c r="I29" i="2" s="1"/>
  <c r="J29" i="2" s="1"/>
  <c r="F22" i="2"/>
  <c r="I23" i="2" s="1"/>
  <c r="J23" i="2" s="1"/>
  <c r="E21" i="2"/>
  <c r="F18" i="2"/>
  <c r="I19" i="2" s="1"/>
  <c r="J19" i="2" s="1"/>
  <c r="F19" i="2"/>
  <c r="I20" i="2" s="1"/>
  <c r="J20" i="2" s="1"/>
  <c r="F26" i="2"/>
  <c r="I27" i="2" s="1"/>
  <c r="J27" i="2" s="1"/>
  <c r="F23" i="2"/>
  <c r="I24" i="2" s="1"/>
  <c r="J24" i="2" s="1"/>
  <c r="E153" i="2"/>
  <c r="E148" i="2"/>
  <c r="E147" i="2"/>
  <c r="E144" i="2"/>
  <c r="F142" i="2"/>
  <c r="I143" i="2" s="1"/>
  <c r="J143" i="2" s="1"/>
  <c r="K143" i="2" s="1"/>
  <c r="F141" i="2"/>
  <c r="I142" i="2" s="1"/>
  <c r="J142" i="2" s="1"/>
  <c r="K142" i="2" s="1"/>
  <c r="E140" i="2"/>
  <c r="D14" i="2"/>
  <c r="D16" i="2"/>
  <c r="F16" i="2" s="1"/>
  <c r="D10" i="2"/>
  <c r="E10" i="2" s="1"/>
  <c r="C9" i="2"/>
  <c r="C12" i="2"/>
  <c r="C4" i="2"/>
  <c r="C11" i="2"/>
  <c r="C3" i="2"/>
  <c r="C17" i="2"/>
  <c r="C8" i="2"/>
  <c r="C15" i="2"/>
  <c r="C7" i="2"/>
  <c r="C6" i="2"/>
  <c r="C13" i="2"/>
  <c r="C5" i="2"/>
  <c r="E6" i="2"/>
  <c r="E9" i="2"/>
  <c r="F17" i="2"/>
  <c r="I18" i="2" s="1"/>
  <c r="J18" i="2" s="1"/>
  <c r="E17" i="2"/>
  <c r="E15" i="2"/>
  <c r="E11" i="2"/>
  <c r="E7" i="2"/>
  <c r="F7" i="2"/>
  <c r="E12" i="2"/>
  <c r="E8" i="2"/>
  <c r="D2" i="2"/>
  <c r="I15" i="6"/>
  <c r="H21" i="6"/>
  <c r="G21" i="6"/>
  <c r="I16" i="6"/>
  <c r="I6" i="6"/>
  <c r="F13" i="6"/>
  <c r="G13" i="6"/>
  <c r="H13" i="6"/>
  <c r="I8" i="6"/>
  <c r="I24" i="6"/>
  <c r="I12" i="6"/>
  <c r="I11" i="6"/>
  <c r="I19" i="6"/>
  <c r="I25" i="6"/>
  <c r="F17" i="6"/>
  <c r="G17" i="6"/>
  <c r="H17" i="6"/>
  <c r="I22" i="6"/>
  <c r="I20" i="6"/>
  <c r="I23" i="6"/>
  <c r="D64" i="7"/>
  <c r="D63" i="7"/>
  <c r="E65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E4" i="7"/>
  <c r="E6" i="7"/>
  <c r="F7" i="7" s="1"/>
  <c r="E7" i="7"/>
  <c r="F8" i="7" s="1"/>
  <c r="E15" i="7"/>
  <c r="F16" i="7" s="1"/>
  <c r="E12" i="7"/>
  <c r="F13" i="7" s="1"/>
  <c r="E8" i="7"/>
  <c r="F9" i="7" s="1"/>
  <c r="E16" i="7"/>
  <c r="F17" i="7" s="1"/>
  <c r="E14" i="7"/>
  <c r="F15" i="7" s="1"/>
  <c r="E9" i="7"/>
  <c r="F10" i="7" s="1"/>
  <c r="E17" i="7"/>
  <c r="E13" i="7"/>
  <c r="F14" i="7" s="1"/>
  <c r="E2" i="7"/>
  <c r="F3" i="7" s="1"/>
  <c r="E10" i="7"/>
  <c r="F11" i="7" s="1"/>
  <c r="E5" i="7"/>
  <c r="F6" i="7" s="1"/>
  <c r="F5" i="7"/>
  <c r="E3" i="7"/>
  <c r="F4" i="7" s="1"/>
  <c r="E11" i="7"/>
  <c r="F12" i="7" s="1"/>
  <c r="C3" i="7"/>
  <c r="C4" i="7"/>
  <c r="G5" i="7" s="1"/>
  <c r="H5" i="7" s="1"/>
  <c r="I5" i="7" s="1"/>
  <c r="C5" i="7"/>
  <c r="C6" i="7"/>
  <c r="G7" i="7" s="1"/>
  <c r="C7" i="7"/>
  <c r="C8" i="7"/>
  <c r="G9" i="7" s="1"/>
  <c r="C9" i="7"/>
  <c r="C10" i="7"/>
  <c r="C11" i="7"/>
  <c r="C12" i="7"/>
  <c r="G13" i="7" s="1"/>
  <c r="H13" i="7" s="1"/>
  <c r="I13" i="7" s="1"/>
  <c r="C13" i="7"/>
  <c r="C14" i="7"/>
  <c r="C15" i="7"/>
  <c r="C16" i="7"/>
  <c r="G17" i="7" s="1"/>
  <c r="C17" i="7"/>
  <c r="C2" i="7"/>
  <c r="G9" i="6"/>
  <c r="F9" i="6"/>
  <c r="H9" i="6"/>
  <c r="I9" i="6" s="1"/>
  <c r="G5" i="6"/>
  <c r="H5" i="6"/>
  <c r="I5" i="6" s="1"/>
  <c r="N7" i="6"/>
  <c r="N14" i="6"/>
  <c r="N19" i="6"/>
  <c r="N24" i="6"/>
  <c r="N15" i="6"/>
  <c r="N25" i="6"/>
  <c r="N6" i="6"/>
  <c r="N16" i="6"/>
  <c r="G23" i="6"/>
  <c r="G24" i="6"/>
  <c r="F8" i="6"/>
  <c r="G11" i="6"/>
  <c r="G10" i="6"/>
  <c r="G8" i="6"/>
  <c r="F18" i="6"/>
  <c r="G7" i="6"/>
  <c r="G20" i="6"/>
  <c r="G16" i="6"/>
  <c r="G6" i="6"/>
  <c r="G19" i="6"/>
  <c r="G15" i="6"/>
  <c r="G18" i="6"/>
  <c r="G22" i="6"/>
  <c r="G14" i="6"/>
  <c r="G26" i="6"/>
  <c r="F12" i="6"/>
  <c r="F7" i="6"/>
  <c r="G12" i="6"/>
  <c r="G25" i="6"/>
  <c r="F10" i="6"/>
  <c r="F20" i="6"/>
  <c r="F19" i="6"/>
  <c r="F11" i="6"/>
  <c r="F22" i="6"/>
  <c r="F23" i="6"/>
  <c r="F14" i="6"/>
  <c r="F24" i="6"/>
  <c r="F15" i="6"/>
  <c r="F25" i="6"/>
  <c r="F6" i="6"/>
  <c r="F16" i="6"/>
  <c r="K27" i="2" l="1"/>
  <c r="K34" i="2"/>
  <c r="K19" i="2"/>
  <c r="K30" i="2"/>
  <c r="K24" i="2"/>
  <c r="K20" i="2"/>
  <c r="K23" i="2"/>
  <c r="K18" i="2"/>
  <c r="K29" i="2"/>
  <c r="K28" i="2"/>
  <c r="F30" i="2"/>
  <c r="I31" i="2" s="1"/>
  <c r="J31" i="2" s="1"/>
  <c r="F31" i="2"/>
  <c r="I32" i="2" s="1"/>
  <c r="J32" i="2" s="1"/>
  <c r="F20" i="2"/>
  <c r="I21" i="2" s="1"/>
  <c r="J21" i="2" s="1"/>
  <c r="F21" i="2"/>
  <c r="I22" i="2" s="1"/>
  <c r="J22" i="2" s="1"/>
  <c r="F24" i="2"/>
  <c r="I25" i="2" s="1"/>
  <c r="J25" i="2" s="1"/>
  <c r="F25" i="2"/>
  <c r="I26" i="2" s="1"/>
  <c r="J26" i="2" s="1"/>
  <c r="I17" i="2"/>
  <c r="J17" i="2" s="1"/>
  <c r="K17" i="2" s="1"/>
  <c r="F15" i="2"/>
  <c r="I16" i="2" s="1"/>
  <c r="J16" i="2" s="1"/>
  <c r="F12" i="2"/>
  <c r="I13" i="2" s="1"/>
  <c r="J13" i="2" s="1"/>
  <c r="F13" i="2"/>
  <c r="I14" i="2" s="1"/>
  <c r="J14" i="2" s="1"/>
  <c r="F2" i="2"/>
  <c r="I3" i="2" s="1"/>
  <c r="F5" i="2"/>
  <c r="I6" i="2" s="1"/>
  <c r="J6" i="2" s="1"/>
  <c r="F3" i="2"/>
  <c r="I4" i="2" s="1"/>
  <c r="J4" i="2" s="1"/>
  <c r="F8" i="2"/>
  <c r="I9" i="2" s="1"/>
  <c r="J9" i="2" s="1"/>
  <c r="F14" i="2"/>
  <c r="I15" i="2" s="1"/>
  <c r="J15" i="2" s="1"/>
  <c r="F11" i="2"/>
  <c r="I12" i="2" s="1"/>
  <c r="J12" i="2" s="1"/>
  <c r="I8" i="2"/>
  <c r="F6" i="2"/>
  <c r="I7" i="2" s="1"/>
  <c r="J7" i="2" s="1"/>
  <c r="F4" i="2"/>
  <c r="I5" i="2" s="1"/>
  <c r="J5" i="2" s="1"/>
  <c r="F143" i="2"/>
  <c r="I144" i="2" s="1"/>
  <c r="J144" i="2" s="1"/>
  <c r="K144" i="2" s="1"/>
  <c r="F140" i="2"/>
  <c r="I141" i="2" s="1"/>
  <c r="J141" i="2" s="1"/>
  <c r="K141" i="2" s="1"/>
  <c r="E14" i="2"/>
  <c r="E16" i="2"/>
  <c r="F10" i="2"/>
  <c r="I21" i="6"/>
  <c r="M20" i="6" s="1"/>
  <c r="O21" i="6" s="1"/>
  <c r="N21" i="6"/>
  <c r="N13" i="6"/>
  <c r="I13" i="6"/>
  <c r="M12" i="6" s="1"/>
  <c r="O13" i="6" s="1"/>
  <c r="M24" i="6"/>
  <c r="O25" i="6" s="1"/>
  <c r="P25" i="6" s="1"/>
  <c r="Q25" i="6" s="1"/>
  <c r="M23" i="6"/>
  <c r="O24" i="6" s="1"/>
  <c r="P24" i="6" s="1"/>
  <c r="Q24" i="6" s="1"/>
  <c r="N17" i="6"/>
  <c r="I17" i="6"/>
  <c r="M16" i="6" s="1"/>
  <c r="O17" i="6" s="1"/>
  <c r="M25" i="6"/>
  <c r="P26" i="6" s="1"/>
  <c r="Q26" i="6" s="1"/>
  <c r="M14" i="6"/>
  <c r="O15" i="6" s="1"/>
  <c r="P15" i="6" s="1"/>
  <c r="Q15" i="6" s="1"/>
  <c r="M15" i="6"/>
  <c r="O16" i="6" s="1"/>
  <c r="P16" i="6" s="1"/>
  <c r="Q16" i="6" s="1"/>
  <c r="E63" i="7"/>
  <c r="E64" i="7"/>
  <c r="G11" i="7"/>
  <c r="H11" i="7" s="1"/>
  <c r="I11" i="7" s="1"/>
  <c r="G10" i="7"/>
  <c r="G8" i="7"/>
  <c r="E34" i="7"/>
  <c r="G35" i="7" s="1"/>
  <c r="H35" i="7" s="1"/>
  <c r="I35" i="7" s="1"/>
  <c r="F36" i="7"/>
  <c r="E42" i="7"/>
  <c r="G43" i="7" s="1"/>
  <c r="H43" i="7" s="1"/>
  <c r="I43" i="7" s="1"/>
  <c r="E58" i="7"/>
  <c r="G59" i="7" s="1"/>
  <c r="H59" i="7" s="1"/>
  <c r="I59" i="7" s="1"/>
  <c r="E19" i="7"/>
  <c r="G20" i="7" s="1"/>
  <c r="H20" i="7" s="1"/>
  <c r="I20" i="7" s="1"/>
  <c r="E27" i="7"/>
  <c r="G28" i="7" s="1"/>
  <c r="H28" i="7" s="1"/>
  <c r="I28" i="7" s="1"/>
  <c r="E35" i="7"/>
  <c r="G36" i="7" s="1"/>
  <c r="H36" i="7" s="1"/>
  <c r="I36" i="7" s="1"/>
  <c r="E43" i="7"/>
  <c r="G44" i="7" s="1"/>
  <c r="H44" i="7" s="1"/>
  <c r="I44" i="7" s="1"/>
  <c r="E51" i="7"/>
  <c r="G52" i="7" s="1"/>
  <c r="H52" i="7" s="1"/>
  <c r="I52" i="7" s="1"/>
  <c r="E59" i="7"/>
  <c r="G60" i="7" s="1"/>
  <c r="H60" i="7" s="1"/>
  <c r="I60" i="7" s="1"/>
  <c r="E18" i="7"/>
  <c r="G19" i="7" s="1"/>
  <c r="H19" i="7" s="1"/>
  <c r="I19" i="7" s="1"/>
  <c r="F18" i="7"/>
  <c r="G18" i="7"/>
  <c r="H18" i="7" s="1"/>
  <c r="I18" i="7" s="1"/>
  <c r="E20" i="7"/>
  <c r="G21" i="7" s="1"/>
  <c r="H21" i="7" s="1"/>
  <c r="I21" i="7" s="1"/>
  <c r="E28" i="7"/>
  <c r="G29" i="7" s="1"/>
  <c r="H29" i="7" s="1"/>
  <c r="I29" i="7" s="1"/>
  <c r="E36" i="7"/>
  <c r="G37" i="7" s="1"/>
  <c r="H37" i="7" s="1"/>
  <c r="I37" i="7" s="1"/>
  <c r="E44" i="7"/>
  <c r="G45" i="7" s="1"/>
  <c r="H45" i="7" s="1"/>
  <c r="I45" i="7" s="1"/>
  <c r="E52" i="7"/>
  <c r="G53" i="7" s="1"/>
  <c r="H53" i="7" s="1"/>
  <c r="I53" i="7" s="1"/>
  <c r="F54" i="7"/>
  <c r="E60" i="7"/>
  <c r="G61" i="7" s="1"/>
  <c r="H61" i="7" s="1"/>
  <c r="I61" i="7" s="1"/>
  <c r="E21" i="7"/>
  <c r="G22" i="7" s="1"/>
  <c r="H22" i="7" s="1"/>
  <c r="I22" i="7" s="1"/>
  <c r="E29" i="7"/>
  <c r="G30" i="7" s="1"/>
  <c r="H30" i="7" s="1"/>
  <c r="I30" i="7" s="1"/>
  <c r="E37" i="7"/>
  <c r="G38" i="7" s="1"/>
  <c r="H38" i="7" s="1"/>
  <c r="I38" i="7" s="1"/>
  <c r="E45" i="7"/>
  <c r="G46" i="7" s="1"/>
  <c r="H46" i="7" s="1"/>
  <c r="I46" i="7" s="1"/>
  <c r="E53" i="7"/>
  <c r="G54" i="7" s="1"/>
  <c r="H54" i="7" s="1"/>
  <c r="I54" i="7" s="1"/>
  <c r="E61" i="7"/>
  <c r="G62" i="7" s="1"/>
  <c r="H62" i="7" s="1"/>
  <c r="I62" i="7" s="1"/>
  <c r="E62" i="7"/>
  <c r="E22" i="7"/>
  <c r="G23" i="7" s="1"/>
  <c r="H23" i="7" s="1"/>
  <c r="I23" i="7" s="1"/>
  <c r="E30" i="7"/>
  <c r="G31" i="7" s="1"/>
  <c r="H31" i="7" s="1"/>
  <c r="I31" i="7" s="1"/>
  <c r="E38" i="7"/>
  <c r="G39" i="7" s="1"/>
  <c r="H39" i="7" s="1"/>
  <c r="I39" i="7" s="1"/>
  <c r="E46" i="7"/>
  <c r="G47" i="7" s="1"/>
  <c r="H47" i="7" s="1"/>
  <c r="I47" i="7" s="1"/>
  <c r="E54" i="7"/>
  <c r="G55" i="7" s="1"/>
  <c r="H55" i="7" s="1"/>
  <c r="I55" i="7" s="1"/>
  <c r="E23" i="7"/>
  <c r="G24" i="7" s="1"/>
  <c r="H24" i="7" s="1"/>
  <c r="I24" i="7" s="1"/>
  <c r="E31" i="7"/>
  <c r="G32" i="7" s="1"/>
  <c r="H32" i="7" s="1"/>
  <c r="I32" i="7" s="1"/>
  <c r="E39" i="7"/>
  <c r="G40" i="7" s="1"/>
  <c r="H40" i="7" s="1"/>
  <c r="I40" i="7" s="1"/>
  <c r="E47" i="7"/>
  <c r="G48" i="7" s="1"/>
  <c r="H48" i="7" s="1"/>
  <c r="I48" i="7" s="1"/>
  <c r="E55" i="7"/>
  <c r="G56" i="7" s="1"/>
  <c r="H56" i="7" s="1"/>
  <c r="I56" i="7" s="1"/>
  <c r="E26" i="7"/>
  <c r="G27" i="7" s="1"/>
  <c r="H27" i="7" s="1"/>
  <c r="I27" i="7" s="1"/>
  <c r="E50" i="7"/>
  <c r="G51" i="7" s="1"/>
  <c r="H51" i="7" s="1"/>
  <c r="I51" i="7" s="1"/>
  <c r="E24" i="7"/>
  <c r="G25" i="7" s="1"/>
  <c r="H25" i="7" s="1"/>
  <c r="I25" i="7" s="1"/>
  <c r="E32" i="7"/>
  <c r="G33" i="7" s="1"/>
  <c r="H33" i="7" s="1"/>
  <c r="I33" i="7" s="1"/>
  <c r="E40" i="7"/>
  <c r="G41" i="7" s="1"/>
  <c r="H41" i="7" s="1"/>
  <c r="I41" i="7" s="1"/>
  <c r="E48" i="7"/>
  <c r="G49" i="7" s="1"/>
  <c r="H49" i="7" s="1"/>
  <c r="I49" i="7" s="1"/>
  <c r="E56" i="7"/>
  <c r="G57" i="7" s="1"/>
  <c r="H57" i="7" s="1"/>
  <c r="I57" i="7" s="1"/>
  <c r="F19" i="7"/>
  <c r="E25" i="7"/>
  <c r="G26" i="7" s="1"/>
  <c r="H26" i="7" s="1"/>
  <c r="I26" i="7" s="1"/>
  <c r="F27" i="7"/>
  <c r="E33" i="7"/>
  <c r="G34" i="7" s="1"/>
  <c r="H34" i="7" s="1"/>
  <c r="I34" i="7" s="1"/>
  <c r="F35" i="7"/>
  <c r="E41" i="7"/>
  <c r="G42" i="7" s="1"/>
  <c r="H42" i="7" s="1"/>
  <c r="I42" i="7" s="1"/>
  <c r="F43" i="7"/>
  <c r="E49" i="7"/>
  <c r="G50" i="7" s="1"/>
  <c r="H50" i="7" s="1"/>
  <c r="I50" i="7" s="1"/>
  <c r="E57" i="7"/>
  <c r="G58" i="7" s="1"/>
  <c r="H58" i="7" s="1"/>
  <c r="I58" i="7" s="1"/>
  <c r="H17" i="7"/>
  <c r="I17" i="7" s="1"/>
  <c r="H9" i="7"/>
  <c r="I9" i="7" s="1"/>
  <c r="H10" i="7"/>
  <c r="I10" i="7" s="1"/>
  <c r="G16" i="7"/>
  <c r="H16" i="7" s="1"/>
  <c r="I16" i="7" s="1"/>
  <c r="H8" i="7"/>
  <c r="I8" i="7" s="1"/>
  <c r="G15" i="7"/>
  <c r="H15" i="7" s="1"/>
  <c r="I15" i="7" s="1"/>
  <c r="H7" i="7"/>
  <c r="I7" i="7" s="1"/>
  <c r="G14" i="7"/>
  <c r="H14" i="7" s="1"/>
  <c r="I14" i="7" s="1"/>
  <c r="G6" i="7"/>
  <c r="H6" i="7" s="1"/>
  <c r="I6" i="7" s="1"/>
  <c r="G3" i="7"/>
  <c r="H3" i="7" s="1"/>
  <c r="I3" i="7" s="1"/>
  <c r="G12" i="7"/>
  <c r="H12" i="7" s="1"/>
  <c r="I12" i="7" s="1"/>
  <c r="G4" i="7"/>
  <c r="H4" i="7" s="1"/>
  <c r="I4" i="7" s="1"/>
  <c r="M6" i="6"/>
  <c r="M7" i="6"/>
  <c r="O8" i="6" s="1"/>
  <c r="P8" i="6" s="1"/>
  <c r="Q8" i="6" s="1"/>
  <c r="N9" i="6"/>
  <c r="M8" i="6"/>
  <c r="O9" i="6" s="1"/>
  <c r="N5" i="6"/>
  <c r="M11" i="6"/>
  <c r="O12" i="6" s="1"/>
  <c r="P12" i="6" s="1"/>
  <c r="Q12" i="6" s="1"/>
  <c r="M22" i="6"/>
  <c r="O23" i="6" s="1"/>
  <c r="P23" i="6" s="1"/>
  <c r="Q23" i="6" s="1"/>
  <c r="M18" i="6"/>
  <c r="O19" i="6" s="1"/>
  <c r="P19" i="6" s="1"/>
  <c r="Q19" i="6" s="1"/>
  <c r="M19" i="6"/>
  <c r="O20" i="6" s="1"/>
  <c r="P20" i="6" s="1"/>
  <c r="Q20" i="6" s="1"/>
  <c r="M10" i="6"/>
  <c r="O11" i="6" s="1"/>
  <c r="P11" i="6" s="1"/>
  <c r="Q11" i="6" s="1"/>
  <c r="O14" i="6" l="1"/>
  <c r="P14" i="6" s="1"/>
  <c r="Q14" i="6" s="1"/>
  <c r="J3" i="2"/>
  <c r="K3" i="2" s="1"/>
  <c r="K8" i="2"/>
  <c r="J8" i="2"/>
  <c r="K12" i="2"/>
  <c r="K31" i="2"/>
  <c r="K5" i="2"/>
  <c r="K4" i="2"/>
  <c r="K7" i="2"/>
  <c r="K9" i="2"/>
  <c r="K26" i="2"/>
  <c r="K6" i="2"/>
  <c r="K13" i="2"/>
  <c r="K25" i="2"/>
  <c r="K32" i="2"/>
  <c r="K15" i="2"/>
  <c r="K22" i="2"/>
  <c r="K21" i="2"/>
  <c r="F9" i="2"/>
  <c r="I10" i="2" s="1"/>
  <c r="J10" i="2" s="1"/>
  <c r="I11" i="2"/>
  <c r="J11" i="2" s="1"/>
  <c r="K14" i="2"/>
  <c r="K16" i="2"/>
  <c r="O18" i="6"/>
  <c r="P18" i="6" s="1"/>
  <c r="Q18" i="6" s="1"/>
  <c r="O22" i="6"/>
  <c r="P22" i="6" s="1"/>
  <c r="Q22" i="6" s="1"/>
  <c r="P21" i="6"/>
  <c r="Q21" i="6" s="1"/>
  <c r="P13" i="6"/>
  <c r="Q13" i="6" s="1"/>
  <c r="P17" i="6"/>
  <c r="Q17" i="6" s="1"/>
  <c r="F65" i="7"/>
  <c r="G65" i="7"/>
  <c r="H65" i="7" s="1"/>
  <c r="I65" i="7" s="1"/>
  <c r="G64" i="7"/>
  <c r="H64" i="7" s="1"/>
  <c r="I64" i="7" s="1"/>
  <c r="F63" i="7"/>
  <c r="G63" i="7"/>
  <c r="H63" i="7" s="1"/>
  <c r="I63" i="7" s="1"/>
  <c r="F64" i="7"/>
  <c r="F32" i="7"/>
  <c r="F22" i="7"/>
  <c r="F37" i="7"/>
  <c r="F51" i="7"/>
  <c r="F42" i="7"/>
  <c r="F34" i="7"/>
  <c r="F58" i="7"/>
  <c r="F26" i="7"/>
  <c r="F49" i="7"/>
  <c r="F56" i="7"/>
  <c r="F24" i="7"/>
  <c r="F39" i="7"/>
  <c r="F53" i="7"/>
  <c r="F21" i="7"/>
  <c r="F50" i="7"/>
  <c r="F52" i="7"/>
  <c r="F41" i="7"/>
  <c r="F48" i="7"/>
  <c r="F31" i="7"/>
  <c r="F46" i="7"/>
  <c r="F45" i="7"/>
  <c r="F60" i="7"/>
  <c r="F28" i="7"/>
  <c r="F33" i="7"/>
  <c r="F40" i="7"/>
  <c r="F55" i="7"/>
  <c r="F23" i="7"/>
  <c r="F38" i="7"/>
  <c r="F20" i="7"/>
  <c r="F44" i="7"/>
  <c r="F59" i="7"/>
  <c r="F57" i="7"/>
  <c r="F25" i="7"/>
  <c r="F47" i="7"/>
  <c r="F62" i="7"/>
  <c r="F30" i="7"/>
  <c r="F61" i="7"/>
  <c r="F29" i="7"/>
  <c r="P9" i="6"/>
  <c r="Q9" i="6" s="1"/>
  <c r="O10" i="6"/>
  <c r="P10" i="6" s="1"/>
  <c r="Q10" i="6" s="1"/>
  <c r="O7" i="6"/>
  <c r="P7" i="6" s="1"/>
  <c r="Q7" i="6" s="1"/>
  <c r="K10" i="2" l="1"/>
  <c r="K11" i="2"/>
  <c r="E3" i="6"/>
  <c r="E4" i="6"/>
  <c r="F4" i="6" l="1"/>
  <c r="G4" i="6"/>
  <c r="F3" i="6"/>
  <c r="G3" i="6"/>
  <c r="H3" i="6"/>
  <c r="I3" i="6" s="1"/>
  <c r="H4" i="6"/>
  <c r="I4" i="6" s="1"/>
  <c r="E2" i="6"/>
  <c r="G2" i="6" s="1"/>
  <c r="M3" i="6" l="1"/>
  <c r="M4" i="6"/>
  <c r="O6" i="6" s="1"/>
  <c r="N3" i="6"/>
  <c r="N4" i="6"/>
  <c r="H2" i="6"/>
  <c r="I2" i="6" s="1"/>
  <c r="F2" i="6"/>
  <c r="O5" i="6" l="1"/>
  <c r="P5" i="6" s="1"/>
  <c r="Q5" i="6" s="1"/>
  <c r="O4" i="6"/>
  <c r="P4" i="6" s="1"/>
  <c r="N2" i="6"/>
  <c r="M2" i="6"/>
  <c r="O3" i="6" s="1"/>
  <c r="P3" i="6" s="1"/>
  <c r="P6" i="6" l="1"/>
  <c r="Q6" i="6" s="1"/>
  <c r="Q4" i="6"/>
  <c r="Q3" i="6"/>
</calcChain>
</file>

<file path=xl/sharedStrings.xml><?xml version="1.0" encoding="utf-8"?>
<sst xmlns="http://schemas.openxmlformats.org/spreadsheetml/2006/main" count="27" uniqueCount="26">
  <si>
    <t>Sine (float)</t>
  </si>
  <si>
    <t>Last  value diference</t>
  </si>
  <si>
    <t>Last  value diference %</t>
  </si>
  <si>
    <t>Indices</t>
  </si>
  <si>
    <t>Sine decimal</t>
  </si>
  <si>
    <t>Tan (float)</t>
  </si>
  <si>
    <t>Tan decimal</t>
  </si>
  <si>
    <t>Quarter Divisor</t>
  </si>
  <si>
    <t>Angle Value</t>
  </si>
  <si>
    <t>LUT Index</t>
  </si>
  <si>
    <t>Diference</t>
  </si>
  <si>
    <t xml:space="preserve"> %</t>
  </si>
  <si>
    <t>Mask</t>
  </si>
  <si>
    <t>Fractions</t>
  </si>
  <si>
    <t>LUT Position</t>
  </si>
  <si>
    <t>Interpolated
max</t>
  </si>
  <si>
    <t>Sine Scaled Decimal</t>
  </si>
  <si>
    <t>Scaled Interpolation division</t>
  </si>
  <si>
    <t>last scaled interpolated value</t>
  </si>
  <si>
    <t>last non-scaled
interpolated value</t>
  </si>
  <si>
    <t>Divided
Position</t>
  </si>
  <si>
    <t>Hex</t>
  </si>
  <si>
    <t>Binary</t>
  </si>
  <si>
    <t>Interpolation</t>
  </si>
  <si>
    <t>Tan Scaled decimal</t>
  </si>
  <si>
    <t>Post Shift (Scale)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</si>
</sst>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"/>
    <numFmt numFmtId="166" formatCode="0.0000000000"/>
    <numFmt numFmtId="167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0" fontId="2" fillId="2" borderId="0" xfId="1" applyFont="1" applyAlignment="1">
      <alignment horizontal="center" vertical="center"/>
    </xf>
    <xf numFmtId="167" fontId="2" fillId="2" borderId="0" xfId="1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2" borderId="0" xfId="1" applyFont="1" applyAlignment="1">
      <alignment horizontal="right" vertical="center"/>
    </xf>
    <xf numFmtId="1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right" vertical="center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/>
    <xf numFmtId="1" fontId="2" fillId="2" borderId="0" xfId="1" applyNumberFormat="1" applyFont="1" applyAlignment="1">
      <alignment horizontal="right" vertical="center"/>
    </xf>
    <xf numFmtId="1" fontId="2" fillId="2" borderId="0" xfId="1" applyNumberFormat="1" applyFont="1" applyAlignment="1">
      <alignment horizontal="center" vertical="center"/>
    </xf>
    <xf numFmtId="165" fontId="2" fillId="2" borderId="0" xfId="1" applyNumberFormat="1" applyFont="1" applyAlignment="1">
      <alignment horizontal="center" vertical="center"/>
    </xf>
    <xf numFmtId="0" fontId="2" fillId="0" borderId="0" xfId="0" applyFont="1" applyAlignment="1">
      <alignment horizontal="right"/>
    </xf>
    <xf numFmtId="165" fontId="2" fillId="0" borderId="0" xfId="0" applyNumberFormat="1" applyFont="1"/>
    <xf numFmtId="167" fontId="2" fillId="0" borderId="0" xfId="0" applyNumberFormat="1" applyFont="1"/>
    <xf numFmtId="0" fontId="2" fillId="0" borderId="0" xfId="0" applyFont="1" applyAlignment="1">
      <alignment horizontal="center" vertical="center" wrapText="1"/>
    </xf>
    <xf numFmtId="167" fontId="0" fillId="0" borderId="0" xfId="0" applyNumberFormat="1"/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left"/>
    </xf>
  </cellXfs>
  <cellStyles count="2">
    <cellStyle name="40% - Accent5" xfId="1" builtin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81C1-B14E-45F3-A0A7-06E975175074}">
  <dimension ref="A1:K439"/>
  <sheetViews>
    <sheetView tabSelected="1" zoomScaleNormal="100" workbookViewId="0">
      <selection activeCell="I3" sqref="I3"/>
    </sheetView>
  </sheetViews>
  <sheetFormatPr defaultRowHeight="15" x14ac:dyDescent="0.25"/>
  <cols>
    <col min="1" max="1" width="16.85546875" customWidth="1"/>
    <col min="2" max="2" width="15.28515625" customWidth="1"/>
    <col min="3" max="3" width="14.5703125" customWidth="1"/>
    <col min="4" max="4" width="9.140625" customWidth="1"/>
    <col min="5" max="5" width="15.140625" customWidth="1"/>
    <col min="6" max="6" width="12.85546875" customWidth="1"/>
    <col min="7" max="7" width="17.140625" customWidth="1"/>
    <col min="8" max="8" width="18.5703125" customWidth="1"/>
    <col min="9" max="9" width="15.28515625" customWidth="1"/>
    <col min="10" max="10" width="17.5703125" customWidth="1"/>
  </cols>
  <sheetData>
    <row r="1" spans="1:11" x14ac:dyDescent="0.25">
      <c r="A1" s="5" t="s">
        <v>3</v>
      </c>
      <c r="C1" s="28"/>
      <c r="D1" s="5"/>
      <c r="F1" s="5"/>
      <c r="G1" s="5"/>
      <c r="H1" s="8"/>
      <c r="I1" s="6"/>
      <c r="J1" s="1"/>
    </row>
    <row r="2" spans="1:11" x14ac:dyDescent="0.25">
      <c r="A2" s="1">
        <v>0</v>
      </c>
      <c r="B2" s="27">
        <f>A2/32</f>
        <v>0</v>
      </c>
      <c r="C2">
        <f>B2*65536</f>
        <v>0</v>
      </c>
      <c r="D2" s="29">
        <f t="shared" ref="D2:D17" si="0">ATAN(B2)/(PI()/2)</f>
        <v>0</v>
      </c>
      <c r="E2" s="1">
        <v>0</v>
      </c>
      <c r="F2" s="4">
        <f>TRUNC((G3-G2)/(2^11))</f>
        <v>20853</v>
      </c>
      <c r="G2" s="4">
        <f>D2*65536</f>
        <v>0</v>
      </c>
      <c r="I2" s="4"/>
      <c r="J2" s="1"/>
      <c r="K2" s="4">
        <f t="shared" ref="K2:K17" si="1">J2-E2</f>
        <v>0</v>
      </c>
    </row>
    <row r="3" spans="1:11" x14ac:dyDescent="0.25">
      <c r="A3" s="1">
        <v>1</v>
      </c>
      <c r="B3" s="27">
        <f t="shared" ref="B3:B34" si="2">A3/32</f>
        <v>3.125E-2</v>
      </c>
      <c r="C3">
        <f t="shared" ref="C3:C17" si="3">B3*65536</f>
        <v>2048</v>
      </c>
      <c r="D3" s="29">
        <f t="shared" si="0"/>
        <v>1.988789564717855E-2</v>
      </c>
      <c r="E3" s="4">
        <f>D3*16384</f>
        <v>325.84328228337336</v>
      </c>
      <c r="F3" s="4">
        <f t="shared" ref="F3:F17" si="4">TRUNC((G4-G3)/(2^11))</f>
        <v>20813</v>
      </c>
      <c r="G3" s="4">
        <f t="shared" ref="G3" si="5">D3*2147483647</f>
        <v>42708930.675558418</v>
      </c>
      <c r="I3" s="4">
        <f>G2+((2^11)*F2)</f>
        <v>42706944</v>
      </c>
      <c r="J3" s="4">
        <f>TRUNC(I3/(2^17))</f>
        <v>325</v>
      </c>
      <c r="K3" s="4">
        <f t="shared" si="1"/>
        <v>-0.84328228337335531</v>
      </c>
    </row>
    <row r="4" spans="1:11" x14ac:dyDescent="0.25">
      <c r="A4" s="1">
        <v>2</v>
      </c>
      <c r="B4" s="27">
        <f t="shared" si="2"/>
        <v>6.25E-2</v>
      </c>
      <c r="C4">
        <f t="shared" si="3"/>
        <v>4096</v>
      </c>
      <c r="D4" s="29">
        <f t="shared" si="0"/>
        <v>3.9737048611081682E-2</v>
      </c>
      <c r="E4" s="4">
        <f>D4*16384</f>
        <v>651.05180444396228</v>
      </c>
      <c r="F4" s="4">
        <f t="shared" si="4"/>
        <v>20732</v>
      </c>
      <c r="G4" s="4">
        <f t="shared" ref="G4:G5" si="6">D4*2147483647</f>
        <v>85334662.072341979</v>
      </c>
      <c r="I4" s="4">
        <f t="shared" ref="I4:I17" si="7">G3+((2^11)*F3)</f>
        <v>85333954.675558418</v>
      </c>
      <c r="J4" s="4">
        <f>TRUNC(I4/(2^17))</f>
        <v>651</v>
      </c>
      <c r="K4" s="4">
        <f t="shared" si="1"/>
        <v>-5.1804443962282676E-2</v>
      </c>
    </row>
    <row r="5" spans="1:11" x14ac:dyDescent="0.25">
      <c r="A5" s="1">
        <v>3</v>
      </c>
      <c r="B5" s="27">
        <f t="shared" si="2"/>
        <v>9.375E-2</v>
      </c>
      <c r="C5">
        <f t="shared" si="3"/>
        <v>6144</v>
      </c>
      <c r="D5" s="29">
        <f t="shared" si="0"/>
        <v>5.9509167142835447E-2</v>
      </c>
      <c r="E5" s="4">
        <f t="shared" ref="E5:E17" si="8">D5*16384</f>
        <v>974.99819446821596</v>
      </c>
      <c r="F5" s="4">
        <f t="shared" si="4"/>
        <v>20612</v>
      </c>
      <c r="G5" s="4">
        <f t="shared" si="6"/>
        <v>127794963.28582883</v>
      </c>
      <c r="I5" s="4">
        <f t="shared" si="7"/>
        <v>127793798.07234198</v>
      </c>
      <c r="J5" s="4">
        <f t="shared" ref="J5:J17" si="9">TRUNC(I5/(2^17))</f>
        <v>974</v>
      </c>
      <c r="K5" s="4">
        <f t="shared" si="1"/>
        <v>-0.99819446821595648</v>
      </c>
    </row>
    <row r="6" spans="1:11" x14ac:dyDescent="0.25">
      <c r="A6" s="1">
        <v>4</v>
      </c>
      <c r="B6" s="27">
        <f t="shared" si="2"/>
        <v>0.125</v>
      </c>
      <c r="C6">
        <f t="shared" si="3"/>
        <v>8192</v>
      </c>
      <c r="D6" s="29">
        <f t="shared" si="0"/>
        <v>7.9166848321131092E-2</v>
      </c>
      <c r="E6" s="4">
        <f t="shared" si="8"/>
        <v>1297.0696428934118</v>
      </c>
      <c r="F6" s="4">
        <f t="shared" si="4"/>
        <v>20454</v>
      </c>
      <c r="G6" s="4">
        <f t="shared" ref="G6:G17" si="10">D6*2147483647</f>
        <v>170009512.15415841</v>
      </c>
      <c r="I6" s="4">
        <f t="shared" si="7"/>
        <v>170008339.28582883</v>
      </c>
      <c r="J6" s="4">
        <f t="shared" si="9"/>
        <v>1297</v>
      </c>
      <c r="K6" s="4">
        <f t="shared" si="1"/>
        <v>-6.9642893411810292E-2</v>
      </c>
    </row>
    <row r="7" spans="1:11" x14ac:dyDescent="0.25">
      <c r="A7" s="1">
        <v>5</v>
      </c>
      <c r="B7" s="27">
        <f t="shared" si="2"/>
        <v>0.15625</v>
      </c>
      <c r="C7">
        <f t="shared" si="3"/>
        <v>10240</v>
      </c>
      <c r="D7" s="29">
        <f t="shared" si="0"/>
        <v>9.8673990561336064E-2</v>
      </c>
      <c r="E7" s="4">
        <f t="shared" si="8"/>
        <v>1616.6746613569301</v>
      </c>
      <c r="F7" s="4">
        <f t="shared" si="4"/>
        <v>20260</v>
      </c>
      <c r="G7" s="4">
        <f t="shared" si="10"/>
        <v>211900781.11470154</v>
      </c>
      <c r="I7" s="4">
        <f t="shared" si="7"/>
        <v>211899304.15415841</v>
      </c>
      <c r="J7" s="4">
        <f t="shared" si="9"/>
        <v>1616</v>
      </c>
      <c r="K7" s="4">
        <f t="shared" si="1"/>
        <v>-0.67466135693007345</v>
      </c>
    </row>
    <row r="8" spans="1:11" x14ac:dyDescent="0.25">
      <c r="A8" s="1">
        <v>6</v>
      </c>
      <c r="B8" s="27">
        <f t="shared" si="2"/>
        <v>0.1875</v>
      </c>
      <c r="C8">
        <f t="shared" si="3"/>
        <v>12288</v>
      </c>
      <c r="D8" s="29">
        <f t="shared" si="0"/>
        <v>0.11799616973505705</v>
      </c>
      <c r="E8" s="4">
        <f t="shared" si="8"/>
        <v>1933.2492449391748</v>
      </c>
      <c r="F8" s="4">
        <f t="shared" si="4"/>
        <v>20032</v>
      </c>
      <c r="G8" s="4">
        <f t="shared" si="10"/>
        <v>253394844.91467136</v>
      </c>
      <c r="I8" s="4">
        <f t="shared" si="7"/>
        <v>253393261.11470154</v>
      </c>
      <c r="J8" s="4">
        <f t="shared" si="9"/>
        <v>1933</v>
      </c>
      <c r="K8" s="4">
        <f t="shared" si="1"/>
        <v>-0.24924493917478685</v>
      </c>
    </row>
    <row r="9" spans="1:11" x14ac:dyDescent="0.25">
      <c r="A9" s="1">
        <v>7</v>
      </c>
      <c r="B9" s="27">
        <f t="shared" si="2"/>
        <v>0.21875</v>
      </c>
      <c r="C9">
        <f t="shared" si="3"/>
        <v>14336</v>
      </c>
      <c r="D9" s="29">
        <f t="shared" si="0"/>
        <v>0.13710096975917993</v>
      </c>
      <c r="E9" s="4">
        <f t="shared" si="8"/>
        <v>2246.262288534404</v>
      </c>
      <c r="F9" s="4">
        <f t="shared" si="4"/>
        <v>19773</v>
      </c>
      <c r="G9" s="4">
        <f t="shared" si="10"/>
        <v>294422090.5456804</v>
      </c>
      <c r="I9" s="4">
        <f t="shared" si="7"/>
        <v>294420380.91467136</v>
      </c>
      <c r="J9" s="4">
        <f t="shared" si="9"/>
        <v>2246</v>
      </c>
      <c r="K9" s="4">
        <f t="shared" si="1"/>
        <v>-0.2622885344039787</v>
      </c>
    </row>
    <row r="10" spans="1:11" x14ac:dyDescent="0.25">
      <c r="A10" s="1">
        <v>8</v>
      </c>
      <c r="B10" s="27">
        <f t="shared" si="2"/>
        <v>0.25</v>
      </c>
      <c r="C10">
        <f t="shared" si="3"/>
        <v>16384</v>
      </c>
      <c r="D10" s="29">
        <f t="shared" si="0"/>
        <v>0.15595826075473865</v>
      </c>
      <c r="E10" s="4">
        <f t="shared" si="8"/>
        <v>2555.220144205638</v>
      </c>
      <c r="F10" s="4">
        <f t="shared" si="4"/>
        <v>19484</v>
      </c>
      <c r="G10" s="4">
        <f t="shared" si="10"/>
        <v>334917814.58536315</v>
      </c>
      <c r="I10" s="4">
        <f t="shared" si="7"/>
        <v>334917194.5456804</v>
      </c>
      <c r="J10" s="4">
        <f t="shared" si="9"/>
        <v>2555</v>
      </c>
      <c r="K10" s="4">
        <f t="shared" si="1"/>
        <v>-0.22014420563800741</v>
      </c>
    </row>
    <row r="11" spans="1:11" x14ac:dyDescent="0.25">
      <c r="A11" s="1">
        <v>9</v>
      </c>
      <c r="B11" s="27">
        <f t="shared" si="2"/>
        <v>0.28125</v>
      </c>
      <c r="C11">
        <f t="shared" si="3"/>
        <v>18432</v>
      </c>
      <c r="D11" s="29">
        <f t="shared" si="0"/>
        <v>0.17454042032239717</v>
      </c>
      <c r="E11" s="4">
        <f t="shared" si="8"/>
        <v>2859.6702465621552</v>
      </c>
      <c r="F11" s="4">
        <f t="shared" si="4"/>
        <v>19170</v>
      </c>
      <c r="G11" s="4">
        <f t="shared" si="10"/>
        <v>374822698.3828544</v>
      </c>
      <c r="I11" s="4">
        <f t="shared" si="7"/>
        <v>374821046.58536315</v>
      </c>
      <c r="J11" s="4">
        <f t="shared" si="9"/>
        <v>2859</v>
      </c>
      <c r="K11" s="4">
        <f t="shared" si="1"/>
        <v>-0.67024656215517098</v>
      </c>
    </row>
    <row r="12" spans="1:11" x14ac:dyDescent="0.25">
      <c r="A12" s="1">
        <v>10</v>
      </c>
      <c r="B12" s="27">
        <f t="shared" si="2"/>
        <v>0.3125</v>
      </c>
      <c r="C12">
        <f t="shared" si="3"/>
        <v>20480</v>
      </c>
      <c r="D12" s="29">
        <f t="shared" si="0"/>
        <v>0.19282249595845916</v>
      </c>
      <c r="E12" s="4">
        <f t="shared" si="8"/>
        <v>3159.2037737833948</v>
      </c>
      <c r="F12" s="4">
        <f t="shared" si="4"/>
        <v>18832</v>
      </c>
      <c r="G12" s="4">
        <f t="shared" si="10"/>
        <v>414083156.84451461</v>
      </c>
      <c r="I12" s="4">
        <f t="shared" si="7"/>
        <v>414082858.3828544</v>
      </c>
      <c r="J12" s="4">
        <f t="shared" si="9"/>
        <v>3159</v>
      </c>
      <c r="K12" s="4">
        <f t="shared" si="1"/>
        <v>-0.20377378339480856</v>
      </c>
    </row>
    <row r="13" spans="1:11" x14ac:dyDescent="0.25">
      <c r="A13" s="1">
        <v>11</v>
      </c>
      <c r="B13" s="27">
        <f t="shared" si="2"/>
        <v>0.34375</v>
      </c>
      <c r="C13">
        <f t="shared" si="3"/>
        <v>22528</v>
      </c>
      <c r="D13" s="29">
        <f t="shared" si="0"/>
        <v>0.21078230898318384</v>
      </c>
      <c r="E13" s="4">
        <f t="shared" si="8"/>
        <v>3453.4573503804841</v>
      </c>
      <c r="F13" s="4">
        <f t="shared" si="4"/>
        <v>18474</v>
      </c>
      <c r="G13" s="4">
        <f t="shared" si="10"/>
        <v>452651561.61828852</v>
      </c>
      <c r="I13" s="4">
        <f t="shared" si="7"/>
        <v>452651092.84451461</v>
      </c>
      <c r="J13" s="4">
        <f t="shared" si="9"/>
        <v>3453</v>
      </c>
      <c r="K13" s="4">
        <f t="shared" si="1"/>
        <v>-0.45735038048405841</v>
      </c>
    </row>
    <row r="14" spans="1:11" x14ac:dyDescent="0.25">
      <c r="A14" s="1">
        <v>12</v>
      </c>
      <c r="B14" s="27">
        <f t="shared" si="2"/>
        <v>0.375</v>
      </c>
      <c r="C14">
        <f t="shared" si="3"/>
        <v>24576</v>
      </c>
      <c r="D14" s="29">
        <f t="shared" si="0"/>
        <v>0.2284005024398163</v>
      </c>
      <c r="E14" s="4">
        <f t="shared" si="8"/>
        <v>3742.1138319739503</v>
      </c>
      <c r="F14" s="4">
        <f t="shared" si="4"/>
        <v>18098</v>
      </c>
      <c r="G14" s="4">
        <f t="shared" si="10"/>
        <v>490486343.95608908</v>
      </c>
      <c r="I14" s="4">
        <f t="shared" si="7"/>
        <v>490486313.61828852</v>
      </c>
      <c r="J14" s="4">
        <f t="shared" si="9"/>
        <v>3742</v>
      </c>
      <c r="K14" s="4">
        <f t="shared" si="1"/>
        <v>-0.11383197395025491</v>
      </c>
    </row>
    <row r="15" spans="1:11" x14ac:dyDescent="0.25">
      <c r="A15" s="1">
        <v>13</v>
      </c>
      <c r="B15" s="27">
        <f t="shared" si="2"/>
        <v>0.40625</v>
      </c>
      <c r="C15">
        <f t="shared" si="3"/>
        <v>26624</v>
      </c>
      <c r="D15" s="29">
        <f t="shared" si="0"/>
        <v>0.24566053715279637</v>
      </c>
      <c r="E15" s="4">
        <f t="shared" si="8"/>
        <v>4024.9022407114157</v>
      </c>
      <c r="F15" s="4">
        <f t="shared" si="4"/>
        <v>17708</v>
      </c>
      <c r="G15" s="4">
        <f t="shared" si="10"/>
        <v>527551986.24886614</v>
      </c>
      <c r="I15" s="4">
        <f t="shared" si="7"/>
        <v>527551047.95608908</v>
      </c>
      <c r="J15" s="4">
        <f t="shared" si="9"/>
        <v>4024</v>
      </c>
      <c r="K15" s="4">
        <f t="shared" si="1"/>
        <v>-0.90224071141574314</v>
      </c>
    </row>
    <row r="16" spans="1:11" x14ac:dyDescent="0.25">
      <c r="A16" s="1">
        <v>14</v>
      </c>
      <c r="B16" s="27">
        <f t="shared" si="2"/>
        <v>0.4375</v>
      </c>
      <c r="C16">
        <f t="shared" si="3"/>
        <v>28672</v>
      </c>
      <c r="D16" s="29">
        <f t="shared" si="0"/>
        <v>0.26254864145174245</v>
      </c>
      <c r="E16" s="4">
        <f t="shared" si="8"/>
        <v>4301.5969415453483</v>
      </c>
      <c r="F16" s="4">
        <f t="shared" si="4"/>
        <v>17306</v>
      </c>
      <c r="G16" s="4">
        <f t="shared" si="10"/>
        <v>563818914.0596832</v>
      </c>
      <c r="I16" s="4">
        <f t="shared" si="7"/>
        <v>563817970.24886608</v>
      </c>
      <c r="J16" s="4">
        <f t="shared" si="9"/>
        <v>4301</v>
      </c>
      <c r="K16" s="4">
        <f t="shared" si="1"/>
        <v>-0.59694154534827248</v>
      </c>
    </row>
    <row r="17" spans="1:11" x14ac:dyDescent="0.25">
      <c r="A17" s="1">
        <v>15</v>
      </c>
      <c r="B17" s="27">
        <f t="shared" si="2"/>
        <v>0.46875</v>
      </c>
      <c r="C17">
        <f t="shared" si="3"/>
        <v>30720</v>
      </c>
      <c r="D17" s="29">
        <f t="shared" si="0"/>
        <v>0.2790537209571618</v>
      </c>
      <c r="E17" s="4">
        <f t="shared" si="8"/>
        <v>4572.0161641621389</v>
      </c>
      <c r="F17" s="4">
        <f t="shared" si="4"/>
        <v>16896</v>
      </c>
      <c r="G17" s="4">
        <f t="shared" si="10"/>
        <v>599263302.39000618</v>
      </c>
      <c r="I17" s="4">
        <f t="shared" si="7"/>
        <v>599261602.0596832</v>
      </c>
      <c r="J17" s="4">
        <f t="shared" si="9"/>
        <v>4572</v>
      </c>
      <c r="K17" s="4">
        <f t="shared" si="1"/>
        <v>-1.6164162138920801E-2</v>
      </c>
    </row>
    <row r="18" spans="1:11" x14ac:dyDescent="0.25">
      <c r="A18" s="1">
        <v>16</v>
      </c>
      <c r="B18" s="27">
        <f t="shared" si="2"/>
        <v>0.5</v>
      </c>
      <c r="C18">
        <f t="shared" ref="C18:C32" si="11">B18*65536</f>
        <v>32768</v>
      </c>
      <c r="D18" s="29">
        <f t="shared" ref="D18:D32" si="12">ATAN(B18)/(PI()/2)</f>
        <v>0.29516723530086653</v>
      </c>
      <c r="E18" s="4">
        <f t="shared" ref="E18:E32" si="13">D18*16384</f>
        <v>4836.0199831693972</v>
      </c>
      <c r="F18" s="4">
        <f t="shared" ref="F18:F32" si="14">TRUNC((G19-G18)/(2^11))</f>
        <v>16479</v>
      </c>
      <c r="G18" s="4">
        <f t="shared" ref="G18:G32" si="15">D18*2147483647</f>
        <v>633866810.93881202</v>
      </c>
      <c r="I18" s="4">
        <f t="shared" ref="I18:I32" si="16">G17+((2^11)*F17)</f>
        <v>633866310.39000618</v>
      </c>
      <c r="J18" s="4">
        <f t="shared" ref="J18:J32" si="17">TRUNC(I18/(2^17))</f>
        <v>4836</v>
      </c>
      <c r="K18" s="4">
        <f t="shared" ref="K18:K32" si="18">J18-E18</f>
        <v>-1.9983169397164602E-2</v>
      </c>
    </row>
    <row r="19" spans="1:11" x14ac:dyDescent="0.25">
      <c r="A19" s="1">
        <v>17</v>
      </c>
      <c r="B19" s="27">
        <f t="shared" si="2"/>
        <v>0.53125</v>
      </c>
      <c r="C19">
        <f t="shared" si="11"/>
        <v>34816</v>
      </c>
      <c r="D19" s="29">
        <f t="shared" si="12"/>
        <v>0.31088304876089051</v>
      </c>
      <c r="E19" s="4">
        <f t="shared" si="13"/>
        <v>5093.5078708984302</v>
      </c>
      <c r="F19" s="4">
        <f t="shared" si="14"/>
        <v>16058</v>
      </c>
      <c r="G19" s="4">
        <f t="shared" si="15"/>
        <v>667616263.34351599</v>
      </c>
      <c r="I19" s="4">
        <f t="shared" si="16"/>
        <v>667615802.93881202</v>
      </c>
      <c r="J19" s="4">
        <f t="shared" si="17"/>
        <v>5093</v>
      </c>
      <c r="K19" s="4">
        <f t="shared" si="18"/>
        <v>-0.50787089843015565</v>
      </c>
    </row>
    <row r="20" spans="1:11" x14ac:dyDescent="0.25">
      <c r="A20" s="1">
        <v>18</v>
      </c>
      <c r="B20" s="27">
        <f t="shared" si="2"/>
        <v>0.5625</v>
      </c>
      <c r="C20">
        <f t="shared" si="11"/>
        <v>36864</v>
      </c>
      <c r="D20" s="29">
        <f t="shared" si="12"/>
        <v>0.3261972615865697</v>
      </c>
      <c r="E20" s="4">
        <f t="shared" si="13"/>
        <v>5344.4159338343579</v>
      </c>
      <c r="F20" s="4">
        <f t="shared" si="14"/>
        <v>15635</v>
      </c>
      <c r="G20" s="4">
        <f t="shared" si="15"/>
        <v>700503284.9533397</v>
      </c>
      <c r="I20" s="4">
        <f t="shared" si="16"/>
        <v>700503047.34351599</v>
      </c>
      <c r="J20" s="4">
        <f t="shared" si="17"/>
        <v>5344</v>
      </c>
      <c r="K20" s="4">
        <f t="shared" si="18"/>
        <v>-0.4159338343579293</v>
      </c>
    </row>
    <row r="21" spans="1:11" x14ac:dyDescent="0.25">
      <c r="A21" s="1">
        <v>19</v>
      </c>
      <c r="B21" s="27">
        <f t="shared" si="2"/>
        <v>0.59375</v>
      </c>
      <c r="C21">
        <f t="shared" si="11"/>
        <v>38912</v>
      </c>
      <c r="D21" s="29">
        <f t="shared" si="12"/>
        <v>0.34110802834238235</v>
      </c>
      <c r="E21" s="4">
        <f t="shared" si="13"/>
        <v>5588.7139363615925</v>
      </c>
      <c r="F21" s="4">
        <f t="shared" si="14"/>
        <v>15212</v>
      </c>
      <c r="G21" s="4">
        <f t="shared" si="15"/>
        <v>732523912.72567856</v>
      </c>
      <c r="I21" s="4">
        <f t="shared" si="16"/>
        <v>732523764.9533397</v>
      </c>
      <c r="J21" s="4">
        <f t="shared" si="17"/>
        <v>5588</v>
      </c>
      <c r="K21" s="4">
        <f t="shared" si="18"/>
        <v>-0.71393636159245943</v>
      </c>
    </row>
    <row r="22" spans="1:11" x14ac:dyDescent="0.25">
      <c r="A22" s="1">
        <v>20</v>
      </c>
      <c r="B22" s="27">
        <f t="shared" si="2"/>
        <v>0.625</v>
      </c>
      <c r="C22">
        <f t="shared" si="11"/>
        <v>40960</v>
      </c>
      <c r="D22" s="29">
        <f t="shared" si="12"/>
        <v>0.35561536897870555</v>
      </c>
      <c r="E22" s="4">
        <f t="shared" si="13"/>
        <v>5826.4022053471117</v>
      </c>
      <c r="F22" s="4">
        <f t="shared" si="14"/>
        <v>14790</v>
      </c>
      <c r="G22" s="4">
        <f t="shared" si="15"/>
        <v>763678189.50364125</v>
      </c>
      <c r="I22" s="4">
        <f t="shared" si="16"/>
        <v>763678088.72567856</v>
      </c>
      <c r="J22" s="4">
        <f t="shared" si="17"/>
        <v>5826</v>
      </c>
      <c r="K22" s="4">
        <f t="shared" si="18"/>
        <v>-0.4022053471117033</v>
      </c>
    </row>
    <row r="23" spans="1:11" x14ac:dyDescent="0.25">
      <c r="A23" s="1">
        <v>21</v>
      </c>
      <c r="B23" s="27">
        <f t="shared" si="2"/>
        <v>0.65625</v>
      </c>
      <c r="C23">
        <f t="shared" si="11"/>
        <v>43008</v>
      </c>
      <c r="D23" s="29">
        <f t="shared" si="12"/>
        <v>0.36972097760927691</v>
      </c>
      <c r="E23" s="4">
        <f t="shared" si="13"/>
        <v>6057.5084971503929</v>
      </c>
      <c r="F23" s="4">
        <f t="shared" si="14"/>
        <v>14372</v>
      </c>
      <c r="G23" s="4">
        <f t="shared" si="15"/>
        <v>793969753.36877537</v>
      </c>
      <c r="I23" s="4">
        <f t="shared" si="16"/>
        <v>793968109.50364125</v>
      </c>
      <c r="J23" s="4">
        <f t="shared" si="17"/>
        <v>6057</v>
      </c>
      <c r="K23" s="4">
        <f t="shared" si="18"/>
        <v>-0.50849715039294097</v>
      </c>
    </row>
    <row r="24" spans="1:11" x14ac:dyDescent="0.25">
      <c r="A24" s="1">
        <v>22</v>
      </c>
      <c r="B24" s="27">
        <f t="shared" si="2"/>
        <v>0.6875</v>
      </c>
      <c r="C24">
        <f t="shared" si="11"/>
        <v>45056</v>
      </c>
      <c r="D24" s="29">
        <f t="shared" si="12"/>
        <v>0.38342803319631558</v>
      </c>
      <c r="E24" s="4">
        <f t="shared" si="13"/>
        <v>6282.0848958884344</v>
      </c>
      <c r="F24" s="4">
        <f t="shared" si="14"/>
        <v>13959</v>
      </c>
      <c r="G24" s="4">
        <f t="shared" si="15"/>
        <v>823405431.0904609</v>
      </c>
      <c r="I24" s="4">
        <f t="shared" si="16"/>
        <v>823403609.36877537</v>
      </c>
      <c r="J24" s="4">
        <f t="shared" si="17"/>
        <v>6282</v>
      </c>
      <c r="K24" s="4">
        <f t="shared" si="18"/>
        <v>-8.4895888434402877E-2</v>
      </c>
    </row>
    <row r="25" spans="1:11" x14ac:dyDescent="0.25">
      <c r="A25" s="1">
        <v>23</v>
      </c>
      <c r="B25" s="27">
        <f t="shared" si="2"/>
        <v>0.71875</v>
      </c>
      <c r="C25">
        <f t="shared" si="11"/>
        <v>47104</v>
      </c>
      <c r="D25" s="29">
        <f t="shared" si="12"/>
        <v>0.39674101556225427</v>
      </c>
      <c r="E25" s="4">
        <f t="shared" si="13"/>
        <v>6500.204798971974</v>
      </c>
      <c r="F25" s="4">
        <f t="shared" si="14"/>
        <v>13552</v>
      </c>
      <c r="G25" s="4">
        <f t="shared" si="15"/>
        <v>851994843.01411355</v>
      </c>
      <c r="I25" s="4">
        <f t="shared" si="16"/>
        <v>851993463.0904609</v>
      </c>
      <c r="J25" s="4">
        <f t="shared" si="17"/>
        <v>6500</v>
      </c>
      <c r="K25" s="4">
        <f t="shared" si="18"/>
        <v>-0.20479897197401442</v>
      </c>
    </row>
    <row r="26" spans="1:11" x14ac:dyDescent="0.25">
      <c r="A26" s="1">
        <v>24</v>
      </c>
      <c r="B26" s="27">
        <f t="shared" si="2"/>
        <v>0.75</v>
      </c>
      <c r="C26">
        <f t="shared" si="11"/>
        <v>49152</v>
      </c>
      <c r="D26" s="29">
        <f t="shared" si="12"/>
        <v>0.40966552939826689</v>
      </c>
      <c r="E26" s="4">
        <f t="shared" si="13"/>
        <v>6711.9600336612048</v>
      </c>
      <c r="F26" s="4">
        <f t="shared" si="14"/>
        <v>13151</v>
      </c>
      <c r="G26" s="4">
        <f t="shared" si="15"/>
        <v>879750025.12237585</v>
      </c>
      <c r="I26" s="4">
        <f t="shared" si="16"/>
        <v>879749339.01411355</v>
      </c>
      <c r="J26" s="4">
        <f t="shared" si="17"/>
        <v>6711</v>
      </c>
      <c r="K26" s="4">
        <f t="shared" si="18"/>
        <v>-0.9600336612047613</v>
      </c>
    </row>
    <row r="27" spans="1:11" x14ac:dyDescent="0.25">
      <c r="A27" s="1">
        <v>25</v>
      </c>
      <c r="B27" s="27">
        <f t="shared" si="2"/>
        <v>0.78125</v>
      </c>
      <c r="C27">
        <f t="shared" si="11"/>
        <v>51200</v>
      </c>
      <c r="D27" s="29">
        <f t="shared" si="12"/>
        <v>0.42220813825005182</v>
      </c>
      <c r="E27" s="4">
        <f t="shared" si="13"/>
        <v>6917.4581370888491</v>
      </c>
      <c r="F27" s="4">
        <f t="shared" si="14"/>
        <v>12759</v>
      </c>
      <c r="G27" s="4">
        <f t="shared" si="15"/>
        <v>906685072.52230144</v>
      </c>
      <c r="I27" s="4">
        <f t="shared" si="16"/>
        <v>906683273.12237585</v>
      </c>
      <c r="J27" s="4">
        <f t="shared" si="17"/>
        <v>6917</v>
      </c>
      <c r="K27" s="4">
        <f t="shared" si="18"/>
        <v>-0.45813708884907101</v>
      </c>
    </row>
    <row r="28" spans="1:11" x14ac:dyDescent="0.25">
      <c r="A28" s="1">
        <v>26</v>
      </c>
      <c r="B28" s="27">
        <f t="shared" si="2"/>
        <v>0.8125</v>
      </c>
      <c r="C28">
        <f t="shared" si="11"/>
        <v>53248</v>
      </c>
      <c r="D28" s="29">
        <f t="shared" si="12"/>
        <v>0.43437620984699443</v>
      </c>
      <c r="E28" s="4">
        <f t="shared" si="13"/>
        <v>7116.8198221331568</v>
      </c>
      <c r="F28" s="4">
        <f t="shared" si="14"/>
        <v>12374</v>
      </c>
      <c r="G28" s="4">
        <f t="shared" si="15"/>
        <v>932815807.29226089</v>
      </c>
      <c r="I28" s="4">
        <f t="shared" si="16"/>
        <v>932815504.52230144</v>
      </c>
      <c r="J28" s="4">
        <f t="shared" si="17"/>
        <v>7116</v>
      </c>
      <c r="K28" s="4">
        <f t="shared" si="18"/>
        <v>-0.81982213315677654</v>
      </c>
    </row>
    <row r="29" spans="1:11" x14ac:dyDescent="0.25">
      <c r="A29" s="1">
        <v>27</v>
      </c>
      <c r="B29" s="27">
        <f t="shared" si="2"/>
        <v>0.84375</v>
      </c>
      <c r="C29">
        <f t="shared" si="11"/>
        <v>55296</v>
      </c>
      <c r="D29" s="29">
        <f t="shared" si="12"/>
        <v>0.44617777361021471</v>
      </c>
      <c r="E29" s="4">
        <f t="shared" si="13"/>
        <v>7310.1766428297578</v>
      </c>
      <c r="F29" s="4">
        <f t="shared" si="14"/>
        <v>11999</v>
      </c>
      <c r="G29" s="4">
        <f t="shared" si="15"/>
        <v>958159472.4828043</v>
      </c>
      <c r="I29" s="4">
        <f t="shared" si="16"/>
        <v>958157759.29226089</v>
      </c>
      <c r="J29" s="4">
        <f t="shared" si="17"/>
        <v>7310</v>
      </c>
      <c r="K29" s="4">
        <f t="shared" si="18"/>
        <v>-0.17664282975783863</v>
      </c>
    </row>
    <row r="30" spans="1:11" x14ac:dyDescent="0.25">
      <c r="A30" s="1">
        <v>28</v>
      </c>
      <c r="B30" s="27">
        <f t="shared" si="2"/>
        <v>0.875</v>
      </c>
      <c r="C30">
        <f t="shared" si="11"/>
        <v>57344</v>
      </c>
      <c r="D30" s="29">
        <f t="shared" si="12"/>
        <v>0.45762139073010721</v>
      </c>
      <c r="E30" s="4">
        <f t="shared" si="13"/>
        <v>7497.6688657220766</v>
      </c>
      <c r="F30" s="4">
        <f t="shared" si="14"/>
        <v>11633</v>
      </c>
      <c r="G30" s="4">
        <f t="shared" si="15"/>
        <v>982734453.11030269</v>
      </c>
      <c r="I30" s="4">
        <f t="shared" si="16"/>
        <v>982733424.4828043</v>
      </c>
      <c r="J30" s="4">
        <f t="shared" si="17"/>
        <v>7497</v>
      </c>
      <c r="K30" s="4">
        <f t="shared" si="18"/>
        <v>-0.66886572207658901</v>
      </c>
    </row>
    <row r="31" spans="1:11" x14ac:dyDescent="0.25">
      <c r="A31" s="1">
        <v>29</v>
      </c>
      <c r="B31" s="27">
        <f t="shared" si="2"/>
        <v>0.90625</v>
      </c>
      <c r="C31">
        <f t="shared" si="11"/>
        <v>59392</v>
      </c>
      <c r="D31" s="29">
        <f t="shared" si="12"/>
        <v>0.46871603684209745</v>
      </c>
      <c r="E31" s="4">
        <f t="shared" si="13"/>
        <v>7679.4435476209246</v>
      </c>
      <c r="F31" s="4">
        <f t="shared" si="14"/>
        <v>11277</v>
      </c>
      <c r="G31" s="4">
        <f t="shared" si="15"/>
        <v>1006560024.2050538</v>
      </c>
      <c r="I31" s="4">
        <f t="shared" si="16"/>
        <v>1006558837.1103027</v>
      </c>
      <c r="J31" s="4">
        <f t="shared" si="17"/>
        <v>7679</v>
      </c>
      <c r="K31" s="4">
        <f t="shared" si="18"/>
        <v>-0.44354762092461897</v>
      </c>
    </row>
    <row r="32" spans="1:11" x14ac:dyDescent="0.25">
      <c r="A32" s="1">
        <v>30</v>
      </c>
      <c r="B32" s="27">
        <f t="shared" si="2"/>
        <v>0.9375</v>
      </c>
      <c r="C32">
        <f t="shared" si="11"/>
        <v>61440</v>
      </c>
      <c r="D32" s="29">
        <f t="shared" si="12"/>
        <v>0.47947099704450452</v>
      </c>
      <c r="E32" s="4">
        <f t="shared" si="13"/>
        <v>7855.6528155771621</v>
      </c>
      <c r="F32" s="4">
        <f t="shared" si="14"/>
        <v>10931</v>
      </c>
      <c r="G32" s="4">
        <f t="shared" si="15"/>
        <v>1029656125.3638588</v>
      </c>
      <c r="I32" s="4">
        <f t="shared" si="16"/>
        <v>1029655320.2050538</v>
      </c>
      <c r="J32" s="4">
        <f t="shared" si="17"/>
        <v>7855</v>
      </c>
      <c r="K32" s="4">
        <f t="shared" si="18"/>
        <v>-0.65281557716207317</v>
      </c>
    </row>
    <row r="33" spans="1:11" x14ac:dyDescent="0.25">
      <c r="A33" s="1">
        <v>31</v>
      </c>
      <c r="B33" s="27">
        <f t="shared" si="2"/>
        <v>0.96875</v>
      </c>
      <c r="C33">
        <f t="shared" ref="C33:C34" si="19">B33*65536</f>
        <v>63488</v>
      </c>
      <c r="D33" s="29">
        <f t="shared" ref="D33:D34" si="20">ATAN(B33)/(PI()/2)</f>
        <v>0.48989577278667623</v>
      </c>
      <c r="E33" s="4">
        <f t="shared" ref="E33:E34" si="21">D33*16384</f>
        <v>8026.4523413369034</v>
      </c>
      <c r="F33" s="4">
        <f t="shared" ref="F33" si="22">TRUNC((G34-G33)/(2^11))</f>
        <v>10595</v>
      </c>
      <c r="G33" s="4">
        <f t="shared" ref="G33:G34" si="23">D33*2147483647</f>
        <v>1052043160.7938148</v>
      </c>
      <c r="I33" s="4">
        <f t="shared" ref="I33:I34" si="24">G32+((2^11)*F32)</f>
        <v>1052042813.3638588</v>
      </c>
      <c r="J33" s="4">
        <f t="shared" ref="J33:J34" si="25">TRUNC(I33/(2^17))</f>
        <v>8026</v>
      </c>
      <c r="K33" s="4">
        <f t="shared" ref="K33:K34" si="26">J33-E33</f>
        <v>-0.4523413369033733</v>
      </c>
    </row>
    <row r="34" spans="1:11" x14ac:dyDescent="0.25">
      <c r="A34" s="1">
        <v>32</v>
      </c>
      <c r="B34" s="27">
        <f t="shared" si="2"/>
        <v>1</v>
      </c>
      <c r="C34">
        <f t="shared" si="19"/>
        <v>65536</v>
      </c>
      <c r="D34" s="29">
        <f t="shared" si="20"/>
        <v>0.5</v>
      </c>
      <c r="E34" s="4">
        <f t="shared" si="21"/>
        <v>8192</v>
      </c>
      <c r="F34" s="4"/>
      <c r="G34" s="4">
        <f t="shared" si="23"/>
        <v>1073741823.5</v>
      </c>
      <c r="I34" s="4">
        <f t="shared" si="24"/>
        <v>1073741720.7938148</v>
      </c>
      <c r="J34" s="4">
        <f t="shared" si="25"/>
        <v>8191</v>
      </c>
      <c r="K34" s="4">
        <f t="shared" si="26"/>
        <v>-1</v>
      </c>
    </row>
    <row r="36" spans="1:11" x14ac:dyDescent="0.25">
      <c r="A36" s="1"/>
      <c r="B36" s="27"/>
      <c r="D36" s="29"/>
      <c r="E36" s="4"/>
      <c r="F36" s="4"/>
      <c r="G36" s="4"/>
      <c r="I36" s="4"/>
      <c r="J36" s="1"/>
      <c r="K36" s="4"/>
    </row>
    <row r="37" spans="1:11" x14ac:dyDescent="0.25">
      <c r="A37" s="1"/>
      <c r="B37" s="27"/>
      <c r="D37" s="29"/>
      <c r="E37" s="4"/>
      <c r="F37" s="4"/>
      <c r="G37" s="4"/>
      <c r="I37" s="4"/>
      <c r="J37" s="4"/>
      <c r="K37" s="4"/>
    </row>
    <row r="38" spans="1:11" x14ac:dyDescent="0.25">
      <c r="A38" s="1"/>
      <c r="B38" s="27"/>
      <c r="D38" s="29"/>
      <c r="E38" s="4"/>
      <c r="F38" s="4"/>
      <c r="G38" s="4"/>
      <c r="I38" s="4"/>
      <c r="J38" s="4"/>
      <c r="K38" s="4"/>
    </row>
    <row r="39" spans="1:11" x14ac:dyDescent="0.25">
      <c r="A39" s="1"/>
      <c r="B39" s="27"/>
      <c r="D39" s="29"/>
      <c r="E39" s="4"/>
      <c r="F39" s="4"/>
      <c r="G39" s="4"/>
      <c r="I39" s="4"/>
      <c r="J39" s="4"/>
      <c r="K39" s="4"/>
    </row>
    <row r="40" spans="1:11" x14ac:dyDescent="0.25">
      <c r="A40" s="1"/>
      <c r="B40" s="27"/>
      <c r="D40" s="29"/>
      <c r="E40" s="4"/>
      <c r="F40" s="4"/>
      <c r="G40" s="4"/>
      <c r="I40" s="4"/>
      <c r="J40" s="4"/>
      <c r="K40" s="4"/>
    </row>
    <row r="41" spans="1:11" x14ac:dyDescent="0.25">
      <c r="A41" s="1"/>
      <c r="B41" s="27"/>
      <c r="D41" s="29"/>
      <c r="E41" s="4"/>
      <c r="F41" s="4"/>
      <c r="G41" s="4"/>
      <c r="I41" s="4"/>
      <c r="J41" s="4"/>
      <c r="K41" s="4"/>
    </row>
    <row r="42" spans="1:11" x14ac:dyDescent="0.25">
      <c r="A42" s="1"/>
      <c r="B42" s="27"/>
      <c r="D42" s="29"/>
      <c r="E42" s="4"/>
      <c r="F42" s="4"/>
      <c r="G42" s="4"/>
      <c r="I42" s="4"/>
      <c r="J42" s="4"/>
      <c r="K42" s="4"/>
    </row>
    <row r="43" spans="1:11" x14ac:dyDescent="0.25">
      <c r="A43" s="1"/>
      <c r="B43" s="27"/>
      <c r="D43" s="29"/>
      <c r="E43" s="4"/>
      <c r="F43" s="4"/>
      <c r="G43" s="4"/>
      <c r="I43" s="4"/>
      <c r="J43" s="4"/>
      <c r="K43" s="4"/>
    </row>
    <row r="44" spans="1:11" x14ac:dyDescent="0.25">
      <c r="A44" s="1"/>
      <c r="B44" s="27"/>
      <c r="D44" s="29"/>
      <c r="E44" s="4"/>
      <c r="F44" s="4"/>
      <c r="G44" s="4"/>
      <c r="I44" s="4"/>
      <c r="J44" s="4"/>
      <c r="K44" s="4"/>
    </row>
    <row r="45" spans="1:11" x14ac:dyDescent="0.25">
      <c r="A45" s="1"/>
      <c r="B45" s="27"/>
      <c r="D45" s="29"/>
      <c r="E45" s="4"/>
      <c r="F45" s="4"/>
      <c r="G45" s="4"/>
      <c r="I45" s="4"/>
      <c r="J45" s="4"/>
      <c r="K45" s="4"/>
    </row>
    <row r="46" spans="1:11" x14ac:dyDescent="0.25">
      <c r="A46" s="1"/>
      <c r="B46" s="27"/>
      <c r="D46" s="29"/>
      <c r="E46" s="4"/>
      <c r="F46" s="4"/>
      <c r="G46" s="4"/>
      <c r="I46" s="4"/>
      <c r="J46" s="4"/>
      <c r="K46" s="4"/>
    </row>
    <row r="47" spans="1:11" x14ac:dyDescent="0.25">
      <c r="A47" s="1"/>
      <c r="B47" s="27"/>
      <c r="D47" s="29"/>
      <c r="E47" s="4"/>
      <c r="F47" s="4"/>
      <c r="G47" s="4"/>
      <c r="I47" s="4"/>
      <c r="J47" s="4"/>
      <c r="K47" s="4"/>
    </row>
    <row r="48" spans="1:11" x14ac:dyDescent="0.25">
      <c r="A48" s="1"/>
      <c r="B48" s="27"/>
      <c r="D48" s="29"/>
      <c r="E48" s="4"/>
      <c r="F48" s="4"/>
      <c r="G48" s="4"/>
      <c r="I48" s="4"/>
      <c r="J48" s="4"/>
      <c r="K48" s="4"/>
    </row>
    <row r="49" spans="1:11" x14ac:dyDescent="0.25">
      <c r="A49" s="1"/>
      <c r="B49" s="27"/>
      <c r="D49" s="29"/>
      <c r="E49" s="4"/>
      <c r="F49" s="4"/>
      <c r="G49" s="4"/>
      <c r="I49" s="4"/>
      <c r="J49" s="4"/>
      <c r="K49" s="4"/>
    </row>
    <row r="50" spans="1:11" x14ac:dyDescent="0.25">
      <c r="A50" s="1"/>
      <c r="B50" s="27"/>
      <c r="D50" s="29"/>
      <c r="E50" s="4"/>
      <c r="F50" s="4"/>
      <c r="G50" s="4"/>
      <c r="I50" s="4"/>
      <c r="J50" s="4"/>
      <c r="K50" s="4"/>
    </row>
    <row r="51" spans="1:11" x14ac:dyDescent="0.25">
      <c r="A51" s="1"/>
      <c r="B51" s="27"/>
      <c r="D51" s="29"/>
      <c r="E51" s="4"/>
      <c r="F51" s="4"/>
      <c r="G51" s="4"/>
      <c r="I51" s="4"/>
      <c r="J51" s="4"/>
      <c r="K51" s="4"/>
    </row>
    <row r="52" spans="1:11" x14ac:dyDescent="0.25">
      <c r="A52" s="1"/>
      <c r="B52" s="27"/>
      <c r="D52" s="29"/>
      <c r="E52" s="4"/>
      <c r="F52" s="4"/>
      <c r="G52" s="4"/>
      <c r="I52" s="4"/>
      <c r="J52" s="4"/>
      <c r="K52" s="4"/>
    </row>
    <row r="53" spans="1:11" x14ac:dyDescent="0.25">
      <c r="A53" s="1"/>
      <c r="B53" s="27"/>
      <c r="D53" s="29"/>
      <c r="E53" s="4"/>
      <c r="F53" s="4"/>
      <c r="G53" s="4"/>
      <c r="I53" s="4"/>
      <c r="J53" s="4"/>
      <c r="K53" s="4"/>
    </row>
    <row r="54" spans="1:11" x14ac:dyDescent="0.25">
      <c r="A54" s="1"/>
      <c r="B54" s="27"/>
      <c r="D54" s="29"/>
      <c r="E54" s="4"/>
      <c r="F54" s="4"/>
      <c r="G54" s="4"/>
      <c r="I54" s="4"/>
      <c r="J54" s="4"/>
      <c r="K54" s="4"/>
    </row>
    <row r="55" spans="1:11" x14ac:dyDescent="0.25">
      <c r="A55" s="1"/>
      <c r="B55" s="27"/>
      <c r="D55" s="29"/>
      <c r="E55" s="4"/>
      <c r="F55" s="4"/>
      <c r="G55" s="4"/>
      <c r="I55" s="4"/>
      <c r="J55" s="4"/>
      <c r="K55" s="4"/>
    </row>
    <row r="56" spans="1:11" x14ac:dyDescent="0.25">
      <c r="A56" s="1"/>
      <c r="B56" s="27"/>
      <c r="D56" s="29"/>
      <c r="E56" s="4"/>
      <c r="F56" s="4"/>
      <c r="G56" s="4"/>
      <c r="I56" s="4"/>
      <c r="J56" s="4"/>
      <c r="K56" s="4"/>
    </row>
    <row r="57" spans="1:11" x14ac:dyDescent="0.25">
      <c r="A57" s="1"/>
      <c r="B57" s="27"/>
      <c r="D57" s="29"/>
      <c r="E57" s="4"/>
      <c r="F57" s="4"/>
      <c r="G57" s="4"/>
      <c r="I57" s="4"/>
      <c r="J57" s="4"/>
      <c r="K57" s="4"/>
    </row>
    <row r="58" spans="1:11" x14ac:dyDescent="0.25">
      <c r="A58" s="1"/>
      <c r="B58" s="27"/>
      <c r="D58" s="29"/>
      <c r="E58" s="4"/>
      <c r="F58" s="4"/>
      <c r="G58" s="4"/>
      <c r="I58" s="4"/>
      <c r="J58" s="4"/>
      <c r="K58" s="4"/>
    </row>
    <row r="59" spans="1:11" x14ac:dyDescent="0.25">
      <c r="A59" s="1"/>
      <c r="B59" s="27"/>
      <c r="D59" s="29"/>
      <c r="E59" s="4"/>
      <c r="F59" s="4"/>
      <c r="G59" s="4"/>
      <c r="I59" s="4"/>
      <c r="J59" s="4"/>
      <c r="K59" s="4"/>
    </row>
    <row r="60" spans="1:11" x14ac:dyDescent="0.25">
      <c r="A60" s="1"/>
      <c r="B60" s="27"/>
      <c r="D60" s="29"/>
      <c r="E60" s="4"/>
      <c r="F60" s="4"/>
      <c r="G60" s="4"/>
      <c r="I60" s="4"/>
      <c r="J60" s="4"/>
      <c r="K60" s="4"/>
    </row>
    <row r="61" spans="1:11" x14ac:dyDescent="0.25">
      <c r="A61" s="1"/>
      <c r="B61" s="27"/>
      <c r="D61" s="29"/>
      <c r="E61" s="4"/>
      <c r="F61" s="4"/>
      <c r="G61" s="4"/>
      <c r="I61" s="4"/>
      <c r="J61" s="4"/>
      <c r="K61" s="4"/>
    </row>
    <row r="62" spans="1:11" x14ac:dyDescent="0.25">
      <c r="A62" s="1"/>
      <c r="B62" s="27"/>
      <c r="D62" s="29"/>
      <c r="E62" s="4"/>
      <c r="F62" s="4"/>
      <c r="G62" s="4"/>
      <c r="I62" s="4"/>
      <c r="J62" s="4"/>
      <c r="K62" s="4"/>
    </row>
    <row r="63" spans="1:11" x14ac:dyDescent="0.25">
      <c r="A63" s="1"/>
      <c r="B63" s="27"/>
      <c r="D63" s="29"/>
      <c r="E63" s="4"/>
      <c r="F63" s="4"/>
      <c r="G63" s="4"/>
      <c r="I63" s="4"/>
      <c r="J63" s="4"/>
      <c r="K63" s="4"/>
    </row>
    <row r="64" spans="1:11" x14ac:dyDescent="0.25">
      <c r="A64" s="1"/>
      <c r="B64" s="27"/>
      <c r="D64" s="29"/>
      <c r="E64" s="4"/>
      <c r="F64" s="4"/>
      <c r="G64" s="4"/>
      <c r="I64" s="4"/>
      <c r="J64" s="4"/>
      <c r="K64" s="4"/>
    </row>
    <row r="65" spans="1:11" x14ac:dyDescent="0.25">
      <c r="A65" s="1"/>
      <c r="B65" s="27"/>
      <c r="D65" s="29"/>
      <c r="E65" s="4"/>
      <c r="F65" s="4"/>
      <c r="G65" s="4"/>
      <c r="I65" s="4"/>
      <c r="J65" s="4"/>
      <c r="K65" s="4"/>
    </row>
    <row r="66" spans="1:11" x14ac:dyDescent="0.25">
      <c r="A66" s="1"/>
      <c r="B66" s="27"/>
      <c r="D66" s="29"/>
      <c r="E66" s="4"/>
      <c r="F66" s="4"/>
      <c r="G66" s="4"/>
      <c r="I66" s="4"/>
      <c r="J66" s="4"/>
      <c r="K66" s="4"/>
    </row>
    <row r="72" spans="1:11" x14ac:dyDescent="0.25">
      <c r="A72" s="1"/>
      <c r="B72" s="27"/>
      <c r="D72" s="29"/>
      <c r="E72" s="4"/>
      <c r="F72" s="4"/>
      <c r="G72" s="4"/>
      <c r="I72" s="4"/>
      <c r="J72" s="1"/>
      <c r="K72" s="4"/>
    </row>
    <row r="73" spans="1:11" x14ac:dyDescent="0.25">
      <c r="A73" s="1"/>
      <c r="B73" s="27"/>
      <c r="D73" s="29"/>
      <c r="E73" s="4"/>
      <c r="F73" s="4"/>
      <c r="G73" s="4"/>
      <c r="I73" s="4"/>
      <c r="J73" s="4"/>
      <c r="K73" s="4"/>
    </row>
    <row r="74" spans="1:11" x14ac:dyDescent="0.25">
      <c r="A74" s="1"/>
      <c r="B74" s="27"/>
      <c r="D74" s="29"/>
      <c r="E74" s="4"/>
      <c r="F74" s="4"/>
      <c r="G74" s="4"/>
      <c r="I74" s="4"/>
      <c r="J74" s="4"/>
      <c r="K74" s="4"/>
    </row>
    <row r="75" spans="1:11" x14ac:dyDescent="0.25">
      <c r="A75" s="1"/>
      <c r="B75" s="27"/>
      <c r="D75" s="29"/>
      <c r="E75" s="4"/>
      <c r="F75" s="4"/>
      <c r="G75" s="4"/>
      <c r="I75" s="4"/>
      <c r="J75" s="4"/>
      <c r="K75" s="4"/>
    </row>
    <row r="76" spans="1:11" x14ac:dyDescent="0.25">
      <c r="A76" s="1"/>
      <c r="B76" s="27"/>
      <c r="D76" s="29"/>
      <c r="E76" s="4"/>
      <c r="F76" s="4"/>
      <c r="G76" s="4"/>
      <c r="I76" s="4"/>
      <c r="J76" s="4"/>
      <c r="K76" s="4"/>
    </row>
    <row r="77" spans="1:11" x14ac:dyDescent="0.25">
      <c r="A77" s="1"/>
      <c r="B77" s="27"/>
      <c r="D77" s="29"/>
      <c r="E77" s="4"/>
      <c r="F77" s="4"/>
      <c r="G77" s="4"/>
      <c r="I77" s="4"/>
      <c r="J77" s="4"/>
      <c r="K77" s="4"/>
    </row>
    <row r="78" spans="1:11" x14ac:dyDescent="0.25">
      <c r="A78" s="1"/>
      <c r="B78" s="27"/>
      <c r="D78" s="29"/>
      <c r="E78" s="4"/>
      <c r="F78" s="4"/>
      <c r="G78" s="4"/>
      <c r="I78" s="4"/>
      <c r="J78" s="4"/>
      <c r="K78" s="4"/>
    </row>
    <row r="79" spans="1:11" x14ac:dyDescent="0.25">
      <c r="A79" s="1"/>
      <c r="B79" s="27"/>
      <c r="D79" s="29"/>
      <c r="E79" s="4"/>
      <c r="F79" s="4"/>
      <c r="G79" s="4"/>
      <c r="I79" s="4"/>
      <c r="J79" s="4"/>
      <c r="K79" s="4"/>
    </row>
    <row r="80" spans="1:11" x14ac:dyDescent="0.25">
      <c r="A80" s="1"/>
      <c r="B80" s="27"/>
      <c r="D80" s="29"/>
      <c r="E80" s="4"/>
      <c r="F80" s="4"/>
      <c r="G80" s="4"/>
      <c r="I80" s="4"/>
      <c r="J80" s="4"/>
      <c r="K80" s="4"/>
    </row>
    <row r="81" spans="1:11" x14ac:dyDescent="0.25">
      <c r="A81" s="1"/>
      <c r="B81" s="27"/>
      <c r="D81" s="29"/>
      <c r="E81" s="4"/>
      <c r="F81" s="4"/>
      <c r="G81" s="4"/>
      <c r="I81" s="4"/>
      <c r="J81" s="4"/>
      <c r="K81" s="4"/>
    </row>
    <row r="82" spans="1:11" x14ac:dyDescent="0.25">
      <c r="A82" s="1"/>
      <c r="B82" s="27"/>
      <c r="D82" s="29"/>
      <c r="E82" s="4"/>
      <c r="F82" s="4"/>
      <c r="G82" s="4"/>
      <c r="I82" s="4"/>
      <c r="J82" s="4"/>
      <c r="K82" s="4"/>
    </row>
    <row r="83" spans="1:11" x14ac:dyDescent="0.25">
      <c r="A83" s="1"/>
      <c r="B83" s="27"/>
      <c r="D83" s="29"/>
      <c r="E83" s="4"/>
      <c r="F83" s="4"/>
      <c r="G83" s="4"/>
      <c r="I83" s="4"/>
      <c r="J83" s="4"/>
      <c r="K83" s="4"/>
    </row>
    <row r="84" spans="1:11" x14ac:dyDescent="0.25">
      <c r="A84" s="1"/>
      <c r="B84" s="27"/>
      <c r="D84" s="29"/>
      <c r="E84" s="4"/>
      <c r="F84" s="4"/>
      <c r="G84" s="4"/>
      <c r="I84" s="4"/>
      <c r="J84" s="4"/>
      <c r="K84" s="4"/>
    </row>
    <row r="85" spans="1:11" x14ac:dyDescent="0.25">
      <c r="A85" s="1"/>
      <c r="B85" s="27"/>
      <c r="D85" s="29"/>
      <c r="E85" s="4"/>
      <c r="F85" s="4"/>
      <c r="G85" s="4"/>
      <c r="I85" s="4"/>
      <c r="J85" s="4"/>
      <c r="K85" s="4"/>
    </row>
    <row r="86" spans="1:11" x14ac:dyDescent="0.25">
      <c r="A86" s="1"/>
      <c r="B86" s="27"/>
      <c r="D86" s="29"/>
      <c r="E86" s="4"/>
      <c r="F86" s="4"/>
      <c r="G86" s="4"/>
      <c r="I86" s="4"/>
      <c r="J86" s="4"/>
      <c r="K86" s="4"/>
    </row>
    <row r="117" spans="1:5" x14ac:dyDescent="0.25">
      <c r="A117" s="1"/>
      <c r="C117" s="9"/>
      <c r="D117" s="4"/>
      <c r="E117" s="4"/>
    </row>
    <row r="118" spans="1:5" x14ac:dyDescent="0.25">
      <c r="A118" s="1"/>
      <c r="C118" s="9"/>
      <c r="D118" s="4"/>
      <c r="E118" s="4"/>
    </row>
    <row r="119" spans="1:5" x14ac:dyDescent="0.25">
      <c r="A119" s="1"/>
      <c r="C119" s="9"/>
      <c r="D119" s="4"/>
      <c r="E119" s="4"/>
    </row>
    <row r="120" spans="1:5" x14ac:dyDescent="0.25">
      <c r="A120" s="1"/>
      <c r="C120" s="9"/>
      <c r="D120" s="4"/>
      <c r="E120" s="4"/>
    </row>
    <row r="121" spans="1:5" x14ac:dyDescent="0.25">
      <c r="A121" s="1"/>
      <c r="C121" s="9"/>
      <c r="D121" s="4"/>
      <c r="E121" s="4"/>
    </row>
    <row r="122" spans="1:5" x14ac:dyDescent="0.25">
      <c r="A122" s="1"/>
      <c r="C122" s="9"/>
      <c r="D122" s="4"/>
      <c r="E122" s="4"/>
    </row>
    <row r="123" spans="1:5" x14ac:dyDescent="0.25">
      <c r="A123" s="1"/>
      <c r="C123" s="9"/>
      <c r="D123" s="4"/>
      <c r="E123" s="4"/>
    </row>
    <row r="124" spans="1:5" x14ac:dyDescent="0.25">
      <c r="A124" s="1"/>
      <c r="C124" s="9"/>
      <c r="D124" s="4"/>
      <c r="E124" s="4"/>
    </row>
    <row r="125" spans="1:5" x14ac:dyDescent="0.25">
      <c r="A125" s="1"/>
      <c r="C125" s="9"/>
      <c r="D125" s="4"/>
      <c r="E125" s="4"/>
    </row>
    <row r="126" spans="1:5" x14ac:dyDescent="0.25">
      <c r="A126" s="1"/>
      <c r="C126" s="9"/>
      <c r="D126" s="4"/>
      <c r="E126" s="4"/>
    </row>
    <row r="127" spans="1:5" x14ac:dyDescent="0.25">
      <c r="A127" s="1"/>
      <c r="C127" s="9"/>
      <c r="D127" s="4"/>
      <c r="E127" s="4"/>
    </row>
    <row r="128" spans="1:5" x14ac:dyDescent="0.25">
      <c r="A128" s="1"/>
      <c r="C128" s="9"/>
      <c r="D128" s="4"/>
      <c r="E128" s="4"/>
    </row>
    <row r="129" spans="1:11" x14ac:dyDescent="0.25">
      <c r="A129" s="1"/>
      <c r="C129" s="9"/>
      <c r="D129" s="4"/>
      <c r="E129" s="4"/>
    </row>
    <row r="130" spans="1:11" x14ac:dyDescent="0.25">
      <c r="A130" s="1"/>
      <c r="C130" s="9"/>
      <c r="D130" s="4"/>
      <c r="E130" s="4"/>
    </row>
    <row r="131" spans="1:11" x14ac:dyDescent="0.25">
      <c r="A131" s="1"/>
      <c r="C131" s="9"/>
      <c r="D131" s="4"/>
      <c r="E131" s="4"/>
    </row>
    <row r="132" spans="1:11" x14ac:dyDescent="0.25">
      <c r="A132" s="1"/>
      <c r="C132" s="9"/>
      <c r="D132" s="4"/>
      <c r="E132" s="4"/>
    </row>
    <row r="133" spans="1:11" x14ac:dyDescent="0.25">
      <c r="A133" s="1"/>
      <c r="C133" s="9"/>
      <c r="D133" s="4"/>
      <c r="E133" s="4"/>
    </row>
    <row r="134" spans="1:11" x14ac:dyDescent="0.25">
      <c r="A134" s="1"/>
      <c r="C134" s="9"/>
      <c r="D134" s="4"/>
      <c r="E134" s="4"/>
    </row>
    <row r="135" spans="1:11" x14ac:dyDescent="0.25">
      <c r="A135" s="1"/>
      <c r="C135" s="9"/>
      <c r="D135" s="4"/>
      <c r="E135" s="4"/>
    </row>
    <row r="136" spans="1:11" x14ac:dyDescent="0.25">
      <c r="A136" s="1"/>
      <c r="C136" s="9"/>
      <c r="D136" s="4"/>
      <c r="E136" s="4"/>
    </row>
    <row r="137" spans="1:11" x14ac:dyDescent="0.25">
      <c r="A137" s="1"/>
      <c r="C137" s="9"/>
      <c r="D137" s="4"/>
      <c r="E137" s="4"/>
    </row>
    <row r="138" spans="1:11" x14ac:dyDescent="0.25">
      <c r="A138" s="1"/>
      <c r="C138" s="9"/>
      <c r="D138" s="4"/>
      <c r="E138" s="4"/>
    </row>
    <row r="139" spans="1:11" x14ac:dyDescent="0.25">
      <c r="A139" s="1"/>
      <c r="C139" s="9"/>
      <c r="D139" s="4"/>
      <c r="E139" s="4"/>
    </row>
    <row r="140" spans="1:11" x14ac:dyDescent="0.25">
      <c r="A140" s="1">
        <v>0</v>
      </c>
      <c r="B140" s="27">
        <f>(A140*512)+512</f>
        <v>512</v>
      </c>
      <c r="C140">
        <f>B140*65536</f>
        <v>33554432</v>
      </c>
      <c r="D140" s="29">
        <f>ATAN(B140)/(PI()/2)</f>
        <v>0.99875660358815321</v>
      </c>
      <c r="E140" s="4">
        <f>D140*16384</f>
        <v>16363.628193188302</v>
      </c>
      <c r="F140" s="4">
        <f>TRUNC((G141-G140)/(2^10))</f>
        <v>1303</v>
      </c>
      <c r="G140" s="4">
        <f>D140*2147483647</f>
        <v>2144813473.5388205</v>
      </c>
      <c r="I140" s="4"/>
      <c r="J140" s="1"/>
      <c r="K140" s="4"/>
    </row>
    <row r="141" spans="1:11" x14ac:dyDescent="0.25">
      <c r="A141" s="1">
        <v>1</v>
      </c>
      <c r="B141" s="27">
        <f t="shared" ref="B141:B153" si="27">(A141*512)+512</f>
        <v>1024</v>
      </c>
      <c r="C141">
        <f>B141*65536</f>
        <v>67108864</v>
      </c>
      <c r="D141" s="29">
        <f>ATAN(B141)/(PI()/2)</f>
        <v>0.99937830120117999</v>
      </c>
      <c r="E141" s="4">
        <f>D141*16384</f>
        <v>16373.814086880133</v>
      </c>
      <c r="F141" s="4">
        <f>TRUNC((G142-G141)/(2^10))</f>
        <v>434</v>
      </c>
      <c r="G141" s="4">
        <f>D141*2147483647</f>
        <v>2146148558.9961746</v>
      </c>
      <c r="I141" s="4">
        <f>G140+((2^10)*F140)</f>
        <v>2146147745.5388205</v>
      </c>
      <c r="J141" s="4">
        <f>TRUNC(I141/(2^17))</f>
        <v>16373</v>
      </c>
      <c r="K141" s="4">
        <f>J141-E141</f>
        <v>-0.81408688013289066</v>
      </c>
    </row>
    <row r="142" spans="1:11" x14ac:dyDescent="0.25">
      <c r="A142" s="1">
        <v>2</v>
      </c>
      <c r="B142" s="27">
        <f t="shared" si="27"/>
        <v>1536</v>
      </c>
      <c r="C142">
        <f>B142*65536</f>
        <v>100663296</v>
      </c>
      <c r="D142" s="29">
        <f>ATAN(B142)/(PI()/2)</f>
        <v>0.99958553406092276</v>
      </c>
      <c r="E142" s="4">
        <f>D142*16384</f>
        <v>16377.209390054159</v>
      </c>
      <c r="F142" s="4">
        <f>TRUNC((G143-G142)/(2^10))</f>
        <v>217</v>
      </c>
      <c r="G142" s="4">
        <f>D142*2147483647</f>
        <v>2146593588.173593</v>
      </c>
      <c r="I142" s="4">
        <f>G141+((2^10)*F141)</f>
        <v>2146592974.9961746</v>
      </c>
      <c r="J142" s="4">
        <f>TRUNC(I142/(2^17))</f>
        <v>16377</v>
      </c>
      <c r="K142" s="4">
        <f>J142-E142</f>
        <v>-0.20939005415857537</v>
      </c>
    </row>
    <row r="143" spans="1:11" x14ac:dyDescent="0.25">
      <c r="A143" s="1">
        <v>3</v>
      </c>
      <c r="B143" s="27">
        <f t="shared" si="27"/>
        <v>2048</v>
      </c>
      <c r="C143">
        <f t="shared" ref="C143:C153" si="28">B143*65536</f>
        <v>134217728</v>
      </c>
      <c r="D143" s="29">
        <f t="shared" ref="D143:D146" si="29">ATAN(B143)/(PI()/2)</f>
        <v>0.99968915052647778</v>
      </c>
      <c r="E143" s="4">
        <f t="shared" ref="E143:E153" si="30">D143*16384</f>
        <v>16378.907042225812</v>
      </c>
      <c r="F143" s="4">
        <f>TRUNC((G144-G143)/(2^10))</f>
        <v>130</v>
      </c>
      <c r="G143" s="4">
        <f t="shared" ref="G143:G144" si="31">D143*2147483647</f>
        <v>2146816102.8389325</v>
      </c>
      <c r="I143" s="4">
        <f t="shared" ref="I143:I144" si="32">G142+((2^10)*F142)</f>
        <v>2146815796.173593</v>
      </c>
      <c r="J143" s="4">
        <f t="shared" ref="J143:J144" si="33">TRUNC(I143/(2^17))</f>
        <v>16378</v>
      </c>
      <c r="K143" s="4">
        <f t="shared" ref="K143:K144" si="34">J143-E143</f>
        <v>-0.90704222581189242</v>
      </c>
    </row>
    <row r="144" spans="1:11" x14ac:dyDescent="0.25">
      <c r="A144" s="1">
        <v>4</v>
      </c>
      <c r="B144" s="27">
        <f t="shared" si="27"/>
        <v>2560</v>
      </c>
      <c r="C144">
        <f t="shared" si="28"/>
        <v>167772160</v>
      </c>
      <c r="D144" s="29">
        <f t="shared" si="29"/>
        <v>0.99975132041406745</v>
      </c>
      <c r="E144" s="4">
        <f t="shared" si="30"/>
        <v>16379.925633664081</v>
      </c>
      <c r="F144" s="4"/>
      <c r="G144" s="4">
        <f t="shared" si="31"/>
        <v>2146949611.6558671</v>
      </c>
      <c r="I144" s="4">
        <f t="shared" si="32"/>
        <v>2146949222.8389325</v>
      </c>
      <c r="J144" s="4">
        <f t="shared" si="33"/>
        <v>16379</v>
      </c>
      <c r="K144" s="4">
        <f t="shared" si="34"/>
        <v>-0.9256336640810332</v>
      </c>
    </row>
    <row r="145" spans="1:11" x14ac:dyDescent="0.25">
      <c r="A145" s="1">
        <v>5</v>
      </c>
      <c r="B145" s="27">
        <f t="shared" si="27"/>
        <v>3072</v>
      </c>
      <c r="C145">
        <f t="shared" si="28"/>
        <v>201326592</v>
      </c>
      <c r="D145" s="29">
        <f t="shared" si="29"/>
        <v>0.99979276700850217</v>
      </c>
      <c r="E145" s="4">
        <f t="shared" si="30"/>
        <v>16380.6046946673</v>
      </c>
      <c r="F145" s="4"/>
      <c r="G145" s="4"/>
      <c r="I145" s="4"/>
      <c r="J145" s="4"/>
      <c r="K145" s="4"/>
    </row>
    <row r="146" spans="1:11" x14ac:dyDescent="0.25">
      <c r="A146" s="1">
        <v>6</v>
      </c>
      <c r="B146" s="27">
        <f t="shared" si="27"/>
        <v>3584</v>
      </c>
      <c r="C146">
        <f t="shared" si="28"/>
        <v>234881024</v>
      </c>
      <c r="D146" s="29">
        <f t="shared" si="29"/>
        <v>0.99982237171990884</v>
      </c>
      <c r="E146" s="4">
        <f t="shared" si="30"/>
        <v>16381.089738258986</v>
      </c>
      <c r="F146" s="4"/>
      <c r="G146" s="4"/>
      <c r="I146" s="4"/>
      <c r="J146" s="4"/>
      <c r="K146" s="4"/>
    </row>
    <row r="147" spans="1:11" x14ac:dyDescent="0.25">
      <c r="A147" s="1">
        <v>7</v>
      </c>
      <c r="B147" s="27">
        <f t="shared" si="27"/>
        <v>4096</v>
      </c>
      <c r="C147">
        <f t="shared" si="28"/>
        <v>268435456</v>
      </c>
      <c r="D147" s="29">
        <f t="shared" ref="D147:D153" si="35">ATAN(B147)/(PI()/2)</f>
        <v>0.99984457525397497</v>
      </c>
      <c r="E147" s="4">
        <f t="shared" si="30"/>
        <v>16381.453520961126</v>
      </c>
      <c r="F147" s="4"/>
      <c r="G147" s="4"/>
      <c r="I147" s="4"/>
      <c r="J147" s="4"/>
      <c r="K147" s="4"/>
    </row>
    <row r="148" spans="1:11" x14ac:dyDescent="0.25">
      <c r="A148" s="1">
        <v>8</v>
      </c>
      <c r="B148" s="27">
        <f t="shared" si="27"/>
        <v>4608</v>
      </c>
      <c r="C148">
        <f t="shared" si="28"/>
        <v>301989888</v>
      </c>
      <c r="D148" s="29">
        <f t="shared" si="35"/>
        <v>0.9998618446696238</v>
      </c>
      <c r="E148" s="4">
        <f t="shared" si="30"/>
        <v>16381.736463067116</v>
      </c>
      <c r="F148" s="4"/>
      <c r="G148" s="4"/>
      <c r="I148" s="4"/>
      <c r="J148" s="4"/>
      <c r="K148" s="4"/>
    </row>
    <row r="149" spans="1:11" x14ac:dyDescent="0.25">
      <c r="A149" s="1">
        <v>9</v>
      </c>
      <c r="B149" s="27">
        <f t="shared" si="27"/>
        <v>5120</v>
      </c>
      <c r="C149">
        <f t="shared" si="28"/>
        <v>335544320</v>
      </c>
      <c r="D149" s="29">
        <f t="shared" si="35"/>
        <v>0.99987566020229057</v>
      </c>
      <c r="E149" s="4">
        <f t="shared" si="30"/>
        <v>16381.962816754329</v>
      </c>
      <c r="F149" s="4"/>
      <c r="G149" s="4"/>
      <c r="I149" s="4"/>
      <c r="J149" s="4"/>
      <c r="K149" s="4"/>
    </row>
    <row r="150" spans="1:11" x14ac:dyDescent="0.25">
      <c r="A150" s="1">
        <v>10</v>
      </c>
      <c r="B150" s="27">
        <f t="shared" si="27"/>
        <v>5632</v>
      </c>
      <c r="C150">
        <f t="shared" si="28"/>
        <v>369098752</v>
      </c>
      <c r="D150" s="29">
        <f t="shared" si="35"/>
        <v>0.99988696382001474</v>
      </c>
      <c r="E150" s="4">
        <f t="shared" si="30"/>
        <v>16382.148015227122</v>
      </c>
      <c r="F150" s="4"/>
      <c r="G150" s="4"/>
      <c r="I150" s="4"/>
      <c r="J150" s="4"/>
      <c r="K150" s="4"/>
    </row>
    <row r="151" spans="1:11" x14ac:dyDescent="0.25">
      <c r="A151" s="1">
        <v>11</v>
      </c>
      <c r="B151" s="27">
        <f t="shared" si="27"/>
        <v>6144</v>
      </c>
      <c r="C151">
        <f t="shared" si="28"/>
        <v>402653184</v>
      </c>
      <c r="D151" s="29">
        <f t="shared" si="35"/>
        <v>0.99989638350150623</v>
      </c>
      <c r="E151" s="4">
        <f t="shared" si="30"/>
        <v>16382.302347288678</v>
      </c>
      <c r="F151" s="4"/>
      <c r="G151" s="4"/>
      <c r="I151" s="4"/>
      <c r="J151" s="4"/>
      <c r="K151" s="4"/>
    </row>
    <row r="152" spans="1:11" x14ac:dyDescent="0.25">
      <c r="A152" s="1">
        <v>12</v>
      </c>
      <c r="B152" s="27">
        <f t="shared" si="27"/>
        <v>6656</v>
      </c>
      <c r="C152">
        <f t="shared" si="28"/>
        <v>436207616</v>
      </c>
      <c r="D152" s="29">
        <f t="shared" si="35"/>
        <v>0.99990435400126532</v>
      </c>
      <c r="E152" s="4">
        <f t="shared" si="30"/>
        <v>16382.432935956731</v>
      </c>
      <c r="F152" s="4"/>
      <c r="G152" s="4"/>
      <c r="I152" s="4"/>
      <c r="J152" s="4"/>
      <c r="K152" s="4"/>
    </row>
    <row r="153" spans="1:11" x14ac:dyDescent="0.25">
      <c r="A153" s="1">
        <v>13</v>
      </c>
      <c r="B153" s="27">
        <f t="shared" si="27"/>
        <v>7168</v>
      </c>
      <c r="C153">
        <f t="shared" si="28"/>
        <v>469762048</v>
      </c>
      <c r="D153" s="29">
        <f t="shared" si="35"/>
        <v>0.9999111858582258</v>
      </c>
      <c r="E153" s="4">
        <f t="shared" si="30"/>
        <v>16382.544869101172</v>
      </c>
      <c r="F153" s="4"/>
      <c r="G153" s="4"/>
      <c r="I153" s="4"/>
      <c r="J153" s="4"/>
      <c r="K153" s="4"/>
    </row>
    <row r="154" spans="1:11" x14ac:dyDescent="0.25">
      <c r="A154" s="1"/>
      <c r="C154" s="9"/>
      <c r="D154" s="4"/>
      <c r="E154" s="4"/>
    </row>
    <row r="155" spans="1:11" x14ac:dyDescent="0.25">
      <c r="A155" s="1"/>
      <c r="C155" s="9"/>
      <c r="D155" s="4"/>
      <c r="E155" s="4"/>
    </row>
    <row r="156" spans="1:11" x14ac:dyDescent="0.25">
      <c r="A156" s="1"/>
      <c r="C156" s="9"/>
      <c r="D156" s="4"/>
      <c r="E156" s="4"/>
    </row>
    <row r="157" spans="1:11" x14ac:dyDescent="0.25">
      <c r="A157" s="1"/>
      <c r="C157" s="9"/>
      <c r="D157" s="4"/>
      <c r="E157" s="4"/>
    </row>
    <row r="158" spans="1:11" x14ac:dyDescent="0.25">
      <c r="A158" s="1"/>
      <c r="C158" s="9"/>
      <c r="D158" s="4"/>
      <c r="E158" s="4"/>
    </row>
    <row r="159" spans="1:11" x14ac:dyDescent="0.25">
      <c r="A159" s="1"/>
      <c r="C159" s="9"/>
      <c r="D159" s="4"/>
      <c r="E159" s="4"/>
    </row>
    <row r="160" spans="1:11" x14ac:dyDescent="0.25">
      <c r="A160" s="1"/>
      <c r="C160" s="9"/>
      <c r="D160" s="4"/>
      <c r="E160" s="4"/>
    </row>
    <row r="161" spans="1:5" x14ac:dyDescent="0.25">
      <c r="A161" s="1"/>
      <c r="C161" s="9"/>
      <c r="D161" s="4"/>
      <c r="E161" s="4"/>
    </row>
    <row r="162" spans="1:5" x14ac:dyDescent="0.25">
      <c r="A162" s="1"/>
      <c r="C162" s="9"/>
      <c r="D162" s="4"/>
      <c r="E162" s="4"/>
    </row>
    <row r="163" spans="1:5" x14ac:dyDescent="0.25">
      <c r="A163" s="1"/>
      <c r="C163" s="9"/>
      <c r="D163" s="4"/>
      <c r="E163" s="4"/>
    </row>
    <row r="164" spans="1:5" x14ac:dyDescent="0.25">
      <c r="A164" s="1"/>
      <c r="C164" s="9"/>
      <c r="D164" s="4"/>
      <c r="E164" s="4"/>
    </row>
    <row r="165" spans="1:5" x14ac:dyDescent="0.25">
      <c r="A165" s="1"/>
      <c r="C165" s="9"/>
      <c r="D165" s="4"/>
      <c r="E165" s="4"/>
    </row>
    <row r="166" spans="1:5" x14ac:dyDescent="0.25">
      <c r="A166" s="1"/>
      <c r="C166" s="9"/>
      <c r="D166" s="4"/>
      <c r="E166" s="4"/>
    </row>
    <row r="167" spans="1:5" x14ac:dyDescent="0.25">
      <c r="A167" s="1"/>
      <c r="C167" s="9"/>
      <c r="D167" s="4"/>
      <c r="E167" s="4"/>
    </row>
    <row r="168" spans="1:5" x14ac:dyDescent="0.25">
      <c r="A168" s="1"/>
      <c r="C168" s="9"/>
      <c r="D168" s="4"/>
      <c r="E168" s="4"/>
    </row>
    <row r="169" spans="1:5" x14ac:dyDescent="0.25">
      <c r="A169" s="1"/>
      <c r="C169" s="9"/>
      <c r="D169" s="4"/>
      <c r="E169" s="4"/>
    </row>
    <row r="170" spans="1:5" x14ac:dyDescent="0.25">
      <c r="A170" s="1"/>
      <c r="C170" s="9"/>
      <c r="D170" s="4"/>
      <c r="E170" s="4"/>
    </row>
    <row r="171" spans="1:5" x14ac:dyDescent="0.25">
      <c r="A171" s="1"/>
      <c r="C171" s="9"/>
      <c r="D171" s="4"/>
      <c r="E171" s="4"/>
    </row>
    <row r="172" spans="1:5" x14ac:dyDescent="0.25">
      <c r="A172" s="1"/>
      <c r="C172" s="9"/>
      <c r="D172" s="4"/>
      <c r="E172" s="4"/>
    </row>
    <row r="173" spans="1:5" x14ac:dyDescent="0.25">
      <c r="A173" s="1"/>
      <c r="C173" s="9"/>
      <c r="D173" s="4"/>
      <c r="E173" s="4"/>
    </row>
    <row r="174" spans="1:5" x14ac:dyDescent="0.25">
      <c r="A174" s="1"/>
      <c r="C174" s="9"/>
      <c r="D174" s="4"/>
      <c r="E174" s="4"/>
    </row>
    <row r="175" spans="1:5" x14ac:dyDescent="0.25">
      <c r="A175" s="1"/>
      <c r="C175" s="9"/>
      <c r="D175" s="4"/>
      <c r="E175" s="4"/>
    </row>
    <row r="176" spans="1:5" x14ac:dyDescent="0.25">
      <c r="A176" s="1"/>
      <c r="C176" s="9"/>
      <c r="D176" s="4"/>
      <c r="E176" s="4"/>
    </row>
    <row r="177" spans="1:5" x14ac:dyDescent="0.25">
      <c r="A177" s="1"/>
      <c r="C177" s="9"/>
      <c r="D177" s="4"/>
      <c r="E177" s="4"/>
    </row>
    <row r="178" spans="1:5" x14ac:dyDescent="0.25">
      <c r="A178" s="1"/>
      <c r="C178" s="9"/>
      <c r="D178" s="4"/>
      <c r="E178" s="4"/>
    </row>
    <row r="179" spans="1:5" x14ac:dyDescent="0.25">
      <c r="A179" s="1"/>
      <c r="C179" s="9"/>
      <c r="D179" s="4"/>
      <c r="E179" s="4"/>
    </row>
    <row r="180" spans="1:5" x14ac:dyDescent="0.25">
      <c r="A180" s="1"/>
      <c r="C180" s="9"/>
      <c r="D180" s="4"/>
      <c r="E180" s="4"/>
    </row>
    <row r="181" spans="1:5" x14ac:dyDescent="0.25">
      <c r="A181" s="1"/>
      <c r="C181" s="9"/>
      <c r="D181" s="4"/>
      <c r="E181" s="4"/>
    </row>
    <row r="182" spans="1:5" x14ac:dyDescent="0.25">
      <c r="A182" s="1"/>
      <c r="C182" s="9"/>
      <c r="D182" s="4"/>
      <c r="E182" s="4"/>
    </row>
    <row r="183" spans="1:5" x14ac:dyDescent="0.25">
      <c r="A183" s="1"/>
      <c r="C183" s="9"/>
      <c r="D183" s="4"/>
      <c r="E183" s="4"/>
    </row>
    <row r="184" spans="1:5" x14ac:dyDescent="0.25">
      <c r="A184" s="1"/>
      <c r="C184" s="9"/>
      <c r="D184" s="4"/>
      <c r="E184" s="4"/>
    </row>
    <row r="185" spans="1:5" x14ac:dyDescent="0.25">
      <c r="A185" s="1"/>
      <c r="C185" s="9"/>
      <c r="D185" s="4"/>
      <c r="E185" s="4"/>
    </row>
    <row r="186" spans="1:5" x14ac:dyDescent="0.25">
      <c r="A186" s="1"/>
      <c r="C186" s="9"/>
      <c r="D186" s="4"/>
      <c r="E186" s="4"/>
    </row>
    <row r="187" spans="1:5" x14ac:dyDescent="0.25">
      <c r="A187" s="1"/>
      <c r="C187" s="9"/>
      <c r="D187" s="4"/>
      <c r="E187" s="4"/>
    </row>
    <row r="188" spans="1:5" x14ac:dyDescent="0.25">
      <c r="A188" s="1"/>
      <c r="C188" s="9"/>
      <c r="D188" s="4"/>
      <c r="E188" s="4"/>
    </row>
    <row r="189" spans="1:5" x14ac:dyDescent="0.25">
      <c r="A189" s="1"/>
      <c r="C189" s="9"/>
      <c r="D189" s="4"/>
      <c r="E189" s="4"/>
    </row>
    <row r="190" spans="1:5" x14ac:dyDescent="0.25">
      <c r="A190" s="1"/>
      <c r="C190" s="9"/>
      <c r="D190" s="4"/>
      <c r="E190" s="4"/>
    </row>
    <row r="191" spans="1:5" x14ac:dyDescent="0.25">
      <c r="A191" s="1"/>
      <c r="C191" s="9"/>
      <c r="D191" s="4"/>
      <c r="E191" s="4"/>
    </row>
    <row r="192" spans="1:5" x14ac:dyDescent="0.25">
      <c r="A192" s="1"/>
      <c r="C192" s="9"/>
      <c r="D192" s="4"/>
      <c r="E192" s="4"/>
    </row>
    <row r="193" spans="1:5" x14ac:dyDescent="0.25">
      <c r="A193" s="1"/>
      <c r="C193" s="9"/>
      <c r="D193" s="4"/>
      <c r="E193" s="4"/>
    </row>
    <row r="194" spans="1:5" x14ac:dyDescent="0.25">
      <c r="A194" s="1"/>
      <c r="C194" s="9"/>
      <c r="D194" s="4"/>
      <c r="E194" s="4"/>
    </row>
    <row r="195" spans="1:5" x14ac:dyDescent="0.25">
      <c r="A195" s="1"/>
      <c r="C195" s="9"/>
      <c r="D195" s="4"/>
      <c r="E195" s="4"/>
    </row>
    <row r="196" spans="1:5" x14ac:dyDescent="0.25">
      <c r="A196" s="1"/>
      <c r="C196" s="9"/>
      <c r="D196" s="4"/>
      <c r="E196" s="4"/>
    </row>
    <row r="197" spans="1:5" x14ac:dyDescent="0.25">
      <c r="A197" s="1"/>
      <c r="C197" s="9"/>
      <c r="D197" s="4"/>
      <c r="E197" s="4"/>
    </row>
    <row r="198" spans="1:5" x14ac:dyDescent="0.25">
      <c r="A198" s="1"/>
      <c r="C198" s="9"/>
      <c r="D198" s="4"/>
      <c r="E198" s="4"/>
    </row>
    <row r="199" spans="1:5" x14ac:dyDescent="0.25">
      <c r="A199" s="1"/>
      <c r="C199" s="9"/>
      <c r="D199" s="4"/>
      <c r="E199" s="4"/>
    </row>
    <row r="200" spans="1:5" x14ac:dyDescent="0.25">
      <c r="A200" s="1"/>
      <c r="C200" s="9"/>
      <c r="D200" s="4"/>
      <c r="E200" s="4"/>
    </row>
    <row r="201" spans="1:5" x14ac:dyDescent="0.25">
      <c r="A201" s="1"/>
      <c r="C201" s="9"/>
      <c r="D201" s="4"/>
      <c r="E201" s="4"/>
    </row>
    <row r="202" spans="1:5" x14ac:dyDescent="0.25">
      <c r="A202" s="1"/>
      <c r="C202" s="9"/>
      <c r="D202" s="4"/>
      <c r="E202" s="4"/>
    </row>
    <row r="203" spans="1:5" x14ac:dyDescent="0.25">
      <c r="A203" s="1"/>
      <c r="C203" s="9"/>
      <c r="D203" s="4"/>
      <c r="E203" s="4"/>
    </row>
    <row r="204" spans="1:5" x14ac:dyDescent="0.25">
      <c r="A204" s="1"/>
      <c r="C204" s="9"/>
      <c r="D204" s="4"/>
      <c r="E204" s="4"/>
    </row>
    <row r="205" spans="1:5" x14ac:dyDescent="0.25">
      <c r="A205" s="1"/>
      <c r="C205" s="9"/>
      <c r="D205" s="4"/>
      <c r="E205" s="4"/>
    </row>
    <row r="206" spans="1:5" x14ac:dyDescent="0.25">
      <c r="A206" s="1"/>
      <c r="C206" s="9"/>
      <c r="D206" s="4"/>
      <c r="E206" s="4"/>
    </row>
    <row r="207" spans="1:5" x14ac:dyDescent="0.25">
      <c r="A207" s="1"/>
      <c r="C207" s="9"/>
      <c r="D207" s="4"/>
      <c r="E207" s="4"/>
    </row>
    <row r="208" spans="1:5" x14ac:dyDescent="0.25">
      <c r="A208" s="1"/>
      <c r="C208" s="9"/>
      <c r="D208" s="4"/>
      <c r="E208" s="4"/>
    </row>
    <row r="209" spans="1:5" x14ac:dyDescent="0.25">
      <c r="A209" s="1"/>
      <c r="C209" s="9"/>
      <c r="D209" s="4"/>
      <c r="E209" s="4"/>
    </row>
    <row r="210" spans="1:5" x14ac:dyDescent="0.25">
      <c r="A210" s="1"/>
      <c r="C210" s="9"/>
      <c r="D210" s="4"/>
      <c r="E210" s="4"/>
    </row>
    <row r="211" spans="1:5" x14ac:dyDescent="0.25">
      <c r="A211" s="1"/>
      <c r="C211" s="9"/>
      <c r="D211" s="4"/>
      <c r="E211" s="4"/>
    </row>
    <row r="212" spans="1:5" x14ac:dyDescent="0.25">
      <c r="A212" s="1"/>
      <c r="C212" s="9"/>
      <c r="D212" s="4"/>
      <c r="E212" s="4"/>
    </row>
    <row r="213" spans="1:5" x14ac:dyDescent="0.25">
      <c r="A213" s="1"/>
      <c r="C213" s="9"/>
      <c r="D213" s="4"/>
      <c r="E213" s="4"/>
    </row>
    <row r="214" spans="1:5" x14ac:dyDescent="0.25">
      <c r="A214" s="1"/>
      <c r="C214" s="9"/>
      <c r="D214" s="4"/>
      <c r="E214" s="4"/>
    </row>
    <row r="215" spans="1:5" x14ac:dyDescent="0.25">
      <c r="A215" s="1"/>
      <c r="C215" s="9"/>
      <c r="D215" s="4"/>
      <c r="E215" s="4"/>
    </row>
    <row r="216" spans="1:5" x14ac:dyDescent="0.25">
      <c r="A216" s="1"/>
      <c r="C216" s="9"/>
      <c r="D216" s="4"/>
      <c r="E216" s="4"/>
    </row>
    <row r="217" spans="1:5" x14ac:dyDescent="0.25">
      <c r="A217" s="1"/>
      <c r="C217" s="9"/>
      <c r="D217" s="4"/>
      <c r="E217" s="4"/>
    </row>
    <row r="218" spans="1:5" x14ac:dyDescent="0.25">
      <c r="A218" s="1"/>
      <c r="C218" s="9"/>
      <c r="D218" s="4"/>
      <c r="E218" s="4"/>
    </row>
    <row r="219" spans="1:5" x14ac:dyDescent="0.25">
      <c r="A219" s="1"/>
      <c r="C219" s="9"/>
      <c r="D219" s="4"/>
      <c r="E219" s="4"/>
    </row>
    <row r="220" spans="1:5" x14ac:dyDescent="0.25">
      <c r="A220" s="1"/>
      <c r="C220" s="9"/>
      <c r="D220" s="4"/>
      <c r="E220" s="4"/>
    </row>
    <row r="221" spans="1:5" x14ac:dyDescent="0.25">
      <c r="A221" s="1"/>
      <c r="C221" s="9"/>
      <c r="D221" s="4"/>
      <c r="E221" s="4"/>
    </row>
    <row r="222" spans="1:5" x14ac:dyDescent="0.25">
      <c r="A222" s="1"/>
      <c r="C222" s="9"/>
      <c r="D222" s="4"/>
      <c r="E222" s="4"/>
    </row>
    <row r="223" spans="1:5" x14ac:dyDescent="0.25">
      <c r="A223" s="1"/>
      <c r="C223" s="9"/>
      <c r="D223" s="4"/>
      <c r="E223" s="4"/>
    </row>
    <row r="224" spans="1:5" x14ac:dyDescent="0.25">
      <c r="A224" s="1"/>
      <c r="C224" s="9"/>
      <c r="D224" s="4"/>
      <c r="E224" s="4"/>
    </row>
    <row r="225" spans="1:5" x14ac:dyDescent="0.25">
      <c r="A225" s="1"/>
      <c r="C225" s="9"/>
      <c r="D225" s="4"/>
      <c r="E225" s="4"/>
    </row>
    <row r="226" spans="1:5" x14ac:dyDescent="0.25">
      <c r="A226" s="1"/>
      <c r="C226" s="9"/>
      <c r="D226" s="4"/>
      <c r="E226" s="4"/>
    </row>
    <row r="227" spans="1:5" x14ac:dyDescent="0.25">
      <c r="A227" s="1"/>
      <c r="C227" s="9"/>
      <c r="D227" s="4"/>
      <c r="E227" s="4"/>
    </row>
    <row r="228" spans="1:5" x14ac:dyDescent="0.25">
      <c r="A228" s="1"/>
      <c r="C228" s="9"/>
      <c r="D228" s="4"/>
      <c r="E228" s="4"/>
    </row>
    <row r="229" spans="1:5" x14ac:dyDescent="0.25">
      <c r="A229" s="1"/>
      <c r="C229" s="9"/>
      <c r="D229" s="4"/>
      <c r="E229" s="4"/>
    </row>
    <row r="230" spans="1:5" x14ac:dyDescent="0.25">
      <c r="A230" s="1"/>
      <c r="C230" s="9"/>
      <c r="D230" s="4"/>
      <c r="E230" s="4"/>
    </row>
    <row r="231" spans="1:5" x14ac:dyDescent="0.25">
      <c r="A231" s="1"/>
      <c r="C231" s="9"/>
      <c r="D231" s="4"/>
      <c r="E231" s="4"/>
    </row>
    <row r="232" spans="1:5" x14ac:dyDescent="0.25">
      <c r="A232" s="1"/>
      <c r="C232" s="9"/>
      <c r="D232" s="4"/>
      <c r="E232" s="4"/>
    </row>
    <row r="233" spans="1:5" x14ac:dyDescent="0.25">
      <c r="A233" s="1"/>
      <c r="C233" s="9"/>
      <c r="D233" s="4"/>
      <c r="E233" s="4"/>
    </row>
    <row r="234" spans="1:5" x14ac:dyDescent="0.25">
      <c r="A234" s="1"/>
      <c r="C234" s="9"/>
      <c r="D234" s="4"/>
      <c r="E234" s="4"/>
    </row>
    <row r="235" spans="1:5" x14ac:dyDescent="0.25">
      <c r="A235" s="1"/>
      <c r="C235" s="9"/>
      <c r="D235" s="4"/>
      <c r="E235" s="4"/>
    </row>
    <row r="236" spans="1:5" x14ac:dyDescent="0.25">
      <c r="A236" s="1"/>
      <c r="C236" s="9"/>
      <c r="D236" s="4"/>
      <c r="E236" s="4"/>
    </row>
    <row r="237" spans="1:5" x14ac:dyDescent="0.25">
      <c r="A237" s="1"/>
      <c r="C237" s="9"/>
      <c r="D237" s="4"/>
      <c r="E237" s="4"/>
    </row>
    <row r="238" spans="1:5" x14ac:dyDescent="0.25">
      <c r="A238" s="1"/>
      <c r="C238" s="9"/>
      <c r="D238" s="4"/>
    </row>
    <row r="239" spans="1:5" x14ac:dyDescent="0.25">
      <c r="A239" s="1"/>
      <c r="C239" s="9"/>
      <c r="D239" s="4"/>
    </row>
    <row r="240" spans="1:5" x14ac:dyDescent="0.25">
      <c r="A240" s="1"/>
      <c r="C240" s="9"/>
      <c r="D240" s="4"/>
    </row>
    <row r="241" spans="1:4" x14ac:dyDescent="0.25">
      <c r="A241" s="1"/>
      <c r="C241" s="9"/>
      <c r="D241" s="4"/>
    </row>
    <row r="242" spans="1:4" x14ac:dyDescent="0.25">
      <c r="A242" s="1"/>
      <c r="C242" s="9"/>
      <c r="D242" s="4"/>
    </row>
    <row r="243" spans="1:4" x14ac:dyDescent="0.25">
      <c r="A243" s="1"/>
      <c r="C243" s="9"/>
      <c r="D243" s="4"/>
    </row>
    <row r="244" spans="1:4" x14ac:dyDescent="0.25">
      <c r="A244" s="1"/>
      <c r="C244" s="9"/>
      <c r="D244" s="4"/>
    </row>
    <row r="245" spans="1:4" x14ac:dyDescent="0.25">
      <c r="A245" s="1"/>
      <c r="C245" s="9"/>
      <c r="D245" s="4"/>
    </row>
    <row r="246" spans="1:4" x14ac:dyDescent="0.25">
      <c r="A246" s="1"/>
      <c r="C246" s="9"/>
      <c r="D246" s="4"/>
    </row>
    <row r="247" spans="1:4" x14ac:dyDescent="0.25">
      <c r="A247" s="1"/>
      <c r="C247" s="9"/>
      <c r="D247" s="4"/>
    </row>
    <row r="248" spans="1:4" x14ac:dyDescent="0.25">
      <c r="A248" s="1"/>
      <c r="C248" s="9"/>
      <c r="D248" s="4"/>
    </row>
    <row r="249" spans="1:4" x14ac:dyDescent="0.25">
      <c r="A249" s="1"/>
      <c r="C249" s="9"/>
      <c r="D249" s="4"/>
    </row>
    <row r="250" spans="1:4" x14ac:dyDescent="0.25">
      <c r="A250" s="1"/>
      <c r="C250" s="9"/>
      <c r="D250" s="4"/>
    </row>
    <row r="251" spans="1:4" x14ac:dyDescent="0.25">
      <c r="A251" s="1"/>
      <c r="C251" s="9"/>
      <c r="D251" s="4"/>
    </row>
    <row r="252" spans="1:4" x14ac:dyDescent="0.25">
      <c r="A252" s="1"/>
      <c r="C252" s="9"/>
      <c r="D252" s="4"/>
    </row>
    <row r="253" spans="1:4" x14ac:dyDescent="0.25">
      <c r="A253" s="1"/>
      <c r="C253" s="9"/>
      <c r="D253" s="4"/>
    </row>
    <row r="254" spans="1:4" x14ac:dyDescent="0.25">
      <c r="A254" s="1"/>
      <c r="C254" s="9"/>
      <c r="D254" s="4"/>
    </row>
    <row r="255" spans="1:4" x14ac:dyDescent="0.25">
      <c r="A255" s="1"/>
      <c r="C255" s="9"/>
      <c r="D255" s="4"/>
    </row>
    <row r="256" spans="1:4" x14ac:dyDescent="0.25">
      <c r="A256" s="1"/>
      <c r="C256" s="9"/>
      <c r="D256" s="4"/>
    </row>
    <row r="257" spans="1:4" x14ac:dyDescent="0.25">
      <c r="A257" s="1"/>
      <c r="C257" s="9"/>
      <c r="D257" s="4"/>
    </row>
    <row r="258" spans="1:4" x14ac:dyDescent="0.25">
      <c r="A258" s="1"/>
      <c r="C258" s="9"/>
      <c r="D258" s="4"/>
    </row>
    <row r="259" spans="1:4" x14ac:dyDescent="0.25">
      <c r="A259" s="1"/>
      <c r="C259" s="9"/>
      <c r="D259" s="4"/>
    </row>
    <row r="260" spans="1:4" x14ac:dyDescent="0.25">
      <c r="A260" s="1"/>
      <c r="C260" s="9"/>
      <c r="D260" s="4"/>
    </row>
    <row r="261" spans="1:4" x14ac:dyDescent="0.25">
      <c r="A261" s="1"/>
      <c r="C261" s="9"/>
      <c r="D261" s="4"/>
    </row>
    <row r="262" spans="1:4" x14ac:dyDescent="0.25">
      <c r="A262" s="1"/>
      <c r="C262" s="9"/>
      <c r="D262" s="4"/>
    </row>
    <row r="263" spans="1:4" x14ac:dyDescent="0.25">
      <c r="A263" s="1"/>
      <c r="C263" s="9"/>
      <c r="D263" s="4"/>
    </row>
    <row r="264" spans="1:4" x14ac:dyDescent="0.25">
      <c r="A264" s="1"/>
      <c r="C264" s="9"/>
      <c r="D264" s="4"/>
    </row>
    <row r="265" spans="1:4" x14ac:dyDescent="0.25">
      <c r="A265" s="1"/>
      <c r="C265" s="9"/>
      <c r="D265" s="4"/>
    </row>
    <row r="266" spans="1:4" x14ac:dyDescent="0.25">
      <c r="A266" s="1"/>
      <c r="C266" s="9"/>
      <c r="D266" s="4"/>
    </row>
    <row r="267" spans="1:4" x14ac:dyDescent="0.25">
      <c r="A267" s="1"/>
      <c r="C267" s="9"/>
      <c r="D267" s="4"/>
    </row>
    <row r="268" spans="1:4" x14ac:dyDescent="0.25">
      <c r="A268" s="1"/>
      <c r="C268" s="9"/>
      <c r="D268" s="4"/>
    </row>
    <row r="269" spans="1:4" x14ac:dyDescent="0.25">
      <c r="A269" s="1"/>
      <c r="C269" s="9"/>
      <c r="D269" s="4"/>
    </row>
    <row r="270" spans="1:4" x14ac:dyDescent="0.25">
      <c r="A270" s="1"/>
      <c r="C270" s="9"/>
      <c r="D270" s="4"/>
    </row>
    <row r="271" spans="1:4" x14ac:dyDescent="0.25">
      <c r="A271" s="1"/>
      <c r="C271" s="9"/>
      <c r="D271" s="4"/>
    </row>
    <row r="272" spans="1:4" x14ac:dyDescent="0.25">
      <c r="A272" s="1"/>
      <c r="C272" s="9"/>
      <c r="D272" s="4"/>
    </row>
    <row r="273" spans="1:4" x14ac:dyDescent="0.25">
      <c r="A273" s="1"/>
      <c r="C273" s="9"/>
      <c r="D273" s="4"/>
    </row>
    <row r="274" spans="1:4" x14ac:dyDescent="0.25">
      <c r="A274" s="1"/>
      <c r="C274" s="9"/>
      <c r="D274" s="4"/>
    </row>
    <row r="275" spans="1:4" x14ac:dyDescent="0.25">
      <c r="A275" s="1"/>
      <c r="C275" s="9"/>
      <c r="D275" s="4"/>
    </row>
    <row r="276" spans="1:4" x14ac:dyDescent="0.25">
      <c r="A276" s="1"/>
      <c r="C276" s="9"/>
      <c r="D276" s="4"/>
    </row>
    <row r="277" spans="1:4" x14ac:dyDescent="0.25">
      <c r="A277" s="1"/>
      <c r="C277" s="9"/>
      <c r="D277" s="4"/>
    </row>
    <row r="278" spans="1:4" x14ac:dyDescent="0.25">
      <c r="A278" s="1"/>
      <c r="C278" s="9"/>
      <c r="D278" s="4"/>
    </row>
    <row r="279" spans="1:4" x14ac:dyDescent="0.25">
      <c r="A279" s="1"/>
      <c r="C279" s="9"/>
      <c r="D279" s="4"/>
    </row>
    <row r="280" spans="1:4" x14ac:dyDescent="0.25">
      <c r="A280" s="1"/>
      <c r="C280" s="9"/>
      <c r="D280" s="4"/>
    </row>
    <row r="281" spans="1:4" x14ac:dyDescent="0.25">
      <c r="A281" s="1"/>
      <c r="C281" s="9"/>
      <c r="D281" s="4"/>
    </row>
    <row r="282" spans="1:4" x14ac:dyDescent="0.25">
      <c r="A282" s="1"/>
      <c r="C282" s="9"/>
      <c r="D282" s="4"/>
    </row>
    <row r="283" spans="1:4" x14ac:dyDescent="0.25">
      <c r="A283" s="1"/>
      <c r="C283" s="9"/>
      <c r="D283" s="4"/>
    </row>
    <row r="284" spans="1:4" x14ac:dyDescent="0.25">
      <c r="A284" s="1"/>
      <c r="C284" s="9"/>
      <c r="D284" s="4"/>
    </row>
    <row r="285" spans="1:4" x14ac:dyDescent="0.25">
      <c r="A285" s="1"/>
      <c r="C285" s="9"/>
      <c r="D285" s="4"/>
    </row>
    <row r="286" spans="1:4" x14ac:dyDescent="0.25">
      <c r="A286" s="1"/>
      <c r="C286" s="9"/>
      <c r="D286" s="4"/>
    </row>
    <row r="287" spans="1:4" x14ac:dyDescent="0.25">
      <c r="A287" s="1"/>
      <c r="C287" s="9"/>
      <c r="D287" s="4"/>
    </row>
    <row r="288" spans="1:4" x14ac:dyDescent="0.25">
      <c r="A288" s="1"/>
      <c r="C288" s="9"/>
      <c r="D288" s="4"/>
    </row>
    <row r="289" spans="1:4" x14ac:dyDescent="0.25">
      <c r="A289" s="1"/>
      <c r="C289" s="9"/>
      <c r="D289" s="4"/>
    </row>
    <row r="290" spans="1:4" x14ac:dyDescent="0.25">
      <c r="A290" s="1"/>
      <c r="C290" s="9"/>
      <c r="D290" s="4"/>
    </row>
    <row r="291" spans="1:4" x14ac:dyDescent="0.25">
      <c r="A291" s="1"/>
      <c r="C291" s="9"/>
      <c r="D291" s="4"/>
    </row>
    <row r="292" spans="1:4" x14ac:dyDescent="0.25">
      <c r="A292" s="1"/>
      <c r="C292" s="9"/>
      <c r="D292" s="4"/>
    </row>
    <row r="293" spans="1:4" x14ac:dyDescent="0.25">
      <c r="A293" s="1"/>
      <c r="C293" s="9"/>
      <c r="D293" s="4"/>
    </row>
    <row r="294" spans="1:4" x14ac:dyDescent="0.25">
      <c r="A294" s="1"/>
      <c r="C294" s="9"/>
      <c r="D294" s="4"/>
    </row>
    <row r="295" spans="1:4" x14ac:dyDescent="0.25">
      <c r="A295" s="1"/>
      <c r="C295" s="9"/>
      <c r="D295" s="4"/>
    </row>
    <row r="296" spans="1:4" x14ac:dyDescent="0.25">
      <c r="A296" s="1"/>
      <c r="C296" s="9"/>
      <c r="D296" s="4"/>
    </row>
    <row r="297" spans="1:4" x14ac:dyDescent="0.25">
      <c r="A297" s="1"/>
      <c r="C297" s="9"/>
      <c r="D297" s="4"/>
    </row>
    <row r="298" spans="1:4" x14ac:dyDescent="0.25">
      <c r="A298" s="1"/>
      <c r="C298" s="9"/>
      <c r="D298" s="4"/>
    </row>
    <row r="299" spans="1:4" x14ac:dyDescent="0.25">
      <c r="A299" s="1"/>
      <c r="C299" s="9"/>
      <c r="D299" s="4"/>
    </row>
    <row r="300" spans="1:4" x14ac:dyDescent="0.25">
      <c r="A300" s="1"/>
      <c r="C300" s="9"/>
      <c r="D300" s="4"/>
    </row>
    <row r="301" spans="1:4" x14ac:dyDescent="0.25">
      <c r="A301" s="1"/>
      <c r="C301" s="9"/>
      <c r="D301" s="4"/>
    </row>
    <row r="302" spans="1:4" x14ac:dyDescent="0.25">
      <c r="A302" s="1"/>
      <c r="C302" s="9"/>
      <c r="D302" s="4"/>
    </row>
    <row r="303" spans="1:4" x14ac:dyDescent="0.25">
      <c r="A303" s="1"/>
      <c r="C303" s="9"/>
      <c r="D303" s="4"/>
    </row>
    <row r="304" spans="1:4" x14ac:dyDescent="0.25">
      <c r="A304" s="1"/>
      <c r="C304" s="9"/>
      <c r="D304" s="4"/>
    </row>
    <row r="305" spans="1:4" x14ac:dyDescent="0.25">
      <c r="A305" s="1"/>
      <c r="C305" s="9"/>
      <c r="D305" s="4"/>
    </row>
    <row r="306" spans="1:4" x14ac:dyDescent="0.25">
      <c r="A306" s="1"/>
      <c r="C306" s="9"/>
      <c r="D306" s="4"/>
    </row>
    <row r="307" spans="1:4" x14ac:dyDescent="0.25">
      <c r="A307" s="1"/>
      <c r="C307" s="9"/>
      <c r="D307" s="4"/>
    </row>
    <row r="308" spans="1:4" x14ac:dyDescent="0.25">
      <c r="A308" s="1"/>
      <c r="C308" s="9"/>
      <c r="D308" s="4"/>
    </row>
    <row r="309" spans="1:4" x14ac:dyDescent="0.25">
      <c r="A309" s="1"/>
      <c r="C309" s="9"/>
      <c r="D309" s="4"/>
    </row>
    <row r="310" spans="1:4" x14ac:dyDescent="0.25">
      <c r="A310" s="1"/>
      <c r="C310" s="9"/>
      <c r="D310" s="4"/>
    </row>
    <row r="311" spans="1:4" x14ac:dyDescent="0.25">
      <c r="A311" s="1"/>
      <c r="C311" s="9"/>
      <c r="D311" s="4"/>
    </row>
    <row r="312" spans="1:4" x14ac:dyDescent="0.25">
      <c r="A312" s="1"/>
      <c r="C312" s="9"/>
      <c r="D312" s="4"/>
    </row>
    <row r="313" spans="1:4" x14ac:dyDescent="0.25">
      <c r="A313" s="1"/>
      <c r="C313" s="9"/>
      <c r="D313" s="4"/>
    </row>
    <row r="314" spans="1:4" x14ac:dyDescent="0.25">
      <c r="A314" s="1"/>
      <c r="C314" s="9"/>
      <c r="D314" s="4"/>
    </row>
    <row r="315" spans="1:4" x14ac:dyDescent="0.25">
      <c r="A315" s="1"/>
      <c r="C315" s="9"/>
      <c r="D315" s="4"/>
    </row>
    <row r="316" spans="1:4" x14ac:dyDescent="0.25">
      <c r="A316" s="1"/>
      <c r="C316" s="9"/>
      <c r="D316" s="4"/>
    </row>
    <row r="317" spans="1:4" x14ac:dyDescent="0.25">
      <c r="A317" s="1"/>
      <c r="C317" s="9"/>
      <c r="D317" s="4"/>
    </row>
    <row r="318" spans="1:4" x14ac:dyDescent="0.25">
      <c r="A318" s="1"/>
      <c r="C318" s="9"/>
      <c r="D318" s="4"/>
    </row>
    <row r="319" spans="1:4" x14ac:dyDescent="0.25">
      <c r="A319" s="1"/>
      <c r="C319" s="9"/>
      <c r="D319" s="4"/>
    </row>
    <row r="320" spans="1:4" x14ac:dyDescent="0.25">
      <c r="A320" s="1"/>
      <c r="C320" s="9"/>
      <c r="D320" s="4"/>
    </row>
    <row r="321" spans="1:4" x14ac:dyDescent="0.25">
      <c r="A321" s="1"/>
      <c r="C321" s="9"/>
      <c r="D321" s="4"/>
    </row>
    <row r="322" spans="1:4" x14ac:dyDescent="0.25">
      <c r="A322" s="1"/>
      <c r="C322" s="9"/>
      <c r="D322" s="4"/>
    </row>
    <row r="323" spans="1:4" x14ac:dyDescent="0.25">
      <c r="A323" s="1"/>
      <c r="C323" s="9"/>
      <c r="D323" s="4"/>
    </row>
    <row r="324" spans="1:4" x14ac:dyDescent="0.25">
      <c r="A324" s="1"/>
      <c r="C324" s="9"/>
      <c r="D324" s="4"/>
    </row>
    <row r="325" spans="1:4" x14ac:dyDescent="0.25">
      <c r="A325" s="1"/>
      <c r="C325" s="9"/>
      <c r="D325" s="4"/>
    </row>
    <row r="326" spans="1:4" x14ac:dyDescent="0.25">
      <c r="A326" s="1"/>
      <c r="C326" s="9"/>
      <c r="D326" s="4"/>
    </row>
    <row r="327" spans="1:4" x14ac:dyDescent="0.25">
      <c r="A327" s="1"/>
      <c r="C327" s="9"/>
      <c r="D327" s="4"/>
    </row>
    <row r="328" spans="1:4" x14ac:dyDescent="0.25">
      <c r="A328" s="1"/>
      <c r="C328" s="9"/>
      <c r="D328" s="4"/>
    </row>
    <row r="329" spans="1:4" x14ac:dyDescent="0.25">
      <c r="A329" s="1"/>
      <c r="C329" s="9"/>
      <c r="D329" s="4"/>
    </row>
    <row r="330" spans="1:4" x14ac:dyDescent="0.25">
      <c r="A330" s="1"/>
      <c r="C330" s="9"/>
      <c r="D330" s="4"/>
    </row>
    <row r="331" spans="1:4" x14ac:dyDescent="0.25">
      <c r="A331" s="1"/>
      <c r="C331" s="9"/>
      <c r="D331" s="4"/>
    </row>
    <row r="332" spans="1:4" x14ac:dyDescent="0.25">
      <c r="A332" s="1"/>
      <c r="C332" s="9"/>
      <c r="D332" s="4"/>
    </row>
    <row r="333" spans="1:4" x14ac:dyDescent="0.25">
      <c r="A333" s="1"/>
      <c r="C333" s="9"/>
      <c r="D333" s="4"/>
    </row>
    <row r="334" spans="1:4" x14ac:dyDescent="0.25">
      <c r="A334" s="1"/>
      <c r="C334" s="9"/>
      <c r="D334" s="4"/>
    </row>
    <row r="335" spans="1:4" x14ac:dyDescent="0.25">
      <c r="A335" s="1"/>
      <c r="C335" s="9"/>
      <c r="D335" s="4"/>
    </row>
    <row r="336" spans="1:4" x14ac:dyDescent="0.25">
      <c r="A336" s="1"/>
      <c r="C336" s="9"/>
      <c r="D336" s="4"/>
    </row>
    <row r="337" spans="1:4" x14ac:dyDescent="0.25">
      <c r="A337" s="1"/>
      <c r="C337" s="9"/>
      <c r="D337" s="4"/>
    </row>
    <row r="338" spans="1:4" x14ac:dyDescent="0.25">
      <c r="A338" s="1"/>
      <c r="C338" s="9"/>
      <c r="D338" s="4"/>
    </row>
    <row r="339" spans="1:4" x14ac:dyDescent="0.25">
      <c r="A339" s="1"/>
      <c r="C339" s="9"/>
      <c r="D339" s="4"/>
    </row>
    <row r="340" spans="1:4" x14ac:dyDescent="0.25">
      <c r="A340" s="1"/>
      <c r="C340" s="9"/>
      <c r="D340" s="4"/>
    </row>
    <row r="341" spans="1:4" x14ac:dyDescent="0.25">
      <c r="A341" s="1"/>
      <c r="C341" s="9"/>
      <c r="D341" s="4"/>
    </row>
    <row r="342" spans="1:4" x14ac:dyDescent="0.25">
      <c r="A342" s="1"/>
      <c r="C342" s="9"/>
      <c r="D342" s="4"/>
    </row>
    <row r="343" spans="1:4" x14ac:dyDescent="0.25">
      <c r="A343" s="1"/>
      <c r="C343" s="9"/>
      <c r="D343" s="4"/>
    </row>
    <row r="344" spans="1:4" x14ac:dyDescent="0.25">
      <c r="A344" s="1"/>
      <c r="C344" s="9"/>
      <c r="D344" s="4"/>
    </row>
    <row r="345" spans="1:4" x14ac:dyDescent="0.25">
      <c r="A345" s="1"/>
      <c r="C345" s="9"/>
      <c r="D345" s="4"/>
    </row>
    <row r="346" spans="1:4" x14ac:dyDescent="0.25">
      <c r="A346" s="1"/>
      <c r="C346" s="9"/>
      <c r="D346" s="4"/>
    </row>
    <row r="347" spans="1:4" x14ac:dyDescent="0.25">
      <c r="A347" s="1"/>
      <c r="C347" s="9"/>
      <c r="D347" s="4"/>
    </row>
    <row r="348" spans="1:4" x14ac:dyDescent="0.25">
      <c r="A348" s="1"/>
      <c r="C348" s="9"/>
      <c r="D348" s="4"/>
    </row>
    <row r="349" spans="1:4" x14ac:dyDescent="0.25">
      <c r="A349" s="1"/>
      <c r="C349" s="9"/>
      <c r="D349" s="4"/>
    </row>
    <row r="350" spans="1:4" x14ac:dyDescent="0.25">
      <c r="A350" s="1"/>
      <c r="C350" s="9"/>
      <c r="D350" s="4"/>
    </row>
    <row r="351" spans="1:4" x14ac:dyDescent="0.25">
      <c r="A351" s="1"/>
      <c r="C351" s="9"/>
      <c r="D351" s="4"/>
    </row>
    <row r="352" spans="1:4" x14ac:dyDescent="0.25">
      <c r="A352" s="1"/>
      <c r="C352" s="9"/>
      <c r="D352" s="4"/>
    </row>
    <row r="353" spans="1:4" x14ac:dyDescent="0.25">
      <c r="A353" s="1"/>
      <c r="C353" s="9"/>
      <c r="D353" s="4"/>
    </row>
    <row r="354" spans="1:4" x14ac:dyDescent="0.25">
      <c r="A354" s="1"/>
      <c r="C354" s="9"/>
      <c r="D354" s="4"/>
    </row>
    <row r="355" spans="1:4" x14ac:dyDescent="0.25">
      <c r="A355" s="1"/>
      <c r="C355" s="9"/>
      <c r="D355" s="4"/>
    </row>
    <row r="356" spans="1:4" x14ac:dyDescent="0.25">
      <c r="A356" s="1"/>
      <c r="C356" s="9"/>
      <c r="D356" s="4"/>
    </row>
    <row r="357" spans="1:4" x14ac:dyDescent="0.25">
      <c r="A357" s="1"/>
      <c r="C357" s="9"/>
      <c r="D357" s="4"/>
    </row>
    <row r="358" spans="1:4" x14ac:dyDescent="0.25">
      <c r="A358" s="1"/>
      <c r="C358" s="9"/>
      <c r="D358" s="4"/>
    </row>
    <row r="359" spans="1:4" x14ac:dyDescent="0.25">
      <c r="A359" s="1"/>
      <c r="C359" s="9"/>
      <c r="D359" s="4"/>
    </row>
    <row r="360" spans="1:4" x14ac:dyDescent="0.25">
      <c r="A360" s="1"/>
      <c r="C360" s="9"/>
      <c r="D360" s="4"/>
    </row>
    <row r="361" spans="1:4" x14ac:dyDescent="0.25">
      <c r="A361" s="1"/>
      <c r="C361" s="9"/>
      <c r="D361" s="4"/>
    </row>
    <row r="362" spans="1:4" x14ac:dyDescent="0.25">
      <c r="A362" s="1"/>
      <c r="C362" s="9"/>
      <c r="D362" s="4"/>
    </row>
    <row r="363" spans="1:4" x14ac:dyDescent="0.25">
      <c r="A363" s="1"/>
      <c r="C363" s="9"/>
      <c r="D363" s="4"/>
    </row>
    <row r="364" spans="1:4" x14ac:dyDescent="0.25">
      <c r="A364" s="1"/>
      <c r="C364" s="9"/>
      <c r="D364" s="4"/>
    </row>
    <row r="365" spans="1:4" x14ac:dyDescent="0.25">
      <c r="A365" s="1"/>
      <c r="C365" s="9"/>
      <c r="D365" s="4"/>
    </row>
    <row r="366" spans="1:4" x14ac:dyDescent="0.25">
      <c r="A366" s="1"/>
      <c r="C366" s="9"/>
      <c r="D366" s="4"/>
    </row>
    <row r="367" spans="1:4" x14ac:dyDescent="0.25">
      <c r="A367" s="1"/>
      <c r="C367" s="9"/>
      <c r="D367" s="4"/>
    </row>
    <row r="368" spans="1:4" x14ac:dyDescent="0.25">
      <c r="A368" s="1"/>
      <c r="C368" s="9"/>
      <c r="D368" s="4"/>
    </row>
    <row r="369" spans="1:4" x14ac:dyDescent="0.25">
      <c r="A369" s="1"/>
      <c r="C369" s="9"/>
      <c r="D369" s="4"/>
    </row>
    <row r="370" spans="1:4" x14ac:dyDescent="0.25">
      <c r="A370" s="1"/>
      <c r="C370" s="9"/>
      <c r="D370" s="4"/>
    </row>
    <row r="371" spans="1:4" x14ac:dyDescent="0.25">
      <c r="A371" s="1"/>
      <c r="C371" s="9"/>
      <c r="D371" s="4"/>
    </row>
    <row r="372" spans="1:4" x14ac:dyDescent="0.25">
      <c r="A372" s="1"/>
      <c r="C372" s="9"/>
      <c r="D372" s="4"/>
    </row>
    <row r="373" spans="1:4" x14ac:dyDescent="0.25">
      <c r="A373" s="1"/>
      <c r="C373" s="9"/>
      <c r="D373" s="4"/>
    </row>
    <row r="374" spans="1:4" x14ac:dyDescent="0.25">
      <c r="A374" s="1"/>
      <c r="C374" s="9"/>
      <c r="D374" s="4"/>
    </row>
    <row r="375" spans="1:4" x14ac:dyDescent="0.25">
      <c r="A375" s="1"/>
      <c r="C375" s="9"/>
      <c r="D375" s="4"/>
    </row>
    <row r="376" spans="1:4" x14ac:dyDescent="0.25">
      <c r="A376" s="1"/>
      <c r="C376" s="9"/>
      <c r="D376" s="4"/>
    </row>
    <row r="377" spans="1:4" x14ac:dyDescent="0.25">
      <c r="A377" s="1"/>
      <c r="C377" s="9"/>
      <c r="D377" s="4"/>
    </row>
    <row r="378" spans="1:4" x14ac:dyDescent="0.25">
      <c r="A378" s="1"/>
      <c r="C378" s="9"/>
      <c r="D378" s="4"/>
    </row>
    <row r="379" spans="1:4" x14ac:dyDescent="0.25">
      <c r="A379" s="1"/>
      <c r="C379" s="9"/>
      <c r="D379" s="4"/>
    </row>
    <row r="380" spans="1:4" x14ac:dyDescent="0.25">
      <c r="A380" s="1"/>
      <c r="C380" s="9"/>
      <c r="D380" s="4"/>
    </row>
    <row r="381" spans="1:4" x14ac:dyDescent="0.25">
      <c r="A381" s="1"/>
      <c r="C381" s="9"/>
      <c r="D381" s="4"/>
    </row>
    <row r="382" spans="1:4" x14ac:dyDescent="0.25">
      <c r="A382" s="1"/>
      <c r="C382" s="9"/>
      <c r="D382" s="4"/>
    </row>
    <row r="383" spans="1:4" x14ac:dyDescent="0.25">
      <c r="A383" s="1"/>
      <c r="C383" s="9"/>
      <c r="D383" s="4"/>
    </row>
    <row r="384" spans="1:4" x14ac:dyDescent="0.25">
      <c r="A384" s="1"/>
      <c r="C384" s="9"/>
      <c r="D384" s="4"/>
    </row>
    <row r="385" spans="1:4" x14ac:dyDescent="0.25">
      <c r="A385" s="1"/>
      <c r="C385" s="9"/>
      <c r="D385" s="4"/>
    </row>
    <row r="386" spans="1:4" x14ac:dyDescent="0.25">
      <c r="A386" s="1"/>
      <c r="C386" s="9"/>
      <c r="D386" s="4"/>
    </row>
    <row r="387" spans="1:4" x14ac:dyDescent="0.25">
      <c r="A387" s="1"/>
      <c r="C387" s="9"/>
      <c r="D387" s="4"/>
    </row>
    <row r="388" spans="1:4" x14ac:dyDescent="0.25">
      <c r="A388" s="1"/>
      <c r="C388" s="9"/>
      <c r="D388" s="4"/>
    </row>
    <row r="389" spans="1:4" x14ac:dyDescent="0.25">
      <c r="A389" s="1"/>
      <c r="C389" s="9"/>
      <c r="D389" s="4"/>
    </row>
    <row r="390" spans="1:4" x14ac:dyDescent="0.25">
      <c r="A390" s="1"/>
      <c r="C390" s="9"/>
      <c r="D390" s="4"/>
    </row>
    <row r="391" spans="1:4" x14ac:dyDescent="0.25">
      <c r="A391" s="1"/>
      <c r="C391" s="9"/>
      <c r="D391" s="4"/>
    </row>
    <row r="392" spans="1:4" x14ac:dyDescent="0.25">
      <c r="A392" s="1"/>
      <c r="C392" s="9"/>
      <c r="D392" s="4"/>
    </row>
    <row r="393" spans="1:4" x14ac:dyDescent="0.25">
      <c r="A393" s="1"/>
      <c r="C393" s="9"/>
      <c r="D393" s="4"/>
    </row>
    <row r="394" spans="1:4" x14ac:dyDescent="0.25">
      <c r="A394" s="1"/>
      <c r="C394" s="9"/>
      <c r="D394" s="4"/>
    </row>
    <row r="395" spans="1:4" x14ac:dyDescent="0.25">
      <c r="A395" s="1"/>
      <c r="C395" s="9"/>
      <c r="D395" s="4"/>
    </row>
    <row r="396" spans="1:4" x14ac:dyDescent="0.25">
      <c r="A396" s="1"/>
      <c r="C396" s="9"/>
      <c r="D396" s="4"/>
    </row>
    <row r="397" spans="1:4" x14ac:dyDescent="0.25">
      <c r="A397" s="1"/>
      <c r="C397" s="9"/>
      <c r="D397" s="4"/>
    </row>
    <row r="398" spans="1:4" x14ac:dyDescent="0.25">
      <c r="A398" s="1"/>
      <c r="C398" s="9"/>
      <c r="D398" s="4"/>
    </row>
    <row r="399" spans="1:4" x14ac:dyDescent="0.25">
      <c r="A399" s="1"/>
      <c r="C399" s="9"/>
      <c r="D399" s="4"/>
    </row>
    <row r="400" spans="1:4" x14ac:dyDescent="0.25">
      <c r="A400" s="1"/>
      <c r="C400" s="9"/>
      <c r="D400" s="4"/>
    </row>
    <row r="401" spans="1:4" x14ac:dyDescent="0.25">
      <c r="A401" s="1"/>
      <c r="C401" s="9"/>
      <c r="D401" s="4"/>
    </row>
    <row r="402" spans="1:4" x14ac:dyDescent="0.25">
      <c r="A402" s="1"/>
      <c r="C402" s="9"/>
      <c r="D402" s="4"/>
    </row>
    <row r="403" spans="1:4" x14ac:dyDescent="0.25">
      <c r="A403" s="1"/>
      <c r="C403" s="9"/>
      <c r="D403" s="4"/>
    </row>
    <row r="404" spans="1:4" x14ac:dyDescent="0.25">
      <c r="A404" s="1"/>
      <c r="C404" s="9"/>
      <c r="D404" s="4"/>
    </row>
    <row r="405" spans="1:4" x14ac:dyDescent="0.25">
      <c r="A405" s="1"/>
      <c r="C405" s="9"/>
      <c r="D405" s="4"/>
    </row>
    <row r="406" spans="1:4" x14ac:dyDescent="0.25">
      <c r="A406" s="1"/>
      <c r="C406" s="9"/>
      <c r="D406" s="4"/>
    </row>
    <row r="407" spans="1:4" x14ac:dyDescent="0.25">
      <c r="A407" s="1"/>
      <c r="C407" s="9"/>
      <c r="D407" s="4"/>
    </row>
    <row r="408" spans="1:4" x14ac:dyDescent="0.25">
      <c r="A408" s="1"/>
      <c r="C408" s="9"/>
      <c r="D408" s="4"/>
    </row>
    <row r="409" spans="1:4" x14ac:dyDescent="0.25">
      <c r="A409" s="1"/>
      <c r="C409" s="9"/>
      <c r="D409" s="4"/>
    </row>
    <row r="410" spans="1:4" x14ac:dyDescent="0.25">
      <c r="A410" s="1"/>
      <c r="C410" s="9"/>
      <c r="D410" s="4"/>
    </row>
    <row r="411" spans="1:4" x14ac:dyDescent="0.25">
      <c r="A411" s="1"/>
      <c r="C411" s="9"/>
      <c r="D411" s="4"/>
    </row>
    <row r="412" spans="1:4" x14ac:dyDescent="0.25">
      <c r="A412" s="1"/>
      <c r="C412" s="9"/>
      <c r="D412" s="4"/>
    </row>
    <row r="413" spans="1:4" x14ac:dyDescent="0.25">
      <c r="A413" s="1"/>
      <c r="C413" s="9"/>
      <c r="D413" s="4"/>
    </row>
    <row r="414" spans="1:4" x14ac:dyDescent="0.25">
      <c r="A414" s="1"/>
      <c r="C414" s="9"/>
      <c r="D414" s="4"/>
    </row>
    <row r="415" spans="1:4" x14ac:dyDescent="0.25">
      <c r="A415" s="1"/>
      <c r="C415" s="9"/>
      <c r="D415" s="4"/>
    </row>
    <row r="416" spans="1:4" x14ac:dyDescent="0.25">
      <c r="A416" s="1"/>
      <c r="C416" s="9"/>
      <c r="D416" s="4"/>
    </row>
    <row r="417" spans="1:4" x14ac:dyDescent="0.25">
      <c r="A417" s="1"/>
      <c r="C417" s="9"/>
      <c r="D417" s="4"/>
    </row>
    <row r="418" spans="1:4" x14ac:dyDescent="0.25">
      <c r="A418" s="1"/>
      <c r="C418" s="9"/>
      <c r="D418" s="4"/>
    </row>
    <row r="419" spans="1:4" x14ac:dyDescent="0.25">
      <c r="A419" s="1"/>
      <c r="C419" s="9"/>
      <c r="D419" s="4"/>
    </row>
    <row r="420" spans="1:4" x14ac:dyDescent="0.25">
      <c r="A420" s="1"/>
      <c r="C420" s="9"/>
      <c r="D420" s="4"/>
    </row>
    <row r="421" spans="1:4" x14ac:dyDescent="0.25">
      <c r="A421" s="1"/>
      <c r="C421" s="9"/>
      <c r="D421" s="4"/>
    </row>
    <row r="422" spans="1:4" x14ac:dyDescent="0.25">
      <c r="A422" s="1"/>
      <c r="C422" s="9"/>
      <c r="D422" s="4"/>
    </row>
    <row r="423" spans="1:4" x14ac:dyDescent="0.25">
      <c r="A423" s="1"/>
      <c r="C423" s="9"/>
      <c r="D423" s="4"/>
    </row>
    <row r="424" spans="1:4" x14ac:dyDescent="0.25">
      <c r="A424" s="1"/>
      <c r="C424" s="9"/>
      <c r="D424" s="4"/>
    </row>
    <row r="425" spans="1:4" x14ac:dyDescent="0.25">
      <c r="A425" s="1"/>
      <c r="C425" s="9"/>
      <c r="D425" s="4"/>
    </row>
    <row r="426" spans="1:4" x14ac:dyDescent="0.25">
      <c r="A426" s="1"/>
      <c r="C426" s="9"/>
      <c r="D426" s="4"/>
    </row>
    <row r="427" spans="1:4" x14ac:dyDescent="0.25">
      <c r="A427" s="1"/>
      <c r="C427" s="9"/>
      <c r="D427" s="4"/>
    </row>
    <row r="428" spans="1:4" x14ac:dyDescent="0.25">
      <c r="A428" s="1"/>
      <c r="C428" s="9"/>
      <c r="D428" s="4"/>
    </row>
    <row r="429" spans="1:4" x14ac:dyDescent="0.25">
      <c r="A429" s="1"/>
      <c r="C429" s="9"/>
      <c r="D429" s="4"/>
    </row>
    <row r="430" spans="1:4" x14ac:dyDescent="0.25">
      <c r="A430" s="1"/>
      <c r="C430" s="9"/>
      <c r="D430" s="4"/>
    </row>
    <row r="431" spans="1:4" x14ac:dyDescent="0.25">
      <c r="A431" s="1"/>
      <c r="C431" s="9"/>
      <c r="D431" s="4"/>
    </row>
    <row r="432" spans="1:4" x14ac:dyDescent="0.25">
      <c r="A432" s="1"/>
      <c r="C432" s="9"/>
      <c r="D432" s="4"/>
    </row>
    <row r="433" spans="1:4" x14ac:dyDescent="0.25">
      <c r="A433" s="1"/>
      <c r="C433" s="9"/>
      <c r="D433" s="4"/>
    </row>
    <row r="434" spans="1:4" x14ac:dyDescent="0.25">
      <c r="A434" s="1"/>
      <c r="C434" s="9"/>
      <c r="D434" s="4"/>
    </row>
    <row r="435" spans="1:4" x14ac:dyDescent="0.25">
      <c r="A435" s="1"/>
      <c r="C435" s="9"/>
      <c r="D435" s="4"/>
    </row>
    <row r="436" spans="1:4" x14ac:dyDescent="0.25">
      <c r="A436" s="1"/>
      <c r="C436" s="9"/>
      <c r="D436" s="4"/>
    </row>
    <row r="437" spans="1:4" x14ac:dyDescent="0.25">
      <c r="A437" s="1"/>
      <c r="C437" s="9"/>
      <c r="D437" s="4"/>
    </row>
    <row r="438" spans="1:4" x14ac:dyDescent="0.25">
      <c r="A438" s="1"/>
      <c r="C438" s="9"/>
      <c r="D438" s="4"/>
    </row>
    <row r="439" spans="1:4" x14ac:dyDescent="0.25">
      <c r="A439" s="1"/>
      <c r="C439" s="9"/>
      <c r="D439" s="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062A7-3B8F-43B6-80F0-C6188609735A}">
  <dimension ref="A1:U34"/>
  <sheetViews>
    <sheetView zoomScaleNormal="100" workbookViewId="0">
      <selection activeCell="A27" sqref="A27:P47"/>
    </sheetView>
  </sheetViews>
  <sheetFormatPr defaultRowHeight="15" x14ac:dyDescent="0.25"/>
  <cols>
    <col min="1" max="1" width="12.5703125" style="10" customWidth="1"/>
    <col min="2" max="2" width="20.42578125" style="10" customWidth="1"/>
    <col min="3" max="3" width="15.7109375" style="10" customWidth="1"/>
    <col min="4" max="4" width="15.85546875" style="10" customWidth="1"/>
    <col min="5" max="5" width="16.85546875" style="10" customWidth="1"/>
    <col min="6" max="6" width="11" style="10" customWidth="1"/>
    <col min="7" max="7" width="22.7109375" style="10" customWidth="1"/>
    <col min="8" max="8" width="15.5703125" style="10" customWidth="1"/>
    <col min="9" max="9" width="30" style="14" customWidth="1"/>
    <col min="10" max="10" width="16.7109375" style="10" customWidth="1"/>
    <col min="11" max="11" width="13.28515625" style="10" customWidth="1"/>
    <col min="12" max="12" width="9.85546875" style="10" customWidth="1"/>
    <col min="13" max="13" width="16.85546875" style="10" customWidth="1"/>
    <col min="14" max="14" width="16.28515625" style="10" customWidth="1"/>
    <col min="15" max="15" width="16.7109375" style="10" customWidth="1"/>
    <col min="16" max="16" width="17.28515625" style="10" customWidth="1"/>
    <col min="17" max="17" width="11.85546875" style="19" customWidth="1"/>
    <col min="18" max="18" width="13.42578125" style="10" customWidth="1"/>
    <col min="19" max="16384" width="9.140625" style="10"/>
  </cols>
  <sheetData>
    <row r="1" spans="1:21" ht="29.25" customHeight="1" x14ac:dyDescent="0.25">
      <c r="A1" s="10" t="s">
        <v>9</v>
      </c>
      <c r="B1" s="10" t="s">
        <v>7</v>
      </c>
      <c r="C1" s="10" t="s">
        <v>14</v>
      </c>
      <c r="D1" s="26" t="s">
        <v>20</v>
      </c>
      <c r="E1" s="10" t="s">
        <v>8</v>
      </c>
      <c r="F1" s="10" t="s">
        <v>21</v>
      </c>
      <c r="G1" s="10" t="s">
        <v>22</v>
      </c>
      <c r="H1" s="10" t="s">
        <v>5</v>
      </c>
      <c r="I1" s="10" t="s">
        <v>24</v>
      </c>
      <c r="J1" s="26" t="s">
        <v>25</v>
      </c>
      <c r="K1" s="10" t="s">
        <v>13</v>
      </c>
      <c r="L1" s="10" t="s">
        <v>12</v>
      </c>
      <c r="M1" s="10" t="s">
        <v>23</v>
      </c>
      <c r="N1" s="10" t="s">
        <v>6</v>
      </c>
      <c r="O1" s="26" t="s">
        <v>15</v>
      </c>
      <c r="P1" s="10" t="s">
        <v>10</v>
      </c>
      <c r="Q1" s="10" t="s">
        <v>11</v>
      </c>
      <c r="R1" s="19"/>
      <c r="T1" s="19"/>
    </row>
    <row r="2" spans="1:21" x14ac:dyDescent="0.25">
      <c r="A2" s="10">
        <v>0</v>
      </c>
      <c r="B2" s="10">
        <v>4</v>
      </c>
      <c r="C2" s="10">
        <v>0</v>
      </c>
      <c r="D2" s="10">
        <f t="shared" ref="D2:D4" si="0">B2-(4-C2)</f>
        <v>0</v>
      </c>
      <c r="E2" s="10">
        <f t="shared" ref="E2:E4" si="1">D2*(16384/B2)</f>
        <v>0</v>
      </c>
      <c r="F2" s="10" t="str">
        <f>DEC2HEX(E2)</f>
        <v>0</v>
      </c>
      <c r="G2" s="14" t="str">
        <f>_xlfn.BASE(E2,2)</f>
        <v>0</v>
      </c>
      <c r="H2" s="11">
        <f t="shared" ref="H2:H5" si="2">TAN((RADIANS(90)/16384)*E2)</f>
        <v>0</v>
      </c>
      <c r="I2" s="17">
        <f>TRUNC((H2)*65536*J2)</f>
        <v>0</v>
      </c>
      <c r="J2" s="10">
        <f>2^12</f>
        <v>4096</v>
      </c>
      <c r="K2" s="10">
        <v>4096</v>
      </c>
      <c r="L2" s="10" t="str">
        <f t="shared" ref="L2:L5" si="3">DEC2HEX((K2-1),4)</f>
        <v>0FFF</v>
      </c>
      <c r="M2" s="17">
        <f>TRUNC( (I3-I2)/K2,0)</f>
        <v>27145</v>
      </c>
      <c r="N2" s="10">
        <f t="shared" ref="N2:N5" si="4">TRUNC(H2*65536)</f>
        <v>0</v>
      </c>
      <c r="Q2" s="10"/>
      <c r="R2" s="19"/>
      <c r="T2" s="19"/>
    </row>
    <row r="3" spans="1:21" x14ac:dyDescent="0.25">
      <c r="A3" s="10">
        <v>0</v>
      </c>
      <c r="B3" s="10">
        <v>4</v>
      </c>
      <c r="C3" s="10">
        <v>1</v>
      </c>
      <c r="D3" s="10">
        <f t="shared" si="0"/>
        <v>1</v>
      </c>
      <c r="E3" s="10">
        <f t="shared" si="1"/>
        <v>4096</v>
      </c>
      <c r="F3" s="10" t="str">
        <f t="shared" ref="F3:F5" si="5">DEC2HEX(E3)</f>
        <v>1000</v>
      </c>
      <c r="G3" s="14" t="str">
        <f t="shared" ref="G3:G4" si="6">_xlfn.BASE(E3,2)</f>
        <v>1000000000000</v>
      </c>
      <c r="H3" s="11">
        <f t="shared" si="2"/>
        <v>0.41421356237309503</v>
      </c>
      <c r="I3" s="17">
        <f t="shared" ref="I3:I5" si="7">TRUNC((H3)*65536*J3)</f>
        <v>111189606</v>
      </c>
      <c r="J3" s="10">
        <f t="shared" ref="J3:J4" si="8">2^12</f>
        <v>4096</v>
      </c>
      <c r="K3" s="10">
        <v>4096</v>
      </c>
      <c r="L3" s="10" t="str">
        <f t="shared" si="3"/>
        <v>0FFF</v>
      </c>
      <c r="M3" s="17">
        <f t="shared" ref="M3:M4" si="9">TRUNC( (I4-I3)/K3,0)</f>
        <v>38390</v>
      </c>
      <c r="N3" s="10">
        <f t="shared" si="4"/>
        <v>27145</v>
      </c>
      <c r="O3" s="16">
        <f>TRUNC(I2+((K2)*M2))/J2</f>
        <v>27145</v>
      </c>
      <c r="P3" s="16">
        <f t="shared" ref="P3:P5" si="10">O3-N3</f>
        <v>0</v>
      </c>
      <c r="Q3" s="18">
        <f t="shared" ref="Q3:Q5" si="11">P3/N3*100</f>
        <v>0</v>
      </c>
      <c r="R3" s="19"/>
      <c r="T3" s="19"/>
      <c r="U3" s="19"/>
    </row>
    <row r="4" spans="1:21" x14ac:dyDescent="0.25">
      <c r="A4" s="10">
        <v>0</v>
      </c>
      <c r="B4" s="10">
        <v>4</v>
      </c>
      <c r="C4" s="10">
        <v>2</v>
      </c>
      <c r="D4" s="10">
        <f t="shared" si="0"/>
        <v>2</v>
      </c>
      <c r="E4" s="10">
        <f t="shared" si="1"/>
        <v>8192</v>
      </c>
      <c r="F4" s="10" t="str">
        <f t="shared" si="5"/>
        <v>2000</v>
      </c>
      <c r="G4" s="14" t="str">
        <f t="shared" si="6"/>
        <v>10000000000000</v>
      </c>
      <c r="H4" s="11">
        <f t="shared" si="2"/>
        <v>0.99999999999999989</v>
      </c>
      <c r="I4" s="17">
        <f t="shared" si="7"/>
        <v>268435456</v>
      </c>
      <c r="J4" s="10">
        <f t="shared" si="8"/>
        <v>4096</v>
      </c>
      <c r="K4" s="10">
        <v>4096</v>
      </c>
      <c r="L4" s="10" t="str">
        <f t="shared" si="3"/>
        <v>0FFF</v>
      </c>
      <c r="M4" s="17">
        <f t="shared" si="9"/>
        <v>92681</v>
      </c>
      <c r="N4" s="10">
        <f t="shared" si="4"/>
        <v>65536</v>
      </c>
      <c r="O4" s="16">
        <f>TRUNC(I3+((K3)*M3))/J3</f>
        <v>65535.89990234375</v>
      </c>
      <c r="P4" s="16">
        <f t="shared" si="10"/>
        <v>-0.10009765625</v>
      </c>
      <c r="Q4" s="18">
        <f t="shared" si="11"/>
        <v>-1.5273690223693848E-4</v>
      </c>
      <c r="R4" s="19"/>
      <c r="T4" s="19"/>
      <c r="U4" s="19"/>
    </row>
    <row r="5" spans="1:21" x14ac:dyDescent="0.25">
      <c r="A5" s="10">
        <v>0</v>
      </c>
      <c r="B5" s="10">
        <v>4</v>
      </c>
      <c r="C5" s="10">
        <v>3</v>
      </c>
      <c r="D5" s="10">
        <f t="shared" ref="D5" si="12">B5-(4-C5)</f>
        <v>3</v>
      </c>
      <c r="E5" s="10">
        <f t="shared" ref="E5" si="13">D5*(16384/B5)</f>
        <v>12288</v>
      </c>
      <c r="F5" s="10" t="str">
        <f t="shared" si="5"/>
        <v>3000</v>
      </c>
      <c r="G5" s="14" t="str">
        <f t="shared" ref="G5" si="14">_xlfn.BASE(E5,2)</f>
        <v>11000000000000</v>
      </c>
      <c r="H5" s="11">
        <f t="shared" si="2"/>
        <v>2.4142135623730949</v>
      </c>
      <c r="I5" s="17">
        <f t="shared" si="7"/>
        <v>648060518</v>
      </c>
      <c r="J5" s="10">
        <f>2^12</f>
        <v>4096</v>
      </c>
      <c r="K5" s="10">
        <v>4096</v>
      </c>
      <c r="L5" s="10" t="str">
        <f t="shared" si="3"/>
        <v>0FFF</v>
      </c>
      <c r="M5" s="17"/>
      <c r="N5" s="10">
        <f t="shared" si="4"/>
        <v>158217</v>
      </c>
      <c r="O5" s="16">
        <f>TRUNC(I4+((K4)*M4))/J4</f>
        <v>158217</v>
      </c>
      <c r="P5" s="16">
        <f t="shared" si="10"/>
        <v>0</v>
      </c>
      <c r="Q5" s="18">
        <f t="shared" si="11"/>
        <v>0</v>
      </c>
    </row>
    <row r="6" spans="1:21" x14ac:dyDescent="0.25">
      <c r="A6" s="12">
        <v>1</v>
      </c>
      <c r="B6" s="12">
        <v>16</v>
      </c>
      <c r="C6" s="12">
        <v>0</v>
      </c>
      <c r="D6" s="12">
        <f>B6-(4-C6)</f>
        <v>12</v>
      </c>
      <c r="E6" s="12">
        <f t="shared" ref="E6:E12" si="15">D6*(16384/B6)</f>
        <v>12288</v>
      </c>
      <c r="F6" s="12" t="str">
        <f t="shared" ref="F6:F12" si="16">DEC2HEX(E6)</f>
        <v>3000</v>
      </c>
      <c r="G6" s="15" t="str">
        <f t="shared" ref="G6:G12" si="17">_xlfn.BASE(E6,2)</f>
        <v>11000000000000</v>
      </c>
      <c r="H6" s="13">
        <f t="shared" ref="H6:H12" si="18">TAN((RADIANS(90)/16384)*E6)</f>
        <v>2.4142135623730949</v>
      </c>
      <c r="I6" s="20">
        <f t="shared" ref="I6:I12" si="19">TRUNC((H6)*65536*J6)</f>
        <v>162015129</v>
      </c>
      <c r="J6" s="10">
        <f>2^10</f>
        <v>1024</v>
      </c>
      <c r="K6" s="12">
        <v>1024</v>
      </c>
      <c r="L6" s="12" t="str">
        <f t="shared" ref="L6:L12" si="20">DEC2HEX((K6-1),4)</f>
        <v>03FF</v>
      </c>
      <c r="M6" s="20">
        <f>TRUNC( (I7-I6)/K6,0)</f>
        <v>57825</v>
      </c>
      <c r="N6" s="12">
        <f t="shared" ref="N6:N12" si="21">TRUNC(H6*65536)</f>
        <v>158217</v>
      </c>
      <c r="O6" s="21">
        <f>TRUNC(I4+((K4)*M4))/J4</f>
        <v>158217</v>
      </c>
      <c r="P6" s="21">
        <f t="shared" ref="P6:P12" si="22">O6-N6</f>
        <v>0</v>
      </c>
      <c r="Q6" s="22">
        <f t="shared" ref="Q6:Q26" si="23">P6/N6*100</f>
        <v>0</v>
      </c>
      <c r="R6" s="19"/>
      <c r="T6" s="19"/>
      <c r="U6" s="19"/>
    </row>
    <row r="7" spans="1:21" x14ac:dyDescent="0.25">
      <c r="A7" s="12">
        <v>1</v>
      </c>
      <c r="B7" s="12">
        <v>16</v>
      </c>
      <c r="C7" s="12">
        <v>1</v>
      </c>
      <c r="D7" s="12">
        <f t="shared" ref="D7:D8" si="24">B7-(4-C7)</f>
        <v>13</v>
      </c>
      <c r="E7" s="12">
        <f t="shared" si="15"/>
        <v>13312</v>
      </c>
      <c r="F7" s="12" t="str">
        <f t="shared" si="16"/>
        <v>3400</v>
      </c>
      <c r="G7" s="15" t="str">
        <f t="shared" si="17"/>
        <v>11010000000000</v>
      </c>
      <c r="H7" s="13">
        <f t="shared" si="18"/>
        <v>3.296558208938321</v>
      </c>
      <c r="I7" s="20">
        <f t="shared" si="19"/>
        <v>221228276</v>
      </c>
      <c r="J7" s="10">
        <f t="shared" ref="J7:J9" si="25">2^10</f>
        <v>1024</v>
      </c>
      <c r="K7" s="12">
        <v>1024</v>
      </c>
      <c r="L7" s="12" t="str">
        <f t="shared" si="20"/>
        <v>03FF</v>
      </c>
      <c r="M7" s="20">
        <f>TRUNC( (I8-I7)/K7,0)</f>
        <v>113428</v>
      </c>
      <c r="N7" s="12">
        <f t="shared" si="21"/>
        <v>216043</v>
      </c>
      <c r="O7" s="21">
        <f>TRUNC(I6+((K6)*M6))/J6</f>
        <v>216042.8994140625</v>
      </c>
      <c r="P7" s="21">
        <f t="shared" si="22"/>
        <v>-0.1005859375</v>
      </c>
      <c r="Q7" s="22">
        <f t="shared" si="23"/>
        <v>-4.6558295107918331E-5</v>
      </c>
      <c r="R7" s="19"/>
      <c r="T7" s="19"/>
      <c r="U7" s="19"/>
    </row>
    <row r="8" spans="1:21" x14ac:dyDescent="0.25">
      <c r="A8" s="12">
        <v>1</v>
      </c>
      <c r="B8" s="12">
        <v>16</v>
      </c>
      <c r="C8" s="12">
        <v>2</v>
      </c>
      <c r="D8" s="12">
        <f t="shared" si="24"/>
        <v>14</v>
      </c>
      <c r="E8" s="12">
        <f t="shared" si="15"/>
        <v>14336</v>
      </c>
      <c r="F8" s="12" t="str">
        <f t="shared" si="16"/>
        <v>3800</v>
      </c>
      <c r="G8" s="15" t="str">
        <f t="shared" si="17"/>
        <v>11100000000000</v>
      </c>
      <c r="H8" s="13">
        <f t="shared" si="18"/>
        <v>5.0273394921258463</v>
      </c>
      <c r="I8" s="20">
        <f t="shared" si="19"/>
        <v>337379042</v>
      </c>
      <c r="J8" s="10">
        <f t="shared" si="25"/>
        <v>1024</v>
      </c>
      <c r="K8" s="12">
        <v>1024</v>
      </c>
      <c r="L8" s="12" t="str">
        <f t="shared" si="20"/>
        <v>03FF</v>
      </c>
      <c r="M8" s="20">
        <f>TRUNC( (I9-I8)/K8,0)</f>
        <v>335926</v>
      </c>
      <c r="N8" s="12">
        <f t="shared" si="21"/>
        <v>329471</v>
      </c>
      <c r="O8" s="21">
        <f>TRUNC(I7+((K7)*M7))/J7</f>
        <v>329471.23828125</v>
      </c>
      <c r="P8" s="21">
        <f t="shared" si="22"/>
        <v>0.23828125</v>
      </c>
      <c r="Q8" s="22">
        <f t="shared" si="23"/>
        <v>7.2322374351612131E-5</v>
      </c>
      <c r="R8" s="19"/>
      <c r="T8" s="19"/>
      <c r="U8" s="19"/>
    </row>
    <row r="9" spans="1:21" x14ac:dyDescent="0.25">
      <c r="A9" s="12">
        <v>1</v>
      </c>
      <c r="B9" s="12">
        <v>16</v>
      </c>
      <c r="C9" s="12">
        <v>3</v>
      </c>
      <c r="D9" s="12">
        <f t="shared" ref="D9" si="26">B9-(4-C9)</f>
        <v>15</v>
      </c>
      <c r="E9" s="12">
        <f t="shared" si="15"/>
        <v>15360</v>
      </c>
      <c r="F9" s="12" t="str">
        <f t="shared" si="16"/>
        <v>3C00</v>
      </c>
      <c r="G9" s="15" t="str">
        <f t="shared" si="17"/>
        <v>11110000000000</v>
      </c>
      <c r="H9" s="13">
        <f t="shared" si="18"/>
        <v>10.153170387608842</v>
      </c>
      <c r="I9" s="20">
        <f t="shared" si="19"/>
        <v>681367730</v>
      </c>
      <c r="J9" s="10">
        <f t="shared" si="25"/>
        <v>1024</v>
      </c>
      <c r="K9" s="12">
        <v>1024</v>
      </c>
      <c r="L9" s="12" t="str">
        <f t="shared" si="20"/>
        <v>03FF</v>
      </c>
      <c r="M9" s="20"/>
      <c r="N9" s="12">
        <f t="shared" si="21"/>
        <v>665398</v>
      </c>
      <c r="O9" s="21">
        <f>TRUNC(I8+((K8)*M8))/J8</f>
        <v>665397.720703125</v>
      </c>
      <c r="P9" s="21">
        <f t="shared" si="22"/>
        <v>-0.279296875</v>
      </c>
      <c r="Q9" s="22">
        <f t="shared" si="23"/>
        <v>-4.197440854946964E-5</v>
      </c>
      <c r="R9" s="19"/>
      <c r="T9" s="19"/>
      <c r="U9" s="19"/>
    </row>
    <row r="10" spans="1:21" x14ac:dyDescent="0.25">
      <c r="A10" s="10">
        <v>2</v>
      </c>
      <c r="B10" s="10">
        <v>64</v>
      </c>
      <c r="C10" s="10">
        <v>0</v>
      </c>
      <c r="D10" s="10">
        <f t="shared" ref="D10:D12" si="27">B10-(4-C10)</f>
        <v>60</v>
      </c>
      <c r="E10" s="10">
        <f t="shared" si="15"/>
        <v>15360</v>
      </c>
      <c r="F10" s="10" t="str">
        <f t="shared" si="16"/>
        <v>3C00</v>
      </c>
      <c r="G10" s="14" t="str">
        <f t="shared" si="17"/>
        <v>11110000000000</v>
      </c>
      <c r="H10" s="11">
        <f t="shared" si="18"/>
        <v>10.153170387608842</v>
      </c>
      <c r="I10" s="17">
        <f t="shared" si="19"/>
        <v>170341932</v>
      </c>
      <c r="J10" s="10">
        <f>2^8</f>
        <v>256</v>
      </c>
      <c r="K10" s="10">
        <v>256</v>
      </c>
      <c r="L10" s="10" t="str">
        <f t="shared" si="20"/>
        <v>00FF</v>
      </c>
      <c r="M10" s="17">
        <f t="shared" ref="M10:M11" si="28">TRUNC( (I11-I10)/K10,0)</f>
        <v>223051</v>
      </c>
      <c r="N10" s="10">
        <f t="shared" si="21"/>
        <v>665398</v>
      </c>
      <c r="O10" s="16">
        <f>TRUNC(I8+((K8)*M8))/J8</f>
        <v>665397.720703125</v>
      </c>
      <c r="P10" s="16">
        <f t="shared" si="22"/>
        <v>-0.279296875</v>
      </c>
      <c r="Q10" s="18">
        <f t="shared" si="23"/>
        <v>-4.197440854946964E-5</v>
      </c>
      <c r="R10" s="19"/>
      <c r="T10" s="19"/>
      <c r="U10" s="19"/>
    </row>
    <row r="11" spans="1:21" x14ac:dyDescent="0.25">
      <c r="A11" s="10">
        <v>2</v>
      </c>
      <c r="B11" s="10">
        <v>64</v>
      </c>
      <c r="C11" s="10">
        <v>1</v>
      </c>
      <c r="D11" s="10">
        <f t="shared" si="27"/>
        <v>61</v>
      </c>
      <c r="E11" s="10">
        <f t="shared" si="15"/>
        <v>15616</v>
      </c>
      <c r="F11" s="10" t="str">
        <f t="shared" si="16"/>
        <v>3D00</v>
      </c>
      <c r="G11" s="14" t="str">
        <f t="shared" si="17"/>
        <v>11110100000000</v>
      </c>
      <c r="H11" s="11">
        <f t="shared" si="18"/>
        <v>13.55666924235242</v>
      </c>
      <c r="I11" s="17">
        <f t="shared" si="19"/>
        <v>227443168</v>
      </c>
      <c r="J11" s="10">
        <f t="shared" ref="J11:J13" si="29">2^8</f>
        <v>256</v>
      </c>
      <c r="K11" s="10">
        <v>256</v>
      </c>
      <c r="L11" s="10" t="str">
        <f t="shared" si="20"/>
        <v>00FF</v>
      </c>
      <c r="M11" s="17">
        <f t="shared" si="28"/>
        <v>445566</v>
      </c>
      <c r="N11" s="10">
        <f t="shared" si="21"/>
        <v>888449</v>
      </c>
      <c r="O11" s="16">
        <f t="shared" ref="O11:O12" si="30">TRUNC(I10+((K10)*M10))/J10</f>
        <v>888449.171875</v>
      </c>
      <c r="P11" s="16">
        <f t="shared" si="22"/>
        <v>0.171875</v>
      </c>
      <c r="Q11" s="18">
        <f t="shared" si="23"/>
        <v>1.9345511109810466E-5</v>
      </c>
      <c r="R11" s="19"/>
      <c r="T11" s="19"/>
      <c r="U11" s="19"/>
    </row>
    <row r="12" spans="1:21" x14ac:dyDescent="0.25">
      <c r="A12" s="10">
        <v>2</v>
      </c>
      <c r="B12" s="10">
        <v>64</v>
      </c>
      <c r="C12" s="10">
        <v>2</v>
      </c>
      <c r="D12" s="10">
        <f t="shared" si="27"/>
        <v>62</v>
      </c>
      <c r="E12" s="10">
        <f t="shared" si="15"/>
        <v>15872</v>
      </c>
      <c r="F12" s="10" t="str">
        <f t="shared" si="16"/>
        <v>3E00</v>
      </c>
      <c r="G12" s="14" t="str">
        <f t="shared" si="17"/>
        <v>11111000000000</v>
      </c>
      <c r="H12" s="11">
        <f t="shared" si="18"/>
        <v>20.355467624987142</v>
      </c>
      <c r="I12" s="17">
        <f t="shared" si="19"/>
        <v>341508077</v>
      </c>
      <c r="J12" s="10">
        <f t="shared" si="29"/>
        <v>256</v>
      </c>
      <c r="K12" s="10">
        <v>256</v>
      </c>
      <c r="L12" s="10" t="str">
        <f t="shared" si="20"/>
        <v>00FF</v>
      </c>
      <c r="M12" s="17">
        <f>TRUNC( (I13-I12)/K12,0)</f>
        <v>1335624</v>
      </c>
      <c r="N12" s="10">
        <f t="shared" si="21"/>
        <v>1334015</v>
      </c>
      <c r="O12" s="16">
        <f t="shared" si="30"/>
        <v>1334015.875</v>
      </c>
      <c r="P12" s="16">
        <f t="shared" si="22"/>
        <v>0.875</v>
      </c>
      <c r="Q12" s="18">
        <f t="shared" si="23"/>
        <v>6.5591466362822007E-5</v>
      </c>
      <c r="R12" s="19"/>
      <c r="T12" s="19"/>
      <c r="U12" s="19"/>
    </row>
    <row r="13" spans="1:21" x14ac:dyDescent="0.25">
      <c r="A13" s="10">
        <v>2</v>
      </c>
      <c r="B13" s="10">
        <v>64</v>
      </c>
      <c r="C13" s="10">
        <v>3</v>
      </c>
      <c r="D13" s="10">
        <f t="shared" ref="D13" si="31">B13-(4-C13)</f>
        <v>63</v>
      </c>
      <c r="E13" s="10">
        <f t="shared" ref="E13" si="32">D13*(16384/B13)</f>
        <v>16128</v>
      </c>
      <c r="F13" s="10" t="str">
        <f t="shared" ref="F13" si="33">DEC2HEX(E13)</f>
        <v>3F00</v>
      </c>
      <c r="G13" s="14" t="str">
        <f t="shared" ref="G13" si="34">_xlfn.BASE(E13,2)</f>
        <v>11111100000000</v>
      </c>
      <c r="H13" s="11">
        <f t="shared" ref="H13" si="35">TAN((RADIANS(90)/16384)*E13)</f>
        <v>40.735483872083343</v>
      </c>
      <c r="I13" s="17">
        <f t="shared" ref="I13" si="36">TRUNC((H13)*65536*J13)</f>
        <v>683428011</v>
      </c>
      <c r="J13" s="10">
        <f t="shared" si="29"/>
        <v>256</v>
      </c>
      <c r="K13" s="10">
        <v>256</v>
      </c>
      <c r="L13" s="10" t="str">
        <f t="shared" ref="L13" si="37">DEC2HEX((K13-1),4)</f>
        <v>00FF</v>
      </c>
      <c r="M13" s="17"/>
      <c r="N13" s="10">
        <f t="shared" ref="N13" si="38">TRUNC(H13*65536)</f>
        <v>2669640</v>
      </c>
      <c r="O13" s="16">
        <f t="shared" ref="O13" si="39">TRUNC(I12+((K12)*M12))/J12</f>
        <v>2669639.92578125</v>
      </c>
      <c r="P13" s="16">
        <f t="shared" ref="P13" si="40">O13-N13</f>
        <v>-7.421875E-2</v>
      </c>
      <c r="Q13" s="18">
        <f t="shared" si="23"/>
        <v>-2.7801033098095622E-6</v>
      </c>
      <c r="R13" s="19"/>
      <c r="T13" s="19"/>
      <c r="U13" s="19"/>
    </row>
    <row r="14" spans="1:21" x14ac:dyDescent="0.25">
      <c r="A14" s="12">
        <v>3</v>
      </c>
      <c r="B14" s="12">
        <v>256</v>
      </c>
      <c r="C14" s="12">
        <v>0</v>
      </c>
      <c r="D14" s="12">
        <f t="shared" ref="D14:D26" si="41">B14-(4-C14)</f>
        <v>252</v>
      </c>
      <c r="E14" s="12">
        <f t="shared" ref="E14:E26" si="42">D14*(16384/B14)</f>
        <v>16128</v>
      </c>
      <c r="F14" s="12" t="str">
        <f t="shared" ref="F14:F26" si="43">DEC2HEX(E14)</f>
        <v>3F00</v>
      </c>
      <c r="G14" s="15" t="str">
        <f t="shared" ref="G14:G26" si="44">_xlfn.BASE(E14,2)</f>
        <v>11111100000000</v>
      </c>
      <c r="H14" s="13">
        <f t="shared" ref="H14:H25" si="45">TAN((RADIANS(90)/16384)*E14)</f>
        <v>40.735483872083343</v>
      </c>
      <c r="I14" s="20">
        <f t="shared" ref="I14:I26" si="46">TRUNC((H14)*65536*J14)</f>
        <v>170857002</v>
      </c>
      <c r="J14" s="10">
        <f>2^6</f>
        <v>64</v>
      </c>
      <c r="K14" s="12">
        <v>64</v>
      </c>
      <c r="L14" s="12" t="str">
        <f t="shared" ref="L14:L25" si="47">DEC2HEX((K14-1),4)</f>
        <v>003F</v>
      </c>
      <c r="M14" s="20">
        <f>TRUNC( (I15-I14)/K14,0)</f>
        <v>890193</v>
      </c>
      <c r="N14" s="12">
        <f t="shared" ref="N14:N26" si="48">TRUNC(H14*65536)</f>
        <v>2669640</v>
      </c>
      <c r="O14" s="21">
        <f>TRUNC(I12+((K12)*M12))/J12</f>
        <v>2669639.92578125</v>
      </c>
      <c r="P14" s="21">
        <f t="shared" ref="P14:P26" si="49">O14-N14</f>
        <v>-7.421875E-2</v>
      </c>
      <c r="Q14" s="22">
        <f t="shared" si="23"/>
        <v>-2.7801033098095622E-6</v>
      </c>
      <c r="R14" s="19"/>
      <c r="T14" s="19"/>
      <c r="U14" s="19"/>
    </row>
    <row r="15" spans="1:21" x14ac:dyDescent="0.25">
      <c r="A15" s="12">
        <v>3</v>
      </c>
      <c r="B15" s="12">
        <v>256</v>
      </c>
      <c r="C15" s="12">
        <v>1</v>
      </c>
      <c r="D15" s="12">
        <f t="shared" si="41"/>
        <v>253</v>
      </c>
      <c r="E15" s="12">
        <f t="shared" si="42"/>
        <v>16192</v>
      </c>
      <c r="F15" s="12" t="str">
        <f t="shared" si="43"/>
        <v>3F40</v>
      </c>
      <c r="G15" s="15" t="str">
        <f t="shared" si="44"/>
        <v>11111101000000</v>
      </c>
      <c r="H15" s="13">
        <f t="shared" si="45"/>
        <v>54.318751180268741</v>
      </c>
      <c r="I15" s="20">
        <f t="shared" si="46"/>
        <v>227829355</v>
      </c>
      <c r="J15" s="10">
        <f t="shared" ref="J15:J17" si="50">2^6</f>
        <v>64</v>
      </c>
      <c r="K15" s="12">
        <v>64</v>
      </c>
      <c r="L15" s="12" t="str">
        <f t="shared" si="47"/>
        <v>003F</v>
      </c>
      <c r="M15" s="20">
        <f>TRUNC( (I16-I15)/K15,0)</f>
        <v>1780251</v>
      </c>
      <c r="N15" s="12">
        <f t="shared" si="48"/>
        <v>3559833</v>
      </c>
      <c r="O15" s="21">
        <f>TRUNC(I14+((K14)*M14))/J14</f>
        <v>3559833.65625</v>
      </c>
      <c r="P15" s="21">
        <f t="shared" si="49"/>
        <v>0.65625</v>
      </c>
      <c r="Q15" s="22">
        <f t="shared" si="23"/>
        <v>1.8434853545096076E-5</v>
      </c>
      <c r="R15" s="19"/>
      <c r="T15" s="19"/>
      <c r="U15" s="19"/>
    </row>
    <row r="16" spans="1:21" x14ac:dyDescent="0.25">
      <c r="A16" s="12">
        <v>3</v>
      </c>
      <c r="B16" s="12">
        <v>256</v>
      </c>
      <c r="C16" s="12">
        <v>2</v>
      </c>
      <c r="D16" s="12">
        <f t="shared" si="41"/>
        <v>254</v>
      </c>
      <c r="E16" s="12">
        <f t="shared" si="42"/>
        <v>16256</v>
      </c>
      <c r="F16" s="12" t="str">
        <f t="shared" si="43"/>
        <v>3F80</v>
      </c>
      <c r="G16" s="15" t="str">
        <f t="shared" si="44"/>
        <v>11111110000000</v>
      </c>
      <c r="H16" s="13">
        <f t="shared" si="45"/>
        <v>81.483240206546043</v>
      </c>
      <c r="I16" s="20">
        <f t="shared" si="46"/>
        <v>341765480</v>
      </c>
      <c r="J16" s="10">
        <f t="shared" si="50"/>
        <v>64</v>
      </c>
      <c r="K16" s="12">
        <v>64</v>
      </c>
      <c r="L16" s="12" t="str">
        <f t="shared" si="47"/>
        <v>003F</v>
      </c>
      <c r="M16" s="20">
        <f>TRUNC( (I17-I16)/K16,0)</f>
        <v>5340487</v>
      </c>
      <c r="N16" s="12">
        <f t="shared" si="48"/>
        <v>5340085</v>
      </c>
      <c r="O16" s="21">
        <f>TRUNC(I15+((K15)*M15))/J15</f>
        <v>5340084.671875</v>
      </c>
      <c r="P16" s="21">
        <f t="shared" si="49"/>
        <v>-0.328125</v>
      </c>
      <c r="Q16" s="22">
        <f t="shared" si="23"/>
        <v>-6.1445651146002354E-6</v>
      </c>
      <c r="R16" s="19"/>
      <c r="T16" s="19"/>
      <c r="U16" s="19"/>
    </row>
    <row r="17" spans="1:17" x14ac:dyDescent="0.25">
      <c r="A17" s="12">
        <v>3</v>
      </c>
      <c r="B17" s="12">
        <v>256</v>
      </c>
      <c r="C17" s="12">
        <v>3</v>
      </c>
      <c r="D17" s="12">
        <f t="shared" si="41"/>
        <v>255</v>
      </c>
      <c r="E17" s="12">
        <f t="shared" si="42"/>
        <v>16320</v>
      </c>
      <c r="F17" s="12" t="str">
        <f t="shared" si="43"/>
        <v>3FC0</v>
      </c>
      <c r="G17" s="15" t="str">
        <f t="shared" si="44"/>
        <v>11111111000000</v>
      </c>
      <c r="H17" s="13">
        <f t="shared" si="45"/>
        <v>162.97261641324889</v>
      </c>
      <c r="I17" s="20">
        <f t="shared" si="46"/>
        <v>683556696</v>
      </c>
      <c r="J17" s="10">
        <f t="shared" si="50"/>
        <v>64</v>
      </c>
      <c r="K17" s="12">
        <v>64</v>
      </c>
      <c r="L17" s="12" t="str">
        <f t="shared" si="47"/>
        <v>003F</v>
      </c>
      <c r="M17" s="20"/>
      <c r="N17" s="12">
        <f t="shared" si="48"/>
        <v>10680573</v>
      </c>
      <c r="O17" s="21">
        <f>TRUNC(I16+((K16)*M16))/J16</f>
        <v>10680572.625</v>
      </c>
      <c r="P17" s="21">
        <f t="shared" si="49"/>
        <v>-0.375</v>
      </c>
      <c r="Q17" s="22">
        <f t="shared" si="23"/>
        <v>-3.5110475814359395E-6</v>
      </c>
    </row>
    <row r="18" spans="1:17" x14ac:dyDescent="0.25">
      <c r="A18" s="10">
        <v>4</v>
      </c>
      <c r="B18" s="10">
        <v>1024</v>
      </c>
      <c r="C18" s="10">
        <v>0</v>
      </c>
      <c r="D18" s="10">
        <f t="shared" si="41"/>
        <v>1020</v>
      </c>
      <c r="E18" s="10">
        <f t="shared" si="42"/>
        <v>16320</v>
      </c>
      <c r="F18" s="10" t="str">
        <f t="shared" si="43"/>
        <v>3FC0</v>
      </c>
      <c r="G18" s="14" t="str">
        <f t="shared" si="44"/>
        <v>11111111000000</v>
      </c>
      <c r="H18" s="11">
        <f t="shared" si="45"/>
        <v>162.97261641324889</v>
      </c>
      <c r="I18" s="17">
        <f t="shared" si="46"/>
        <v>170889174</v>
      </c>
      <c r="J18" s="10">
        <f>2^4</f>
        <v>16</v>
      </c>
      <c r="K18" s="10">
        <v>16</v>
      </c>
      <c r="L18" s="10" t="str">
        <f t="shared" si="47"/>
        <v>000F</v>
      </c>
      <c r="M18" s="17">
        <f>TRUNC( (I19-I18)/K18,0)</f>
        <v>3560269</v>
      </c>
      <c r="N18" s="10">
        <f t="shared" si="48"/>
        <v>10680573</v>
      </c>
      <c r="O18" s="16">
        <f>TRUNC(I16+((K16)*M16))/J16</f>
        <v>10680572.625</v>
      </c>
      <c r="P18" s="16">
        <f t="shared" si="49"/>
        <v>-0.375</v>
      </c>
      <c r="Q18" s="18">
        <f t="shared" si="23"/>
        <v>-3.5110475814359395E-6</v>
      </c>
    </row>
    <row r="19" spans="1:17" x14ac:dyDescent="0.25">
      <c r="A19" s="10">
        <v>4</v>
      </c>
      <c r="B19" s="10">
        <v>1024</v>
      </c>
      <c r="C19" s="10">
        <v>1</v>
      </c>
      <c r="D19" s="10">
        <f t="shared" si="41"/>
        <v>1021</v>
      </c>
      <c r="E19" s="10">
        <f t="shared" si="42"/>
        <v>16336</v>
      </c>
      <c r="F19" s="10" t="str">
        <f t="shared" si="43"/>
        <v>3FD0</v>
      </c>
      <c r="G19" s="14" t="str">
        <f t="shared" si="44"/>
        <v>11111111010000</v>
      </c>
      <c r="H19" s="11">
        <f t="shared" si="45"/>
        <v>217.298014985176</v>
      </c>
      <c r="I19" s="17">
        <f t="shared" si="46"/>
        <v>227853483</v>
      </c>
      <c r="J19" s="10">
        <f t="shared" ref="J19:J21" si="51">2^4</f>
        <v>16</v>
      </c>
      <c r="K19" s="10">
        <v>16</v>
      </c>
      <c r="L19" s="10" t="str">
        <f t="shared" si="47"/>
        <v>000F</v>
      </c>
      <c r="M19" s="17">
        <f>TRUNC( (I20-I19)/K19,0)</f>
        <v>7120505</v>
      </c>
      <c r="N19" s="10">
        <f t="shared" si="48"/>
        <v>14240842</v>
      </c>
      <c r="O19" s="16">
        <f>TRUNC(I18+((K18)*M18))/J18</f>
        <v>14240842.375</v>
      </c>
      <c r="P19" s="16">
        <f t="shared" si="49"/>
        <v>0.375</v>
      </c>
      <c r="Q19" s="18">
        <f t="shared" si="23"/>
        <v>2.6332712630334636E-6</v>
      </c>
    </row>
    <row r="20" spans="1:17" x14ac:dyDescent="0.25">
      <c r="A20" s="10">
        <v>4</v>
      </c>
      <c r="B20" s="10">
        <v>1024</v>
      </c>
      <c r="C20" s="10">
        <v>2</v>
      </c>
      <c r="D20" s="10">
        <f t="shared" si="41"/>
        <v>1022</v>
      </c>
      <c r="E20" s="10">
        <f t="shared" si="42"/>
        <v>16352</v>
      </c>
      <c r="F20" s="10" t="str">
        <f t="shared" si="43"/>
        <v>3FE0</v>
      </c>
      <c r="G20" s="14" t="str">
        <f t="shared" si="44"/>
        <v>11111111100000</v>
      </c>
      <c r="H20" s="11">
        <f t="shared" si="45"/>
        <v>325.94830079768417</v>
      </c>
      <c r="I20" s="17">
        <f t="shared" si="46"/>
        <v>341781565</v>
      </c>
      <c r="J20" s="10">
        <f t="shared" si="51"/>
        <v>16</v>
      </c>
      <c r="K20" s="10">
        <v>16</v>
      </c>
      <c r="L20" s="10" t="str">
        <f t="shared" si="47"/>
        <v>000F</v>
      </c>
      <c r="M20" s="17">
        <f>TRUNC( (I21-I20)/K20,0)</f>
        <v>21361448</v>
      </c>
      <c r="N20" s="10">
        <f t="shared" si="48"/>
        <v>21361347</v>
      </c>
      <c r="O20" s="16">
        <f>TRUNC(I19+((K19)*M19))/J19</f>
        <v>21361347.6875</v>
      </c>
      <c r="P20" s="16">
        <f t="shared" si="49"/>
        <v>0.6875</v>
      </c>
      <c r="Q20" s="18">
        <f t="shared" si="23"/>
        <v>3.2184299988198311E-6</v>
      </c>
    </row>
    <row r="21" spans="1:17" x14ac:dyDescent="0.25">
      <c r="A21" s="10">
        <v>4</v>
      </c>
      <c r="B21" s="10">
        <v>1024</v>
      </c>
      <c r="C21" s="10">
        <v>3</v>
      </c>
      <c r="D21" s="10">
        <f t="shared" si="41"/>
        <v>1023</v>
      </c>
      <c r="E21" s="10">
        <f t="shared" si="42"/>
        <v>16368</v>
      </c>
      <c r="F21" s="10" t="str">
        <f t="shared" si="43"/>
        <v>3FF0</v>
      </c>
      <c r="G21" s="14" t="str">
        <f t="shared" si="44"/>
        <v>11111111110000</v>
      </c>
      <c r="H21" s="11">
        <f t="shared" si="45"/>
        <v>651.89813557739353</v>
      </c>
      <c r="I21" s="17">
        <f t="shared" si="46"/>
        <v>683564739</v>
      </c>
      <c r="J21" s="10">
        <f t="shared" si="51"/>
        <v>16</v>
      </c>
      <c r="K21" s="10">
        <v>16</v>
      </c>
      <c r="L21" s="10" t="str">
        <f t="shared" si="47"/>
        <v>000F</v>
      </c>
      <c r="M21" s="17"/>
      <c r="N21" s="10">
        <f t="shared" si="48"/>
        <v>42722796</v>
      </c>
      <c r="O21" s="16">
        <f>TRUNC(I20+((K20)*M20))/J20</f>
        <v>42722795.8125</v>
      </c>
      <c r="P21" s="16">
        <f t="shared" si="49"/>
        <v>-0.1875</v>
      </c>
      <c r="Q21" s="18">
        <f t="shared" si="23"/>
        <v>-4.3887577020942173E-7</v>
      </c>
    </row>
    <row r="22" spans="1:17" x14ac:dyDescent="0.25">
      <c r="A22" s="12">
        <v>5</v>
      </c>
      <c r="B22" s="12">
        <v>4096</v>
      </c>
      <c r="C22" s="12">
        <v>0</v>
      </c>
      <c r="D22" s="12">
        <f t="shared" si="41"/>
        <v>4092</v>
      </c>
      <c r="E22" s="12">
        <f t="shared" si="42"/>
        <v>16368</v>
      </c>
      <c r="F22" s="12" t="str">
        <f t="shared" si="43"/>
        <v>3FF0</v>
      </c>
      <c r="G22" s="15" t="str">
        <f t="shared" si="44"/>
        <v>11111111110000</v>
      </c>
      <c r="H22" s="13">
        <f t="shared" si="45"/>
        <v>651.89813557739353</v>
      </c>
      <c r="I22" s="20">
        <f t="shared" si="46"/>
        <v>170891184</v>
      </c>
      <c r="J22" s="10">
        <f>2^2</f>
        <v>4</v>
      </c>
      <c r="K22" s="12">
        <v>4</v>
      </c>
      <c r="L22" s="12" t="str">
        <f t="shared" si="47"/>
        <v>0003</v>
      </c>
      <c r="M22" s="20">
        <f>TRUNC( (I23-I22)/K22,0)</f>
        <v>14240951</v>
      </c>
      <c r="N22" s="12">
        <f t="shared" si="48"/>
        <v>42722796</v>
      </c>
      <c r="O22" s="21">
        <f>TRUNC(I20+((K20)*M20))/J20</f>
        <v>42722795.8125</v>
      </c>
      <c r="P22" s="21">
        <f t="shared" si="49"/>
        <v>-0.1875</v>
      </c>
      <c r="Q22" s="22">
        <f t="shared" si="23"/>
        <v>-4.3887577020942173E-7</v>
      </c>
    </row>
    <row r="23" spans="1:17" x14ac:dyDescent="0.25">
      <c r="A23" s="12">
        <v>5</v>
      </c>
      <c r="B23" s="12">
        <v>4096</v>
      </c>
      <c r="C23" s="12">
        <v>1</v>
      </c>
      <c r="D23" s="12">
        <f t="shared" si="41"/>
        <v>4093</v>
      </c>
      <c r="E23" s="12">
        <f t="shared" si="42"/>
        <v>16372</v>
      </c>
      <c r="F23" s="12" t="str">
        <f t="shared" si="43"/>
        <v>3FF4</v>
      </c>
      <c r="G23" s="15" t="str">
        <f t="shared" si="44"/>
        <v>11111111110100</v>
      </c>
      <c r="H23" s="13">
        <f t="shared" si="45"/>
        <v>869.19781237733696</v>
      </c>
      <c r="I23" s="20">
        <f t="shared" si="46"/>
        <v>227854991</v>
      </c>
      <c r="J23" s="10">
        <f t="shared" ref="J23:J25" si="52">2^2</f>
        <v>4</v>
      </c>
      <c r="K23" s="12">
        <v>4</v>
      </c>
      <c r="L23" s="12" t="str">
        <f t="shared" si="47"/>
        <v>0003</v>
      </c>
      <c r="M23" s="20">
        <f>TRUNC( (I24-I23)/K23,0)</f>
        <v>28481894</v>
      </c>
      <c r="N23" s="12">
        <f t="shared" si="48"/>
        <v>56963747</v>
      </c>
      <c r="O23" s="21">
        <f>TRUNC(I22+((K22)*M22))/J22</f>
        <v>56963747</v>
      </c>
      <c r="P23" s="21">
        <f t="shared" si="49"/>
        <v>0</v>
      </c>
      <c r="Q23" s="22">
        <f t="shared" si="23"/>
        <v>0</v>
      </c>
    </row>
    <row r="24" spans="1:17" x14ac:dyDescent="0.25">
      <c r="A24" s="12">
        <v>5</v>
      </c>
      <c r="B24" s="12">
        <v>4096</v>
      </c>
      <c r="C24" s="12">
        <v>2</v>
      </c>
      <c r="D24" s="12">
        <f t="shared" si="41"/>
        <v>4094</v>
      </c>
      <c r="E24" s="12">
        <f t="shared" si="42"/>
        <v>16376</v>
      </c>
      <c r="F24" s="12" t="str">
        <f t="shared" si="43"/>
        <v>3FF8</v>
      </c>
      <c r="G24" s="15" t="str">
        <f t="shared" si="44"/>
        <v>11111111111000</v>
      </c>
      <c r="H24" s="13">
        <f t="shared" si="45"/>
        <v>1303.7970381450907</v>
      </c>
      <c r="I24" s="20">
        <f t="shared" si="46"/>
        <v>341782570</v>
      </c>
      <c r="J24" s="10">
        <f t="shared" si="52"/>
        <v>4</v>
      </c>
      <c r="K24" s="12">
        <v>4</v>
      </c>
      <c r="L24" s="12" t="str">
        <f t="shared" si="47"/>
        <v>0003</v>
      </c>
      <c r="M24" s="20">
        <f>TRUNC( (I25-I24)/K24,0)</f>
        <v>85445668</v>
      </c>
      <c r="N24" s="12">
        <f t="shared" si="48"/>
        <v>85445642</v>
      </c>
      <c r="O24" s="21">
        <f>TRUNC(I23+((K23)*M23))/J23</f>
        <v>85445641.75</v>
      </c>
      <c r="P24" s="21">
        <f t="shared" si="49"/>
        <v>-0.25</v>
      </c>
      <c r="Q24" s="22">
        <f t="shared" si="23"/>
        <v>-2.9258367559576648E-7</v>
      </c>
    </row>
    <row r="25" spans="1:17" x14ac:dyDescent="0.25">
      <c r="A25" s="12">
        <v>5</v>
      </c>
      <c r="B25" s="12">
        <v>4096</v>
      </c>
      <c r="C25" s="12">
        <v>3</v>
      </c>
      <c r="D25" s="12">
        <f t="shared" si="41"/>
        <v>4095</v>
      </c>
      <c r="E25" s="12">
        <f t="shared" si="42"/>
        <v>16380</v>
      </c>
      <c r="F25" s="12" t="str">
        <f t="shared" si="43"/>
        <v>3FFC</v>
      </c>
      <c r="G25" s="15" t="str">
        <f t="shared" si="44"/>
        <v>11111111111100</v>
      </c>
      <c r="H25" s="13">
        <f t="shared" si="45"/>
        <v>2607.594459785189</v>
      </c>
      <c r="I25" s="20">
        <f t="shared" si="46"/>
        <v>683565242</v>
      </c>
      <c r="J25" s="10">
        <f t="shared" si="52"/>
        <v>4</v>
      </c>
      <c r="K25" s="12">
        <v>4</v>
      </c>
      <c r="L25" s="12" t="str">
        <f t="shared" si="47"/>
        <v>0003</v>
      </c>
      <c r="M25" s="20">
        <f>TRUNC( (I26-I25)/K25,0)</f>
        <v>365979601</v>
      </c>
      <c r="N25" s="12">
        <f t="shared" si="48"/>
        <v>170891310</v>
      </c>
      <c r="O25" s="21">
        <f>TRUNC(I24+((K24)*M24))/J24</f>
        <v>170891310.5</v>
      </c>
      <c r="P25" s="21">
        <f t="shared" si="49"/>
        <v>0.5</v>
      </c>
      <c r="Q25" s="22">
        <f t="shared" si="23"/>
        <v>2.9258363108106548E-7</v>
      </c>
    </row>
    <row r="26" spans="1:17" x14ac:dyDescent="0.25">
      <c r="A26" s="12">
        <v>5</v>
      </c>
      <c r="B26" s="12">
        <v>4096</v>
      </c>
      <c r="C26" s="12">
        <v>4</v>
      </c>
      <c r="D26" s="12">
        <f t="shared" si="41"/>
        <v>4096</v>
      </c>
      <c r="E26" s="12">
        <f t="shared" si="42"/>
        <v>16384</v>
      </c>
      <c r="F26" s="12" t="str">
        <f t="shared" si="43"/>
        <v>4000</v>
      </c>
      <c r="G26" s="15" t="str">
        <f t="shared" si="44"/>
        <v>100000000000000</v>
      </c>
      <c r="H26" s="13">
        <v>32767.99999</v>
      </c>
      <c r="I26" s="20">
        <f t="shared" si="46"/>
        <v>2147483647</v>
      </c>
      <c r="J26" s="10">
        <v>1</v>
      </c>
      <c r="K26" s="12"/>
      <c r="L26" s="12"/>
      <c r="M26" s="20">
        <v>2147483647.25</v>
      </c>
      <c r="N26" s="12">
        <f t="shared" si="48"/>
        <v>2147483647</v>
      </c>
      <c r="O26" s="21">
        <v>2147483647.25</v>
      </c>
      <c r="P26" s="21">
        <f t="shared" si="49"/>
        <v>0.25</v>
      </c>
      <c r="Q26" s="22">
        <f t="shared" si="23"/>
        <v>1.1641532188114492E-8</v>
      </c>
    </row>
    <row r="27" spans="1:17" x14ac:dyDescent="0.25">
      <c r="A27" s="24"/>
      <c r="B27" s="25"/>
      <c r="C27" s="19"/>
      <c r="D27" s="24"/>
      <c r="E27" s="25"/>
      <c r="F27" s="19"/>
      <c r="G27" s="19"/>
      <c r="H27" s="19"/>
      <c r="I27" s="23"/>
      <c r="J27" s="19"/>
      <c r="K27" s="19"/>
      <c r="M27" s="19"/>
      <c r="N27" s="19"/>
      <c r="O27" s="19"/>
      <c r="Q27" s="10"/>
    </row>
    <row r="28" spans="1:17" x14ac:dyDescent="0.25">
      <c r="A28" s="24"/>
      <c r="B28" s="25"/>
      <c r="C28" s="19"/>
      <c r="D28" s="24"/>
      <c r="E28" s="25"/>
      <c r="F28" s="19"/>
      <c r="G28" s="19"/>
      <c r="H28" s="19"/>
      <c r="I28" s="23"/>
      <c r="J28" s="19"/>
      <c r="K28" s="19"/>
      <c r="M28" s="19"/>
      <c r="N28" s="19"/>
      <c r="O28" s="19"/>
      <c r="Q28" s="10"/>
    </row>
    <row r="29" spans="1:17" x14ac:dyDescent="0.25">
      <c r="A29" s="24"/>
      <c r="B29" s="25"/>
      <c r="C29" s="19"/>
      <c r="D29" s="24"/>
      <c r="E29" s="25"/>
      <c r="F29" s="19"/>
      <c r="G29" s="19"/>
      <c r="H29" s="19"/>
      <c r="I29" s="23"/>
      <c r="J29" s="19"/>
      <c r="K29" s="19"/>
      <c r="M29" s="19"/>
      <c r="N29" s="19"/>
      <c r="O29" s="19"/>
      <c r="Q29" s="10"/>
    </row>
    <row r="30" spans="1:17" x14ac:dyDescent="0.25">
      <c r="A30" s="24"/>
      <c r="B30" s="25"/>
      <c r="C30" s="19"/>
      <c r="D30" s="24"/>
      <c r="E30" s="25"/>
      <c r="F30" s="19"/>
      <c r="G30" s="19"/>
      <c r="H30" s="19"/>
      <c r="I30" s="23"/>
      <c r="J30" s="19"/>
      <c r="K30" s="19"/>
      <c r="M30" s="19"/>
      <c r="N30" s="19"/>
      <c r="O30" s="19"/>
      <c r="Q30" s="10"/>
    </row>
    <row r="31" spans="1:17" x14ac:dyDescent="0.25">
      <c r="A31" s="24"/>
      <c r="B31" s="25"/>
      <c r="C31" s="19"/>
      <c r="D31" s="24"/>
      <c r="E31" s="25"/>
      <c r="F31" s="19"/>
      <c r="G31" s="19"/>
      <c r="H31" s="19"/>
      <c r="I31" s="23"/>
      <c r="J31" s="19"/>
      <c r="K31" s="19"/>
      <c r="M31" s="19"/>
      <c r="N31" s="19"/>
      <c r="O31" s="19"/>
      <c r="Q31" s="10"/>
    </row>
    <row r="32" spans="1:17" x14ac:dyDescent="0.25">
      <c r="A32" s="24"/>
      <c r="B32" s="25"/>
      <c r="C32" s="19"/>
      <c r="D32" s="24"/>
      <c r="E32" s="25"/>
      <c r="F32" s="19"/>
      <c r="G32" s="19"/>
      <c r="H32" s="19"/>
      <c r="I32" s="23"/>
      <c r="J32" s="19"/>
      <c r="K32" s="19"/>
      <c r="M32" s="19"/>
      <c r="N32" s="19"/>
      <c r="O32" s="19"/>
      <c r="Q32" s="10"/>
    </row>
    <row r="33" spans="1:17" x14ac:dyDescent="0.25">
      <c r="A33" s="24"/>
      <c r="B33" s="25"/>
      <c r="D33" s="24"/>
      <c r="E33" s="25"/>
      <c r="Q33" s="10"/>
    </row>
    <row r="34" spans="1:17" x14ac:dyDescent="0.25">
      <c r="A34" s="24"/>
      <c r="Q34" s="10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A9E78-C523-42F7-B750-4E61400E958A}">
  <dimension ref="A1:J513"/>
  <sheetViews>
    <sheetView workbookViewId="0">
      <selection activeCell="C38" sqref="C38"/>
    </sheetView>
  </sheetViews>
  <sheetFormatPr defaultRowHeight="15" x14ac:dyDescent="0.25"/>
  <cols>
    <col min="1" max="1" width="20" style="1" customWidth="1"/>
    <col min="2" max="2" width="14.7109375" style="1" customWidth="1"/>
    <col min="3" max="4" width="21" style="1" customWidth="1"/>
    <col min="5" max="5" width="31.28515625" style="4" customWidth="1"/>
    <col min="6" max="6" width="26.140625" style="4" customWidth="1"/>
    <col min="7" max="7" width="25.5703125" style="1" customWidth="1"/>
    <col min="8" max="8" width="21.5703125" style="2" customWidth="1"/>
    <col min="9" max="10" width="24.140625" style="1" customWidth="1"/>
    <col min="11" max="16384" width="9.140625" style="1"/>
  </cols>
  <sheetData>
    <row r="1" spans="1:9" ht="29.25" customHeight="1" x14ac:dyDescent="0.25">
      <c r="A1" s="5" t="s">
        <v>3</v>
      </c>
      <c r="B1" s="5" t="s">
        <v>0</v>
      </c>
      <c r="C1" s="5" t="s">
        <v>4</v>
      </c>
      <c r="D1" s="5" t="s">
        <v>16</v>
      </c>
      <c r="E1" s="8" t="s">
        <v>17</v>
      </c>
      <c r="F1" s="6" t="s">
        <v>18</v>
      </c>
      <c r="G1" s="6" t="s">
        <v>19</v>
      </c>
      <c r="H1" s="5" t="s">
        <v>1</v>
      </c>
      <c r="I1" s="7" t="s">
        <v>2</v>
      </c>
    </row>
    <row r="2" spans="1:9" x14ac:dyDescent="0.25">
      <c r="A2" s="1">
        <v>0</v>
      </c>
      <c r="B2" s="3">
        <f>SIN((RADIANS(360)/64)*A2)</f>
        <v>0</v>
      </c>
      <c r="C2" s="4">
        <f t="shared" ref="C2:C17" si="0">TRUNC(B2*65536)</f>
        <v>0</v>
      </c>
      <c r="D2" s="4">
        <f t="shared" ref="D2:D17" si="1">B2*2147483647</f>
        <v>0</v>
      </c>
      <c r="E2" s="4">
        <f>TRUNC( (D3-D2)/1024,0)</f>
        <v>205556</v>
      </c>
      <c r="F2" s="1"/>
      <c r="H2" s="1"/>
      <c r="I2" s="2"/>
    </row>
    <row r="3" spans="1:9" x14ac:dyDescent="0.25">
      <c r="A3" s="1">
        <v>1</v>
      </c>
      <c r="B3" s="3">
        <f t="shared" ref="B3:B65" si="2">SIN((RADIANS(360)/64)*A3)</f>
        <v>9.8017140329560604E-2</v>
      </c>
      <c r="C3" s="4">
        <f t="shared" si="0"/>
        <v>6423</v>
      </c>
      <c r="D3" s="4">
        <f t="shared" si="1"/>
        <v>210490205.9834356</v>
      </c>
      <c r="E3" s="4">
        <f t="shared" ref="E3:E65" si="3">TRUNC( (D4-D3)/1024,0)</f>
        <v>203577</v>
      </c>
      <c r="F3" s="4">
        <f>D2+(1024*E2)</f>
        <v>210489344</v>
      </c>
      <c r="G3" s="4">
        <f t="shared" ref="G3:G17" si="4">C2+((1024*E2)/2^15)</f>
        <v>6423.625</v>
      </c>
      <c r="H3" s="4">
        <f t="shared" ref="H3:H17" si="5">G3-C3</f>
        <v>0.625</v>
      </c>
      <c r="I3" s="2">
        <f t="shared" ref="I3:I17" si="6">H3/C3*100</f>
        <v>9.7306554569515803E-3</v>
      </c>
    </row>
    <row r="4" spans="1:9" x14ac:dyDescent="0.25">
      <c r="A4" s="1">
        <v>2</v>
      </c>
      <c r="B4" s="3">
        <f t="shared" si="2"/>
        <v>0.19509032201612825</v>
      </c>
      <c r="C4" s="4">
        <f t="shared" si="0"/>
        <v>12785</v>
      </c>
      <c r="D4" s="4">
        <f t="shared" si="1"/>
        <v>418953276.21759951</v>
      </c>
      <c r="E4" s="4">
        <f t="shared" si="3"/>
        <v>199637</v>
      </c>
      <c r="F4" s="4">
        <f t="shared" ref="F4:F17" si="7">D3+(1024*E3)</f>
        <v>418953053.98343563</v>
      </c>
      <c r="G4" s="4">
        <f t="shared" si="4"/>
        <v>12784.78125</v>
      </c>
      <c r="H4" s="4">
        <f t="shared" si="5"/>
        <v>-0.21875</v>
      </c>
      <c r="I4" s="2">
        <f t="shared" si="6"/>
        <v>-1.7109894407508798E-3</v>
      </c>
    </row>
    <row r="5" spans="1:9" x14ac:dyDescent="0.25">
      <c r="A5" s="1">
        <v>3</v>
      </c>
      <c r="B5" s="3">
        <f t="shared" si="2"/>
        <v>0.29028467725446233</v>
      </c>
      <c r="C5" s="4">
        <f t="shared" si="0"/>
        <v>19024</v>
      </c>
      <c r="D5" s="4">
        <f t="shared" si="1"/>
        <v>623381597.37863076</v>
      </c>
      <c r="E5" s="4">
        <f t="shared" si="3"/>
        <v>193774</v>
      </c>
      <c r="F5" s="4">
        <f t="shared" si="7"/>
        <v>623381564.21759951</v>
      </c>
      <c r="G5" s="4">
        <f t="shared" si="4"/>
        <v>19023.65625</v>
      </c>
      <c r="H5" s="4">
        <f t="shared" si="5"/>
        <v>-0.34375</v>
      </c>
      <c r="I5" s="2">
        <f t="shared" si="6"/>
        <v>-1.8069280908326324E-3</v>
      </c>
    </row>
    <row r="6" spans="1:9" x14ac:dyDescent="0.25">
      <c r="A6" s="1">
        <v>4</v>
      </c>
      <c r="B6" s="3">
        <f t="shared" si="2"/>
        <v>0.38268343236508978</v>
      </c>
      <c r="C6" s="4">
        <f t="shared" si="0"/>
        <v>25079</v>
      </c>
      <c r="D6" s="4">
        <f t="shared" si="1"/>
        <v>821806412.98186088</v>
      </c>
      <c r="E6" s="4">
        <f t="shared" si="3"/>
        <v>186045</v>
      </c>
      <c r="F6" s="4">
        <f t="shared" si="7"/>
        <v>821806173.37863076</v>
      </c>
      <c r="G6" s="4">
        <f t="shared" si="4"/>
        <v>25079.4375</v>
      </c>
      <c r="H6" s="4">
        <f t="shared" si="5"/>
        <v>0.4375</v>
      </c>
      <c r="I6" s="2">
        <f t="shared" si="6"/>
        <v>1.7444874197535785E-3</v>
      </c>
    </row>
    <row r="7" spans="1:9" x14ac:dyDescent="0.25">
      <c r="A7" s="1">
        <v>5</v>
      </c>
      <c r="B7" s="3">
        <f t="shared" si="2"/>
        <v>0.47139673682599764</v>
      </c>
      <c r="C7" s="4">
        <f t="shared" si="0"/>
        <v>30893</v>
      </c>
      <c r="D7" s="4">
        <f t="shared" si="1"/>
        <v>1012316783.5829927</v>
      </c>
      <c r="E7" s="4">
        <f t="shared" si="3"/>
        <v>176524</v>
      </c>
      <c r="F7" s="4">
        <f t="shared" si="7"/>
        <v>1012316492.9818609</v>
      </c>
      <c r="G7" s="4">
        <f t="shared" si="4"/>
        <v>30892.90625</v>
      </c>
      <c r="H7" s="4">
        <f t="shared" si="5"/>
        <v>-9.375E-2</v>
      </c>
      <c r="I7" s="2">
        <f t="shared" si="6"/>
        <v>-3.0346680477778137E-4</v>
      </c>
    </row>
    <row r="8" spans="1:9" x14ac:dyDescent="0.25">
      <c r="A8" s="1">
        <v>6</v>
      </c>
      <c r="B8" s="3">
        <f t="shared" si="2"/>
        <v>0.55557023301960218</v>
      </c>
      <c r="C8" s="4">
        <f t="shared" si="0"/>
        <v>36409</v>
      </c>
      <c r="D8" s="4">
        <f t="shared" si="1"/>
        <v>1193077990.1695752</v>
      </c>
      <c r="E8" s="4">
        <f t="shared" si="3"/>
        <v>165303</v>
      </c>
      <c r="F8" s="4">
        <f t="shared" si="7"/>
        <v>1193077359.5829926</v>
      </c>
      <c r="G8" s="4">
        <f t="shared" si="4"/>
        <v>36409.375</v>
      </c>
      <c r="H8" s="4">
        <f t="shared" si="5"/>
        <v>0.375</v>
      </c>
      <c r="I8" s="2">
        <f t="shared" si="6"/>
        <v>1.029965118514653E-3</v>
      </c>
    </row>
    <row r="9" spans="1:9" x14ac:dyDescent="0.25">
      <c r="A9" s="1">
        <v>7</v>
      </c>
      <c r="B9" s="3">
        <f t="shared" si="2"/>
        <v>0.63439328416364549</v>
      </c>
      <c r="C9" s="4">
        <f t="shared" si="0"/>
        <v>41575</v>
      </c>
      <c r="D9" s="4">
        <f t="shared" si="1"/>
        <v>1362349203.5080528</v>
      </c>
      <c r="E9" s="4">
        <f t="shared" si="3"/>
        <v>152491</v>
      </c>
      <c r="F9" s="4">
        <f t="shared" si="7"/>
        <v>1362348262.1695752</v>
      </c>
      <c r="G9" s="4">
        <f t="shared" si="4"/>
        <v>41574.71875</v>
      </c>
      <c r="H9" s="4">
        <f t="shared" si="5"/>
        <v>-0.28125</v>
      </c>
      <c r="I9" s="2">
        <f t="shared" si="6"/>
        <v>-6.7648827420324718E-4</v>
      </c>
    </row>
    <row r="10" spans="1:9" x14ac:dyDescent="0.25">
      <c r="A10" s="1">
        <v>8</v>
      </c>
      <c r="B10" s="3">
        <f t="shared" si="2"/>
        <v>0.70710678118654746</v>
      </c>
      <c r="C10" s="4">
        <f t="shared" si="0"/>
        <v>46340</v>
      </c>
      <c r="D10" s="4">
        <f t="shared" si="1"/>
        <v>1518500249.2809179</v>
      </c>
      <c r="E10" s="4">
        <f t="shared" si="3"/>
        <v>138210</v>
      </c>
      <c r="F10" s="4">
        <f t="shared" si="7"/>
        <v>1518499987.5080528</v>
      </c>
      <c r="G10" s="4">
        <f t="shared" si="4"/>
        <v>46340.34375</v>
      </c>
      <c r="H10" s="4">
        <f t="shared" si="5"/>
        <v>0.34375</v>
      </c>
      <c r="I10" s="2">
        <f t="shared" si="6"/>
        <v>7.4179974104445401E-4</v>
      </c>
    </row>
    <row r="11" spans="1:9" x14ac:dyDescent="0.25">
      <c r="A11" s="1">
        <v>9</v>
      </c>
      <c r="B11" s="3">
        <f t="shared" si="2"/>
        <v>0.77301045336273699</v>
      </c>
      <c r="C11" s="4">
        <f t="shared" si="0"/>
        <v>50660</v>
      </c>
      <c r="D11" s="4">
        <f t="shared" si="1"/>
        <v>1660027307.5565338</v>
      </c>
      <c r="E11" s="4">
        <f t="shared" si="3"/>
        <v>122597</v>
      </c>
      <c r="F11" s="4">
        <f t="shared" si="7"/>
        <v>1660027289.2809179</v>
      </c>
      <c r="G11" s="4">
        <f t="shared" si="4"/>
        <v>50659.0625</v>
      </c>
      <c r="H11" s="4">
        <f t="shared" si="5"/>
        <v>-0.9375</v>
      </c>
      <c r="I11" s="2">
        <f t="shared" si="6"/>
        <v>-1.8505724437425978E-3</v>
      </c>
    </row>
    <row r="12" spans="1:9" x14ac:dyDescent="0.25">
      <c r="A12" s="1">
        <v>10</v>
      </c>
      <c r="B12" s="3">
        <f t="shared" si="2"/>
        <v>0.83146961230254524</v>
      </c>
      <c r="C12" s="4">
        <f t="shared" si="0"/>
        <v>54491</v>
      </c>
      <c r="D12" s="4">
        <f t="shared" si="1"/>
        <v>1785567395.397146</v>
      </c>
      <c r="E12" s="4">
        <f t="shared" si="3"/>
        <v>105804</v>
      </c>
      <c r="F12" s="4">
        <f t="shared" si="7"/>
        <v>1785566635.5565338</v>
      </c>
      <c r="G12" s="4">
        <f t="shared" si="4"/>
        <v>54491.15625</v>
      </c>
      <c r="H12" s="4">
        <f t="shared" si="5"/>
        <v>0.15625</v>
      </c>
      <c r="I12" s="2">
        <f t="shared" si="6"/>
        <v>2.8674460002569229E-4</v>
      </c>
    </row>
    <row r="13" spans="1:9" x14ac:dyDescent="0.25">
      <c r="A13" s="1">
        <v>11</v>
      </c>
      <c r="B13" s="3">
        <f t="shared" si="2"/>
        <v>0.88192126434835494</v>
      </c>
      <c r="C13" s="4">
        <f t="shared" si="0"/>
        <v>57797</v>
      </c>
      <c r="D13" s="4">
        <f t="shared" si="1"/>
        <v>1893911493.1296563</v>
      </c>
      <c r="E13" s="4">
        <f t="shared" si="3"/>
        <v>87992</v>
      </c>
      <c r="F13" s="4">
        <f t="shared" si="7"/>
        <v>1893910691.397146</v>
      </c>
      <c r="G13" s="4">
        <f t="shared" si="4"/>
        <v>57797.375</v>
      </c>
      <c r="H13" s="4">
        <f t="shared" si="5"/>
        <v>0.375</v>
      </c>
      <c r="I13" s="2">
        <f t="shared" si="6"/>
        <v>6.4882260324930366E-4</v>
      </c>
    </row>
    <row r="14" spans="1:9" x14ac:dyDescent="0.25">
      <c r="A14" s="1">
        <v>12</v>
      </c>
      <c r="B14" s="3">
        <f t="shared" si="2"/>
        <v>0.92387953251128674</v>
      </c>
      <c r="C14" s="4">
        <f t="shared" si="0"/>
        <v>60547</v>
      </c>
      <c r="D14" s="4">
        <f t="shared" si="1"/>
        <v>1984016187.865993</v>
      </c>
      <c r="E14" s="4">
        <f t="shared" si="3"/>
        <v>69333</v>
      </c>
      <c r="F14" s="4">
        <f t="shared" si="7"/>
        <v>1984015301.1296563</v>
      </c>
      <c r="G14" s="4">
        <f t="shared" si="4"/>
        <v>60546.75</v>
      </c>
      <c r="H14" s="4">
        <f t="shared" si="5"/>
        <v>-0.25</v>
      </c>
      <c r="I14" s="2">
        <f t="shared" si="6"/>
        <v>-4.1290237336284209E-4</v>
      </c>
    </row>
    <row r="15" spans="1:9" x14ac:dyDescent="0.25">
      <c r="A15" s="1">
        <v>13</v>
      </c>
      <c r="B15" s="3">
        <f t="shared" si="2"/>
        <v>0.95694033573220894</v>
      </c>
      <c r="C15" s="4">
        <f t="shared" si="0"/>
        <v>62714</v>
      </c>
      <c r="D15" s="4">
        <f t="shared" si="1"/>
        <v>2055013722.1396084</v>
      </c>
      <c r="E15" s="4">
        <f t="shared" si="3"/>
        <v>50006</v>
      </c>
      <c r="F15" s="4">
        <f t="shared" si="7"/>
        <v>2055013179.865993</v>
      </c>
      <c r="G15" s="4">
        <f t="shared" si="4"/>
        <v>62713.65625</v>
      </c>
      <c r="H15" s="4">
        <f t="shared" si="5"/>
        <v>-0.34375</v>
      </c>
      <c r="I15" s="2">
        <f t="shared" si="6"/>
        <v>-5.481232260739229E-4</v>
      </c>
    </row>
    <row r="16" spans="1:9" x14ac:dyDescent="0.25">
      <c r="A16" s="1">
        <v>14</v>
      </c>
      <c r="B16" s="3">
        <f t="shared" si="2"/>
        <v>0.98078528040323043</v>
      </c>
      <c r="C16" s="4">
        <f t="shared" si="0"/>
        <v>64276</v>
      </c>
      <c r="D16" s="4">
        <f t="shared" si="1"/>
        <v>2106220350.8842468</v>
      </c>
      <c r="E16" s="4">
        <f t="shared" si="3"/>
        <v>30197</v>
      </c>
      <c r="F16" s="4">
        <f t="shared" si="7"/>
        <v>2106219866.1396084</v>
      </c>
      <c r="G16" s="4">
        <f t="shared" si="4"/>
        <v>64276.6875</v>
      </c>
      <c r="H16" s="4">
        <f t="shared" si="5"/>
        <v>0.6875</v>
      </c>
      <c r="I16" s="2">
        <f t="shared" si="6"/>
        <v>1.0696060738067086E-3</v>
      </c>
    </row>
    <row r="17" spans="1:9" x14ac:dyDescent="0.25">
      <c r="A17" s="1">
        <v>15</v>
      </c>
      <c r="B17" s="3">
        <f t="shared" si="2"/>
        <v>0.99518472667219682</v>
      </c>
      <c r="C17" s="4">
        <f t="shared" si="0"/>
        <v>65220</v>
      </c>
      <c r="D17" s="4">
        <f t="shared" si="1"/>
        <v>2137142926.2727075</v>
      </c>
      <c r="E17" s="4">
        <f t="shared" si="3"/>
        <v>10098</v>
      </c>
      <c r="F17" s="4">
        <f t="shared" si="7"/>
        <v>2137142078.8842468</v>
      </c>
      <c r="G17" s="4">
        <f t="shared" si="4"/>
        <v>65219.65625</v>
      </c>
      <c r="H17" s="4">
        <f t="shared" si="5"/>
        <v>-0.34375</v>
      </c>
      <c r="I17" s="2">
        <f t="shared" si="6"/>
        <v>-5.270622508432996E-4</v>
      </c>
    </row>
    <row r="18" spans="1:9" x14ac:dyDescent="0.25">
      <c r="A18" s="1">
        <v>16</v>
      </c>
      <c r="B18" s="3">
        <f t="shared" si="2"/>
        <v>1</v>
      </c>
      <c r="C18" s="4">
        <f t="shared" ref="C18:C62" si="8">TRUNC(B18*65536)</f>
        <v>65536</v>
      </c>
      <c r="D18" s="4">
        <f t="shared" ref="D18:D62" si="9">B18*2147483647</f>
        <v>2147483647</v>
      </c>
      <c r="E18" s="4">
        <f t="shared" si="3"/>
        <v>-10098</v>
      </c>
      <c r="F18" s="4">
        <f t="shared" ref="F18:F62" si="10">D17+(1024*E17)</f>
        <v>2147483278.2727075</v>
      </c>
      <c r="G18" s="4">
        <f t="shared" ref="G18:G62" si="11">C17+((1024*E17)/2^15)</f>
        <v>65535.5625</v>
      </c>
      <c r="H18" s="4">
        <f t="shared" ref="H18:H62" si="12">G18-C18</f>
        <v>-0.4375</v>
      </c>
      <c r="I18" s="2">
        <f t="shared" ref="I18:I62" si="13">H18/C18*100</f>
        <v>-6.67572021484375E-4</v>
      </c>
    </row>
    <row r="19" spans="1:9" x14ac:dyDescent="0.25">
      <c r="A19" s="1">
        <v>17</v>
      </c>
      <c r="B19" s="3">
        <f t="shared" si="2"/>
        <v>0.99518472667219693</v>
      </c>
      <c r="C19" s="4">
        <f t="shared" si="8"/>
        <v>65220</v>
      </c>
      <c r="D19" s="4">
        <f t="shared" si="9"/>
        <v>2137142926.2727077</v>
      </c>
      <c r="E19" s="4">
        <f t="shared" si="3"/>
        <v>-30197</v>
      </c>
      <c r="F19" s="4">
        <f t="shared" si="10"/>
        <v>2137143295</v>
      </c>
      <c r="G19" s="4">
        <f t="shared" si="11"/>
        <v>65220.4375</v>
      </c>
      <c r="H19" s="4">
        <f t="shared" si="12"/>
        <v>0.4375</v>
      </c>
      <c r="I19" s="2">
        <f t="shared" si="13"/>
        <v>6.7080650107329042E-4</v>
      </c>
    </row>
    <row r="20" spans="1:9" x14ac:dyDescent="0.25">
      <c r="A20" s="1">
        <v>18</v>
      </c>
      <c r="B20" s="3">
        <f t="shared" si="2"/>
        <v>0.98078528040323043</v>
      </c>
      <c r="C20" s="4">
        <f t="shared" si="8"/>
        <v>64276</v>
      </c>
      <c r="D20" s="4">
        <f t="shared" si="9"/>
        <v>2106220350.8842468</v>
      </c>
      <c r="E20" s="4">
        <f t="shared" si="3"/>
        <v>-50006</v>
      </c>
      <c r="F20" s="4">
        <f t="shared" si="10"/>
        <v>2106221198.2727077</v>
      </c>
      <c r="G20" s="4">
        <f t="shared" si="11"/>
        <v>64276.34375</v>
      </c>
      <c r="H20" s="4">
        <f t="shared" si="12"/>
        <v>0.34375</v>
      </c>
      <c r="I20" s="2">
        <f t="shared" si="13"/>
        <v>5.3480303690335432E-4</v>
      </c>
    </row>
    <row r="21" spans="1:9" x14ac:dyDescent="0.25">
      <c r="A21" s="1">
        <v>19</v>
      </c>
      <c r="B21" s="3">
        <f t="shared" si="2"/>
        <v>0.95694033573220894</v>
      </c>
      <c r="C21" s="4">
        <f t="shared" si="8"/>
        <v>62714</v>
      </c>
      <c r="D21" s="4">
        <f t="shared" si="9"/>
        <v>2055013722.1396084</v>
      </c>
      <c r="E21" s="4">
        <f t="shared" si="3"/>
        <v>-69333</v>
      </c>
      <c r="F21" s="4">
        <f t="shared" si="10"/>
        <v>2055014206.8842468</v>
      </c>
      <c r="G21" s="4">
        <f t="shared" si="11"/>
        <v>62713.3125</v>
      </c>
      <c r="H21" s="4">
        <f t="shared" si="12"/>
        <v>-0.6875</v>
      </c>
      <c r="I21" s="2">
        <f t="shared" si="13"/>
        <v>-1.0962464521478458E-3</v>
      </c>
    </row>
    <row r="22" spans="1:9" x14ac:dyDescent="0.25">
      <c r="A22" s="1">
        <v>20</v>
      </c>
      <c r="B22" s="3">
        <f t="shared" si="2"/>
        <v>0.92387953251128674</v>
      </c>
      <c r="C22" s="4">
        <f t="shared" si="8"/>
        <v>60547</v>
      </c>
      <c r="D22" s="4">
        <f t="shared" si="9"/>
        <v>1984016187.865993</v>
      </c>
      <c r="E22" s="4">
        <f t="shared" si="3"/>
        <v>-87992</v>
      </c>
      <c r="F22" s="4">
        <f t="shared" si="10"/>
        <v>1984016730.1396084</v>
      </c>
      <c r="G22" s="4">
        <f t="shared" si="11"/>
        <v>60547.34375</v>
      </c>
      <c r="H22" s="4">
        <f t="shared" si="12"/>
        <v>0.34375</v>
      </c>
      <c r="I22" s="2">
        <f t="shared" si="13"/>
        <v>5.6774076337390788E-4</v>
      </c>
    </row>
    <row r="23" spans="1:9" x14ac:dyDescent="0.25">
      <c r="A23" s="1">
        <v>21</v>
      </c>
      <c r="B23" s="3">
        <f t="shared" si="2"/>
        <v>0.88192126434835505</v>
      </c>
      <c r="C23" s="4">
        <f t="shared" si="8"/>
        <v>57797</v>
      </c>
      <c r="D23" s="4">
        <f t="shared" si="9"/>
        <v>1893911493.1296566</v>
      </c>
      <c r="E23" s="4">
        <f t="shared" si="3"/>
        <v>-105804</v>
      </c>
      <c r="F23" s="4">
        <f t="shared" si="10"/>
        <v>1893912379.865993</v>
      </c>
      <c r="G23" s="4">
        <f t="shared" si="11"/>
        <v>57797.25</v>
      </c>
      <c r="H23" s="4">
        <f t="shared" si="12"/>
        <v>0.25</v>
      </c>
      <c r="I23" s="2">
        <f t="shared" si="13"/>
        <v>4.3254840216620241E-4</v>
      </c>
    </row>
    <row r="24" spans="1:9" x14ac:dyDescent="0.25">
      <c r="A24" s="1">
        <v>22</v>
      </c>
      <c r="B24" s="3">
        <f t="shared" si="2"/>
        <v>0.83146961230254546</v>
      </c>
      <c r="C24" s="4">
        <f t="shared" si="8"/>
        <v>54491</v>
      </c>
      <c r="D24" s="4">
        <f t="shared" si="9"/>
        <v>1785567395.3971465</v>
      </c>
      <c r="E24" s="4">
        <f t="shared" si="3"/>
        <v>-122597</v>
      </c>
      <c r="F24" s="4">
        <f t="shared" si="10"/>
        <v>1785568197.1296566</v>
      </c>
      <c r="G24" s="4">
        <f t="shared" si="11"/>
        <v>54490.625</v>
      </c>
      <c r="H24" s="4">
        <f t="shared" si="12"/>
        <v>-0.375</v>
      </c>
      <c r="I24" s="2">
        <f t="shared" si="13"/>
        <v>-6.8818704006166161E-4</v>
      </c>
    </row>
    <row r="25" spans="1:9" x14ac:dyDescent="0.25">
      <c r="A25" s="1">
        <v>23</v>
      </c>
      <c r="B25" s="3">
        <f t="shared" si="2"/>
        <v>0.7730104533627371</v>
      </c>
      <c r="C25" s="4">
        <f t="shared" si="8"/>
        <v>50660</v>
      </c>
      <c r="D25" s="4">
        <f t="shared" si="9"/>
        <v>1660027307.5565341</v>
      </c>
      <c r="E25" s="4">
        <f t="shared" si="3"/>
        <v>-138210</v>
      </c>
      <c r="F25" s="4">
        <f t="shared" si="10"/>
        <v>1660028067.3971465</v>
      </c>
      <c r="G25" s="4">
        <f t="shared" si="11"/>
        <v>50659.84375</v>
      </c>
      <c r="H25" s="4">
        <f t="shared" si="12"/>
        <v>-0.15625</v>
      </c>
      <c r="I25" s="2">
        <f t="shared" si="13"/>
        <v>-3.0842874062376628E-4</v>
      </c>
    </row>
    <row r="26" spans="1:9" x14ac:dyDescent="0.25">
      <c r="A26" s="1">
        <v>24</v>
      </c>
      <c r="B26" s="3">
        <f t="shared" si="2"/>
        <v>0.70710678118654757</v>
      </c>
      <c r="C26" s="4">
        <f t="shared" si="8"/>
        <v>46340</v>
      </c>
      <c r="D26" s="4">
        <f t="shared" si="9"/>
        <v>1518500249.2809181</v>
      </c>
      <c r="E26" s="4">
        <f t="shared" si="3"/>
        <v>-152491</v>
      </c>
      <c r="F26" s="4">
        <f t="shared" si="10"/>
        <v>1518500267.5565341</v>
      </c>
      <c r="G26" s="4">
        <f t="shared" si="11"/>
        <v>46340.9375</v>
      </c>
      <c r="H26" s="4">
        <f t="shared" si="12"/>
        <v>0.9375</v>
      </c>
      <c r="I26" s="2">
        <f t="shared" si="13"/>
        <v>2.0230902028485109E-3</v>
      </c>
    </row>
    <row r="27" spans="1:9" x14ac:dyDescent="0.25">
      <c r="A27" s="1">
        <v>25</v>
      </c>
      <c r="B27" s="3">
        <f t="shared" si="2"/>
        <v>0.63439328416364549</v>
      </c>
      <c r="C27" s="4">
        <f t="shared" si="8"/>
        <v>41575</v>
      </c>
      <c r="D27" s="4">
        <f t="shared" si="9"/>
        <v>1362349203.5080528</v>
      </c>
      <c r="E27" s="4">
        <f t="shared" si="3"/>
        <v>-165303</v>
      </c>
      <c r="F27" s="4">
        <f t="shared" si="10"/>
        <v>1362349465.2809181</v>
      </c>
      <c r="G27" s="4">
        <f t="shared" si="11"/>
        <v>41574.65625</v>
      </c>
      <c r="H27" s="4">
        <f t="shared" si="12"/>
        <v>-0.34375</v>
      </c>
      <c r="I27" s="2">
        <f t="shared" si="13"/>
        <v>-8.2681900180396866E-4</v>
      </c>
    </row>
    <row r="28" spans="1:9" x14ac:dyDescent="0.25">
      <c r="A28" s="1">
        <v>26</v>
      </c>
      <c r="B28" s="3">
        <f t="shared" si="2"/>
        <v>0.55557023301960218</v>
      </c>
      <c r="C28" s="4">
        <f t="shared" si="8"/>
        <v>36409</v>
      </c>
      <c r="D28" s="4">
        <f t="shared" si="9"/>
        <v>1193077990.1695752</v>
      </c>
      <c r="E28" s="4">
        <f t="shared" si="3"/>
        <v>-176524</v>
      </c>
      <c r="F28" s="4">
        <f t="shared" si="10"/>
        <v>1193078931.5080528</v>
      </c>
      <c r="G28" s="4">
        <f t="shared" si="11"/>
        <v>36409.28125</v>
      </c>
      <c r="H28" s="4">
        <f t="shared" si="12"/>
        <v>0.28125</v>
      </c>
      <c r="I28" s="2">
        <f t="shared" si="13"/>
        <v>7.7247383888598962E-4</v>
      </c>
    </row>
    <row r="29" spans="1:9" x14ac:dyDescent="0.25">
      <c r="A29" s="1">
        <v>27</v>
      </c>
      <c r="B29" s="3">
        <f t="shared" si="2"/>
        <v>0.47139673682599786</v>
      </c>
      <c r="C29" s="4">
        <f t="shared" si="8"/>
        <v>30893</v>
      </c>
      <c r="D29" s="4">
        <f t="shared" si="9"/>
        <v>1012316783.5829931</v>
      </c>
      <c r="E29" s="4">
        <f t="shared" si="3"/>
        <v>-186045</v>
      </c>
      <c r="F29" s="4">
        <f t="shared" si="10"/>
        <v>1012317414.1695752</v>
      </c>
      <c r="G29" s="4">
        <f t="shared" si="11"/>
        <v>30892.625</v>
      </c>
      <c r="H29" s="4">
        <f t="shared" si="12"/>
        <v>-0.375</v>
      </c>
      <c r="I29" s="2">
        <f t="shared" si="13"/>
        <v>-1.2138672191111255E-3</v>
      </c>
    </row>
    <row r="30" spans="1:9" x14ac:dyDescent="0.25">
      <c r="A30" s="1">
        <v>28</v>
      </c>
      <c r="B30" s="3">
        <f t="shared" si="2"/>
        <v>0.38268343236508989</v>
      </c>
      <c r="C30" s="4">
        <f t="shared" si="8"/>
        <v>25079</v>
      </c>
      <c r="D30" s="4">
        <f t="shared" si="9"/>
        <v>821806412.98186111</v>
      </c>
      <c r="E30" s="4">
        <f t="shared" si="3"/>
        <v>-193774</v>
      </c>
      <c r="F30" s="4">
        <f t="shared" si="10"/>
        <v>821806703.58299315</v>
      </c>
      <c r="G30" s="4">
        <f t="shared" si="11"/>
        <v>25079.09375</v>
      </c>
      <c r="H30" s="4">
        <f t="shared" si="12"/>
        <v>9.375E-2</v>
      </c>
      <c r="I30" s="2">
        <f t="shared" si="13"/>
        <v>3.7381873280433825E-4</v>
      </c>
    </row>
    <row r="31" spans="1:9" x14ac:dyDescent="0.25">
      <c r="A31" s="1">
        <v>29</v>
      </c>
      <c r="B31" s="3">
        <f t="shared" si="2"/>
        <v>0.29028467725446239</v>
      </c>
      <c r="C31" s="4">
        <f t="shared" si="8"/>
        <v>19024</v>
      </c>
      <c r="D31" s="4">
        <f t="shared" si="9"/>
        <v>623381597.37863088</v>
      </c>
      <c r="E31" s="4">
        <f t="shared" si="3"/>
        <v>-199637</v>
      </c>
      <c r="F31" s="4">
        <f t="shared" si="10"/>
        <v>623381836.98186111</v>
      </c>
      <c r="G31" s="4">
        <f t="shared" si="11"/>
        <v>19023.5625</v>
      </c>
      <c r="H31" s="4">
        <f t="shared" si="12"/>
        <v>-0.4375</v>
      </c>
      <c r="I31" s="2">
        <f t="shared" si="13"/>
        <v>-2.2997266610597141E-3</v>
      </c>
    </row>
    <row r="32" spans="1:9" x14ac:dyDescent="0.25">
      <c r="A32" s="1">
        <v>30</v>
      </c>
      <c r="B32" s="3">
        <f t="shared" si="2"/>
        <v>0.19509032201612861</v>
      </c>
      <c r="C32" s="4">
        <f t="shared" si="8"/>
        <v>12785</v>
      </c>
      <c r="D32" s="4">
        <f t="shared" si="9"/>
        <v>418953276.21760029</v>
      </c>
      <c r="E32" s="4">
        <f t="shared" si="3"/>
        <v>-203577</v>
      </c>
      <c r="F32" s="4">
        <f t="shared" si="10"/>
        <v>418953309.37863088</v>
      </c>
      <c r="G32" s="4">
        <f t="shared" si="11"/>
        <v>12785.34375</v>
      </c>
      <c r="H32" s="4">
        <f t="shared" si="12"/>
        <v>0.34375</v>
      </c>
      <c r="I32" s="2">
        <f t="shared" si="13"/>
        <v>2.6886976926085255E-3</v>
      </c>
    </row>
    <row r="33" spans="1:9" x14ac:dyDescent="0.25">
      <c r="A33" s="1">
        <v>31</v>
      </c>
      <c r="B33" s="3">
        <f t="shared" si="2"/>
        <v>9.8017140329560826E-2</v>
      </c>
      <c r="C33" s="4">
        <f t="shared" si="8"/>
        <v>6423</v>
      </c>
      <c r="D33" s="4">
        <f t="shared" si="9"/>
        <v>210490205.98343608</v>
      </c>
      <c r="E33" s="4">
        <f t="shared" si="3"/>
        <v>-205556</v>
      </c>
      <c r="F33" s="4">
        <f t="shared" si="10"/>
        <v>210490428.21760029</v>
      </c>
      <c r="G33" s="4">
        <f t="shared" si="11"/>
        <v>6423.21875</v>
      </c>
      <c r="H33" s="4">
        <f t="shared" si="12"/>
        <v>0.21875</v>
      </c>
      <c r="I33" s="2">
        <f t="shared" si="13"/>
        <v>3.4057294099330529E-3</v>
      </c>
    </row>
    <row r="34" spans="1:9" x14ac:dyDescent="0.25">
      <c r="A34" s="1">
        <v>32</v>
      </c>
      <c r="B34" s="3">
        <f t="shared" si="2"/>
        <v>1.22514845490862E-16</v>
      </c>
      <c r="C34" s="4">
        <f t="shared" si="8"/>
        <v>0</v>
      </c>
      <c r="D34" s="4">
        <f t="shared" si="9"/>
        <v>2.6309862720635784E-7</v>
      </c>
      <c r="E34" s="4">
        <f t="shared" si="3"/>
        <v>-205556</v>
      </c>
      <c r="F34" s="4">
        <f t="shared" si="10"/>
        <v>861.98343607783318</v>
      </c>
      <c r="G34" s="4">
        <f t="shared" si="11"/>
        <v>-0.625</v>
      </c>
      <c r="H34" s="4">
        <f t="shared" si="12"/>
        <v>-0.625</v>
      </c>
      <c r="I34" s="2" t="e">
        <f t="shared" si="13"/>
        <v>#DIV/0!</v>
      </c>
    </row>
    <row r="35" spans="1:9" x14ac:dyDescent="0.25">
      <c r="A35" s="1">
        <v>33</v>
      </c>
      <c r="B35" s="3">
        <f t="shared" si="2"/>
        <v>-9.801714032956059E-2</v>
      </c>
      <c r="C35" s="4">
        <f t="shared" si="8"/>
        <v>-6423</v>
      </c>
      <c r="D35" s="4">
        <f t="shared" si="9"/>
        <v>-210490205.98343557</v>
      </c>
      <c r="E35" s="4">
        <f t="shared" si="3"/>
        <v>-203577</v>
      </c>
      <c r="F35" s="4">
        <f t="shared" si="10"/>
        <v>-210489343.99999973</v>
      </c>
      <c r="G35" s="4">
        <f t="shared" si="11"/>
        <v>-6423.625</v>
      </c>
      <c r="H35" s="4">
        <f t="shared" si="12"/>
        <v>-0.625</v>
      </c>
      <c r="I35" s="2">
        <f t="shared" si="13"/>
        <v>9.7306554569515803E-3</v>
      </c>
    </row>
    <row r="36" spans="1:9" x14ac:dyDescent="0.25">
      <c r="A36" s="1">
        <v>34</v>
      </c>
      <c r="B36" s="3">
        <f t="shared" si="2"/>
        <v>-0.19509032201612836</v>
      </c>
      <c r="C36" s="4">
        <f t="shared" si="8"/>
        <v>-12785</v>
      </c>
      <c r="D36" s="4">
        <f t="shared" si="9"/>
        <v>-418953276.21759975</v>
      </c>
      <c r="E36" s="4">
        <f t="shared" si="3"/>
        <v>-199637</v>
      </c>
      <c r="F36" s="4">
        <f t="shared" si="10"/>
        <v>-418953053.98343557</v>
      </c>
      <c r="G36" s="4">
        <f t="shared" si="11"/>
        <v>-12784.78125</v>
      </c>
      <c r="H36" s="4">
        <f t="shared" si="12"/>
        <v>0.21875</v>
      </c>
      <c r="I36" s="2">
        <f t="shared" si="13"/>
        <v>-1.7109894407508798E-3</v>
      </c>
    </row>
    <row r="37" spans="1:9" x14ac:dyDescent="0.25">
      <c r="A37" s="1">
        <v>35</v>
      </c>
      <c r="B37" s="3">
        <f t="shared" si="2"/>
        <v>-0.29028467725446211</v>
      </c>
      <c r="C37" s="4">
        <f t="shared" si="8"/>
        <v>-19024</v>
      </c>
      <c r="D37" s="4">
        <f t="shared" si="9"/>
        <v>-623381597.37863028</v>
      </c>
      <c r="E37" s="4">
        <f t="shared" si="3"/>
        <v>-193774</v>
      </c>
      <c r="F37" s="4">
        <f t="shared" si="10"/>
        <v>-623381564.21759975</v>
      </c>
      <c r="G37" s="4">
        <f t="shared" si="11"/>
        <v>-19023.65625</v>
      </c>
      <c r="H37" s="4">
        <f t="shared" si="12"/>
        <v>0.34375</v>
      </c>
      <c r="I37" s="2">
        <f t="shared" si="13"/>
        <v>-1.8069280908326324E-3</v>
      </c>
    </row>
    <row r="38" spans="1:9" x14ac:dyDescent="0.25">
      <c r="A38" s="1">
        <v>36</v>
      </c>
      <c r="B38" s="3">
        <f t="shared" si="2"/>
        <v>-0.38268343236508967</v>
      </c>
      <c r="C38" s="4">
        <f t="shared" si="8"/>
        <v>-25079</v>
      </c>
      <c r="D38" s="4">
        <f t="shared" si="9"/>
        <v>-821806412.98186064</v>
      </c>
      <c r="E38" s="4">
        <f t="shared" si="3"/>
        <v>-186045</v>
      </c>
      <c r="F38" s="4">
        <f t="shared" si="10"/>
        <v>-821806173.37863028</v>
      </c>
      <c r="G38" s="4">
        <f t="shared" si="11"/>
        <v>-25079.4375</v>
      </c>
      <c r="H38" s="4">
        <f t="shared" si="12"/>
        <v>-0.4375</v>
      </c>
      <c r="I38" s="2">
        <f t="shared" si="13"/>
        <v>1.7444874197535785E-3</v>
      </c>
    </row>
    <row r="39" spans="1:9" x14ac:dyDescent="0.25">
      <c r="A39" s="1">
        <v>37</v>
      </c>
      <c r="B39" s="3">
        <f t="shared" si="2"/>
        <v>-0.47139673682599764</v>
      </c>
      <c r="C39" s="4">
        <f t="shared" si="8"/>
        <v>-30893</v>
      </c>
      <c r="D39" s="4">
        <f t="shared" si="9"/>
        <v>-1012316783.5829927</v>
      </c>
      <c r="E39" s="4">
        <f t="shared" si="3"/>
        <v>-176524</v>
      </c>
      <c r="F39" s="4">
        <f t="shared" si="10"/>
        <v>-1012316492.9818606</v>
      </c>
      <c r="G39" s="4">
        <f t="shared" si="11"/>
        <v>-30892.90625</v>
      </c>
      <c r="H39" s="4">
        <f t="shared" si="12"/>
        <v>9.375E-2</v>
      </c>
      <c r="I39" s="2">
        <f t="shared" si="13"/>
        <v>-3.0346680477778137E-4</v>
      </c>
    </row>
    <row r="40" spans="1:9" x14ac:dyDescent="0.25">
      <c r="A40" s="1">
        <v>38</v>
      </c>
      <c r="B40" s="3">
        <f t="shared" si="2"/>
        <v>-0.55557023301960196</v>
      </c>
      <c r="C40" s="4">
        <f t="shared" si="8"/>
        <v>-36409</v>
      </c>
      <c r="D40" s="4">
        <f t="shared" si="9"/>
        <v>-1193077990.1695747</v>
      </c>
      <c r="E40" s="4">
        <f t="shared" si="3"/>
        <v>-165303</v>
      </c>
      <c r="F40" s="4">
        <f t="shared" si="10"/>
        <v>-1193077359.5829926</v>
      </c>
      <c r="G40" s="4">
        <f t="shared" si="11"/>
        <v>-36409.375</v>
      </c>
      <c r="H40" s="4">
        <f t="shared" si="12"/>
        <v>-0.375</v>
      </c>
      <c r="I40" s="2">
        <f t="shared" si="13"/>
        <v>1.029965118514653E-3</v>
      </c>
    </row>
    <row r="41" spans="1:9" x14ac:dyDescent="0.25">
      <c r="A41" s="1">
        <v>39</v>
      </c>
      <c r="B41" s="3">
        <f t="shared" si="2"/>
        <v>-0.63439328416364527</v>
      </c>
      <c r="C41" s="4">
        <f t="shared" si="8"/>
        <v>-41575</v>
      </c>
      <c r="D41" s="4">
        <f t="shared" si="9"/>
        <v>-1362349203.5080523</v>
      </c>
      <c r="E41" s="4">
        <f t="shared" si="3"/>
        <v>-152491</v>
      </c>
      <c r="F41" s="4">
        <f t="shared" si="10"/>
        <v>-1362348262.1695747</v>
      </c>
      <c r="G41" s="4">
        <f t="shared" si="11"/>
        <v>-41574.71875</v>
      </c>
      <c r="H41" s="4">
        <f t="shared" si="12"/>
        <v>0.28125</v>
      </c>
      <c r="I41" s="2">
        <f t="shared" si="13"/>
        <v>-6.7648827420324718E-4</v>
      </c>
    </row>
    <row r="42" spans="1:9" x14ac:dyDescent="0.25">
      <c r="A42" s="1">
        <v>40</v>
      </c>
      <c r="B42" s="3">
        <f t="shared" si="2"/>
        <v>-0.70710678118654746</v>
      </c>
      <c r="C42" s="4">
        <f t="shared" si="8"/>
        <v>-46340</v>
      </c>
      <c r="D42" s="4">
        <f t="shared" si="9"/>
        <v>-1518500249.2809179</v>
      </c>
      <c r="E42" s="4">
        <f t="shared" si="3"/>
        <v>-138210</v>
      </c>
      <c r="F42" s="4">
        <f t="shared" si="10"/>
        <v>-1518499987.5080523</v>
      </c>
      <c r="G42" s="4">
        <f t="shared" si="11"/>
        <v>-46340.34375</v>
      </c>
      <c r="H42" s="4">
        <f t="shared" si="12"/>
        <v>-0.34375</v>
      </c>
      <c r="I42" s="2">
        <f t="shared" si="13"/>
        <v>7.4179974104445401E-4</v>
      </c>
    </row>
    <row r="43" spans="1:9" x14ac:dyDescent="0.25">
      <c r="A43" s="1">
        <v>41</v>
      </c>
      <c r="B43" s="3">
        <f t="shared" si="2"/>
        <v>-0.77301045336273666</v>
      </c>
      <c r="C43" s="4">
        <f t="shared" si="8"/>
        <v>-50660</v>
      </c>
      <c r="D43" s="4">
        <f t="shared" si="9"/>
        <v>-1660027307.5565331</v>
      </c>
      <c r="E43" s="4">
        <f t="shared" si="3"/>
        <v>-122597</v>
      </c>
      <c r="F43" s="4">
        <f t="shared" si="10"/>
        <v>-1660027289.2809179</v>
      </c>
      <c r="G43" s="4">
        <f t="shared" si="11"/>
        <v>-50659.0625</v>
      </c>
      <c r="H43" s="4">
        <f t="shared" si="12"/>
        <v>0.9375</v>
      </c>
      <c r="I43" s="2">
        <f t="shared" si="13"/>
        <v>-1.8505724437425978E-3</v>
      </c>
    </row>
    <row r="44" spans="1:9" x14ac:dyDescent="0.25">
      <c r="A44" s="1">
        <v>42</v>
      </c>
      <c r="B44" s="3">
        <f t="shared" si="2"/>
        <v>-0.83146961230254524</v>
      </c>
      <c r="C44" s="4">
        <f t="shared" si="8"/>
        <v>-54491</v>
      </c>
      <c r="D44" s="4">
        <f t="shared" si="9"/>
        <v>-1785567395.397146</v>
      </c>
      <c r="E44" s="4">
        <f t="shared" si="3"/>
        <v>-105804</v>
      </c>
      <c r="F44" s="4">
        <f t="shared" si="10"/>
        <v>-1785566635.5565331</v>
      </c>
      <c r="G44" s="4">
        <f t="shared" si="11"/>
        <v>-54491.15625</v>
      </c>
      <c r="H44" s="4">
        <f t="shared" si="12"/>
        <v>-0.15625</v>
      </c>
      <c r="I44" s="2">
        <f t="shared" si="13"/>
        <v>2.8674460002569229E-4</v>
      </c>
    </row>
    <row r="45" spans="1:9" x14ac:dyDescent="0.25">
      <c r="A45" s="1">
        <v>43</v>
      </c>
      <c r="B45" s="3">
        <f t="shared" si="2"/>
        <v>-0.88192126434835494</v>
      </c>
      <c r="C45" s="4">
        <f t="shared" si="8"/>
        <v>-57797</v>
      </c>
      <c r="D45" s="4">
        <f t="shared" si="9"/>
        <v>-1893911493.1296563</v>
      </c>
      <c r="E45" s="4">
        <f t="shared" si="3"/>
        <v>-87992</v>
      </c>
      <c r="F45" s="4">
        <f t="shared" si="10"/>
        <v>-1893910691.397146</v>
      </c>
      <c r="G45" s="4">
        <f t="shared" si="11"/>
        <v>-57797.375</v>
      </c>
      <c r="H45" s="4">
        <f t="shared" si="12"/>
        <v>-0.375</v>
      </c>
      <c r="I45" s="2">
        <f t="shared" si="13"/>
        <v>6.4882260324930366E-4</v>
      </c>
    </row>
    <row r="46" spans="1:9" x14ac:dyDescent="0.25">
      <c r="A46" s="1">
        <v>44</v>
      </c>
      <c r="B46" s="3">
        <f t="shared" si="2"/>
        <v>-0.92387953251128652</v>
      </c>
      <c r="C46" s="4">
        <f t="shared" si="8"/>
        <v>-60547</v>
      </c>
      <c r="D46" s="4">
        <f t="shared" si="9"/>
        <v>-1984016187.8659925</v>
      </c>
      <c r="E46" s="4">
        <f t="shared" si="3"/>
        <v>-69333</v>
      </c>
      <c r="F46" s="4">
        <f t="shared" si="10"/>
        <v>-1984015301.1296563</v>
      </c>
      <c r="G46" s="4">
        <f t="shared" si="11"/>
        <v>-60546.75</v>
      </c>
      <c r="H46" s="4">
        <f t="shared" si="12"/>
        <v>0.25</v>
      </c>
      <c r="I46" s="2">
        <f t="shared" si="13"/>
        <v>-4.1290237336284209E-4</v>
      </c>
    </row>
    <row r="47" spans="1:9" x14ac:dyDescent="0.25">
      <c r="A47" s="1">
        <v>45</v>
      </c>
      <c r="B47" s="3">
        <f t="shared" si="2"/>
        <v>-0.95694033573220882</v>
      </c>
      <c r="C47" s="4">
        <f t="shared" si="8"/>
        <v>-62714</v>
      </c>
      <c r="D47" s="4">
        <f t="shared" si="9"/>
        <v>-2055013722.1396081</v>
      </c>
      <c r="E47" s="4">
        <f t="shared" si="3"/>
        <v>-50006</v>
      </c>
      <c r="F47" s="4">
        <f t="shared" si="10"/>
        <v>-2055013179.8659925</v>
      </c>
      <c r="G47" s="4">
        <f t="shared" si="11"/>
        <v>-62713.65625</v>
      </c>
      <c r="H47" s="4">
        <f t="shared" si="12"/>
        <v>0.34375</v>
      </c>
      <c r="I47" s="2">
        <f t="shared" si="13"/>
        <v>-5.481232260739229E-4</v>
      </c>
    </row>
    <row r="48" spans="1:9" x14ac:dyDescent="0.25">
      <c r="A48" s="1">
        <v>46</v>
      </c>
      <c r="B48" s="3">
        <f t="shared" si="2"/>
        <v>-0.98078528040323032</v>
      </c>
      <c r="C48" s="4">
        <f t="shared" si="8"/>
        <v>-64276</v>
      </c>
      <c r="D48" s="4">
        <f t="shared" si="9"/>
        <v>-2106220350.8842466</v>
      </c>
      <c r="E48" s="4">
        <f t="shared" si="3"/>
        <v>-30197</v>
      </c>
      <c r="F48" s="4">
        <f t="shared" si="10"/>
        <v>-2106219866.1396081</v>
      </c>
      <c r="G48" s="4">
        <f t="shared" si="11"/>
        <v>-64276.6875</v>
      </c>
      <c r="H48" s="4">
        <f t="shared" si="12"/>
        <v>-0.6875</v>
      </c>
      <c r="I48" s="2">
        <f t="shared" si="13"/>
        <v>1.0696060738067086E-3</v>
      </c>
    </row>
    <row r="49" spans="1:9" x14ac:dyDescent="0.25">
      <c r="A49" s="1">
        <v>47</v>
      </c>
      <c r="B49" s="3">
        <f t="shared" si="2"/>
        <v>-0.99518472667219693</v>
      </c>
      <c r="C49" s="4">
        <f t="shared" si="8"/>
        <v>-65220</v>
      </c>
      <c r="D49" s="4">
        <f t="shared" si="9"/>
        <v>-2137142926.2727077</v>
      </c>
      <c r="E49" s="4">
        <f t="shared" si="3"/>
        <v>-10098</v>
      </c>
      <c r="F49" s="4">
        <f t="shared" si="10"/>
        <v>-2137142078.8842466</v>
      </c>
      <c r="G49" s="4">
        <f t="shared" si="11"/>
        <v>-65219.65625</v>
      </c>
      <c r="H49" s="4">
        <f t="shared" si="12"/>
        <v>0.34375</v>
      </c>
      <c r="I49" s="2">
        <f t="shared" si="13"/>
        <v>-5.270622508432996E-4</v>
      </c>
    </row>
    <row r="50" spans="1:9" x14ac:dyDescent="0.25">
      <c r="A50" s="1">
        <v>48</v>
      </c>
      <c r="B50" s="3">
        <f t="shared" si="2"/>
        <v>-1</v>
      </c>
      <c r="C50" s="4">
        <f t="shared" si="8"/>
        <v>-65536</v>
      </c>
      <c r="D50" s="4">
        <f t="shared" si="9"/>
        <v>-2147483647</v>
      </c>
      <c r="E50" s="4">
        <f t="shared" si="3"/>
        <v>10098</v>
      </c>
      <c r="F50" s="4">
        <f t="shared" si="10"/>
        <v>-2147483278.2727077</v>
      </c>
      <c r="G50" s="4">
        <f t="shared" si="11"/>
        <v>-65535.5625</v>
      </c>
      <c r="H50" s="4">
        <f t="shared" si="12"/>
        <v>0.4375</v>
      </c>
      <c r="I50" s="2">
        <f t="shared" si="13"/>
        <v>-6.67572021484375E-4</v>
      </c>
    </row>
    <row r="51" spans="1:9" x14ac:dyDescent="0.25">
      <c r="A51" s="1">
        <v>49</v>
      </c>
      <c r="B51" s="3">
        <f t="shared" si="2"/>
        <v>-0.99518472667219693</v>
      </c>
      <c r="C51" s="4">
        <f t="shared" si="8"/>
        <v>-65220</v>
      </c>
      <c r="D51" s="4">
        <f t="shared" si="9"/>
        <v>-2137142926.2727077</v>
      </c>
      <c r="E51" s="4">
        <f t="shared" si="3"/>
        <v>30197</v>
      </c>
      <c r="F51" s="4">
        <f t="shared" si="10"/>
        <v>-2137143295</v>
      </c>
      <c r="G51" s="4">
        <f t="shared" si="11"/>
        <v>-65220.4375</v>
      </c>
      <c r="H51" s="4">
        <f t="shared" si="12"/>
        <v>-0.4375</v>
      </c>
      <c r="I51" s="2">
        <f t="shared" si="13"/>
        <v>6.7080650107329042E-4</v>
      </c>
    </row>
    <row r="52" spans="1:9" x14ac:dyDescent="0.25">
      <c r="A52" s="1">
        <v>50</v>
      </c>
      <c r="B52" s="3">
        <f t="shared" si="2"/>
        <v>-0.98078528040323043</v>
      </c>
      <c r="C52" s="4">
        <f t="shared" si="8"/>
        <v>-64276</v>
      </c>
      <c r="D52" s="4">
        <f t="shared" si="9"/>
        <v>-2106220350.8842468</v>
      </c>
      <c r="E52" s="4">
        <f t="shared" si="3"/>
        <v>50006</v>
      </c>
      <c r="F52" s="4">
        <f t="shared" si="10"/>
        <v>-2106221198.2727077</v>
      </c>
      <c r="G52" s="4">
        <f t="shared" si="11"/>
        <v>-64276.34375</v>
      </c>
      <c r="H52" s="4">
        <f t="shared" si="12"/>
        <v>-0.34375</v>
      </c>
      <c r="I52" s="2">
        <f t="shared" si="13"/>
        <v>5.3480303690335432E-4</v>
      </c>
    </row>
    <row r="53" spans="1:9" x14ac:dyDescent="0.25">
      <c r="A53" s="1">
        <v>51</v>
      </c>
      <c r="B53" s="3">
        <f t="shared" si="2"/>
        <v>-0.95694033573220894</v>
      </c>
      <c r="C53" s="4">
        <f t="shared" si="8"/>
        <v>-62714</v>
      </c>
      <c r="D53" s="4">
        <f t="shared" si="9"/>
        <v>-2055013722.1396084</v>
      </c>
      <c r="E53" s="4">
        <f t="shared" si="3"/>
        <v>69333</v>
      </c>
      <c r="F53" s="4">
        <f t="shared" si="10"/>
        <v>-2055014206.8842468</v>
      </c>
      <c r="G53" s="4">
        <f t="shared" si="11"/>
        <v>-62713.3125</v>
      </c>
      <c r="H53" s="4">
        <f t="shared" si="12"/>
        <v>0.6875</v>
      </c>
      <c r="I53" s="2">
        <f t="shared" si="13"/>
        <v>-1.0962464521478458E-3</v>
      </c>
    </row>
    <row r="54" spans="1:9" x14ac:dyDescent="0.25">
      <c r="A54" s="1">
        <v>52</v>
      </c>
      <c r="B54" s="3">
        <f t="shared" si="2"/>
        <v>-0.92387953251128663</v>
      </c>
      <c r="C54" s="4">
        <f t="shared" si="8"/>
        <v>-60547</v>
      </c>
      <c r="D54" s="4">
        <f t="shared" si="9"/>
        <v>-1984016187.8659928</v>
      </c>
      <c r="E54" s="4">
        <f t="shared" si="3"/>
        <v>87992</v>
      </c>
      <c r="F54" s="4">
        <f t="shared" si="10"/>
        <v>-1984016730.1396084</v>
      </c>
      <c r="G54" s="4">
        <f t="shared" si="11"/>
        <v>-60547.34375</v>
      </c>
      <c r="H54" s="4">
        <f t="shared" si="12"/>
        <v>-0.34375</v>
      </c>
      <c r="I54" s="2">
        <f t="shared" si="13"/>
        <v>5.6774076337390788E-4</v>
      </c>
    </row>
    <row r="55" spans="1:9" x14ac:dyDescent="0.25">
      <c r="A55" s="1">
        <v>53</v>
      </c>
      <c r="B55" s="3">
        <f t="shared" si="2"/>
        <v>-0.88192126434835505</v>
      </c>
      <c r="C55" s="4">
        <f t="shared" si="8"/>
        <v>-57797</v>
      </c>
      <c r="D55" s="4">
        <f t="shared" si="9"/>
        <v>-1893911493.1296566</v>
      </c>
      <c r="E55" s="4">
        <f t="shared" si="3"/>
        <v>105804</v>
      </c>
      <c r="F55" s="4">
        <f t="shared" si="10"/>
        <v>-1893912379.8659928</v>
      </c>
      <c r="G55" s="4">
        <f t="shared" si="11"/>
        <v>-57797.25</v>
      </c>
      <c r="H55" s="4">
        <f t="shared" si="12"/>
        <v>-0.25</v>
      </c>
      <c r="I55" s="2">
        <f t="shared" si="13"/>
        <v>4.3254840216620241E-4</v>
      </c>
    </row>
    <row r="56" spans="1:9" x14ac:dyDescent="0.25">
      <c r="A56" s="1">
        <v>54</v>
      </c>
      <c r="B56" s="3">
        <f t="shared" si="2"/>
        <v>-0.83146961230254546</v>
      </c>
      <c r="C56" s="4">
        <f t="shared" si="8"/>
        <v>-54491</v>
      </c>
      <c r="D56" s="4">
        <f t="shared" si="9"/>
        <v>-1785567395.3971465</v>
      </c>
      <c r="E56" s="4">
        <f t="shared" si="3"/>
        <v>122597</v>
      </c>
      <c r="F56" s="4">
        <f t="shared" si="10"/>
        <v>-1785568197.1296566</v>
      </c>
      <c r="G56" s="4">
        <f t="shared" si="11"/>
        <v>-54490.625</v>
      </c>
      <c r="H56" s="4">
        <f t="shared" si="12"/>
        <v>0.375</v>
      </c>
      <c r="I56" s="2">
        <f t="shared" si="13"/>
        <v>-6.8818704006166161E-4</v>
      </c>
    </row>
    <row r="57" spans="1:9" x14ac:dyDescent="0.25">
      <c r="A57" s="1">
        <v>55</v>
      </c>
      <c r="B57" s="3">
        <f t="shared" si="2"/>
        <v>-0.77301045336273688</v>
      </c>
      <c r="C57" s="4">
        <f t="shared" si="8"/>
        <v>-50660</v>
      </c>
      <c r="D57" s="4">
        <f t="shared" si="9"/>
        <v>-1660027307.5565336</v>
      </c>
      <c r="E57" s="4">
        <f t="shared" si="3"/>
        <v>138210</v>
      </c>
      <c r="F57" s="4">
        <f t="shared" si="10"/>
        <v>-1660028067.3971465</v>
      </c>
      <c r="G57" s="4">
        <f t="shared" si="11"/>
        <v>-50659.84375</v>
      </c>
      <c r="H57" s="4">
        <f t="shared" si="12"/>
        <v>0.15625</v>
      </c>
      <c r="I57" s="2">
        <f t="shared" si="13"/>
        <v>-3.0842874062376628E-4</v>
      </c>
    </row>
    <row r="58" spans="1:9" x14ac:dyDescent="0.25">
      <c r="A58" s="1">
        <v>56</v>
      </c>
      <c r="B58" s="3">
        <f t="shared" si="2"/>
        <v>-0.70710678118654768</v>
      </c>
      <c r="C58" s="4">
        <f t="shared" si="8"/>
        <v>-46340</v>
      </c>
      <c r="D58" s="4">
        <f t="shared" si="9"/>
        <v>-1518500249.2809184</v>
      </c>
      <c r="E58" s="4">
        <f t="shared" si="3"/>
        <v>152491</v>
      </c>
      <c r="F58" s="4">
        <f t="shared" si="10"/>
        <v>-1518500267.5565336</v>
      </c>
      <c r="G58" s="4">
        <f t="shared" si="11"/>
        <v>-46340.9375</v>
      </c>
      <c r="H58" s="4">
        <f t="shared" si="12"/>
        <v>-0.9375</v>
      </c>
      <c r="I58" s="2">
        <f t="shared" si="13"/>
        <v>2.0230902028485109E-3</v>
      </c>
    </row>
    <row r="59" spans="1:9" x14ac:dyDescent="0.25">
      <c r="A59" s="1">
        <v>57</v>
      </c>
      <c r="B59" s="3">
        <f t="shared" si="2"/>
        <v>-0.63439328416364593</v>
      </c>
      <c r="C59" s="4">
        <f t="shared" si="8"/>
        <v>-41575</v>
      </c>
      <c r="D59" s="4">
        <f t="shared" si="9"/>
        <v>-1362349203.5080538</v>
      </c>
      <c r="E59" s="4">
        <f t="shared" si="3"/>
        <v>165303</v>
      </c>
      <c r="F59" s="4">
        <f t="shared" si="10"/>
        <v>-1362349465.2809184</v>
      </c>
      <c r="G59" s="4">
        <f t="shared" si="11"/>
        <v>-41574.65625</v>
      </c>
      <c r="H59" s="4">
        <f t="shared" si="12"/>
        <v>0.34375</v>
      </c>
      <c r="I59" s="2">
        <f t="shared" si="13"/>
        <v>-8.2681900180396866E-4</v>
      </c>
    </row>
    <row r="60" spans="1:9" x14ac:dyDescent="0.25">
      <c r="A60" s="1">
        <v>58</v>
      </c>
      <c r="B60" s="3">
        <f t="shared" si="2"/>
        <v>-0.55557023301960218</v>
      </c>
      <c r="C60" s="4">
        <f t="shared" si="8"/>
        <v>-36409</v>
      </c>
      <c r="D60" s="4">
        <f t="shared" si="9"/>
        <v>-1193077990.1695752</v>
      </c>
      <c r="E60" s="4">
        <f t="shared" si="3"/>
        <v>176524</v>
      </c>
      <c r="F60" s="4">
        <f t="shared" si="10"/>
        <v>-1193078931.5080538</v>
      </c>
      <c r="G60" s="4">
        <f t="shared" si="11"/>
        <v>-36409.28125</v>
      </c>
      <c r="H60" s="4">
        <f t="shared" si="12"/>
        <v>-0.28125</v>
      </c>
      <c r="I60" s="2">
        <f t="shared" si="13"/>
        <v>7.7247383888598962E-4</v>
      </c>
    </row>
    <row r="61" spans="1:9" x14ac:dyDescent="0.25">
      <c r="A61" s="1">
        <v>59</v>
      </c>
      <c r="B61" s="3">
        <f t="shared" si="2"/>
        <v>-0.47139673682599792</v>
      </c>
      <c r="C61" s="4">
        <f t="shared" si="8"/>
        <v>-30893</v>
      </c>
      <c r="D61" s="4">
        <f t="shared" si="9"/>
        <v>-1012316783.5829933</v>
      </c>
      <c r="E61" s="4">
        <f t="shared" si="3"/>
        <v>186045</v>
      </c>
      <c r="F61" s="4">
        <f t="shared" si="10"/>
        <v>-1012317414.1695752</v>
      </c>
      <c r="G61" s="4">
        <f t="shared" si="11"/>
        <v>-30892.625</v>
      </c>
      <c r="H61" s="4">
        <f t="shared" si="12"/>
        <v>0.375</v>
      </c>
      <c r="I61" s="2">
        <f t="shared" si="13"/>
        <v>-1.2138672191111255E-3</v>
      </c>
    </row>
    <row r="62" spans="1:9" x14ac:dyDescent="0.25">
      <c r="A62" s="1">
        <v>60</v>
      </c>
      <c r="B62" s="3">
        <f t="shared" si="2"/>
        <v>-0.38268343236509039</v>
      </c>
      <c r="C62" s="4">
        <f t="shared" si="8"/>
        <v>-25079</v>
      </c>
      <c r="D62" s="4">
        <f t="shared" si="9"/>
        <v>-821806412.98186219</v>
      </c>
      <c r="E62" s="4">
        <f t="shared" si="3"/>
        <v>193774</v>
      </c>
      <c r="F62" s="4">
        <f t="shared" si="10"/>
        <v>-821806703.58299327</v>
      </c>
      <c r="G62" s="4">
        <f t="shared" si="11"/>
        <v>-25079.09375</v>
      </c>
      <c r="H62" s="4">
        <f t="shared" si="12"/>
        <v>-9.375E-2</v>
      </c>
      <c r="I62" s="2">
        <f t="shared" si="13"/>
        <v>3.7381873280433825E-4</v>
      </c>
    </row>
    <row r="63" spans="1:9" x14ac:dyDescent="0.25">
      <c r="A63" s="1">
        <v>61</v>
      </c>
      <c r="B63" s="3">
        <f t="shared" si="2"/>
        <v>-0.2902846772544625</v>
      </c>
      <c r="C63" s="4">
        <f t="shared" ref="C63:C65" si="14">TRUNC(B63*65536)</f>
        <v>-19024</v>
      </c>
      <c r="D63" s="4">
        <f t="shared" ref="D63:D65" si="15">B63*2147483647</f>
        <v>-623381597.37863111</v>
      </c>
      <c r="E63" s="4">
        <f t="shared" si="3"/>
        <v>199637</v>
      </c>
      <c r="F63" s="4">
        <f t="shared" ref="F63:F65" si="16">D62+(1024*E62)</f>
        <v>-623381836.98186219</v>
      </c>
      <c r="G63" s="4">
        <f t="shared" ref="G63:G65" si="17">C62+((1024*E62)/2^15)</f>
        <v>-19023.5625</v>
      </c>
      <c r="H63" s="4">
        <f t="shared" ref="H63:H65" si="18">G63-C63</f>
        <v>0.4375</v>
      </c>
      <c r="I63" s="2">
        <f t="shared" ref="I63:I65" si="19">H63/C63*100</f>
        <v>-2.2997266610597141E-3</v>
      </c>
    </row>
    <row r="64" spans="1:9" x14ac:dyDescent="0.25">
      <c r="A64" s="1">
        <v>62</v>
      </c>
      <c r="B64" s="3">
        <f t="shared" si="2"/>
        <v>-0.19509032201612872</v>
      </c>
      <c r="C64" s="4">
        <f t="shared" si="14"/>
        <v>-12785</v>
      </c>
      <c r="D64" s="4">
        <f t="shared" si="15"/>
        <v>-418953276.21760052</v>
      </c>
      <c r="E64" s="4">
        <f t="shared" si="3"/>
        <v>203577</v>
      </c>
      <c r="F64" s="4">
        <f t="shared" si="16"/>
        <v>-418953309.37863111</v>
      </c>
      <c r="G64" s="4">
        <f t="shared" si="17"/>
        <v>-12785.34375</v>
      </c>
      <c r="H64" s="4">
        <f t="shared" si="18"/>
        <v>-0.34375</v>
      </c>
      <c r="I64" s="2">
        <f t="shared" si="19"/>
        <v>2.6886976926085255E-3</v>
      </c>
    </row>
    <row r="65" spans="1:10" x14ac:dyDescent="0.25">
      <c r="A65" s="1">
        <v>63</v>
      </c>
      <c r="B65" s="3">
        <f t="shared" si="2"/>
        <v>-9.8017140329560506E-2</v>
      </c>
      <c r="C65" s="4">
        <f t="shared" si="14"/>
        <v>-6423</v>
      </c>
      <c r="D65" s="4">
        <f t="shared" si="15"/>
        <v>-210490205.98343539</v>
      </c>
      <c r="E65" s="4">
        <f t="shared" si="3"/>
        <v>205556</v>
      </c>
      <c r="F65" s="4">
        <f t="shared" si="16"/>
        <v>-210490428.21760052</v>
      </c>
      <c r="G65" s="4">
        <f t="shared" si="17"/>
        <v>-6423.21875</v>
      </c>
      <c r="H65" s="4">
        <f t="shared" si="18"/>
        <v>-0.21875</v>
      </c>
      <c r="I65" s="2">
        <f t="shared" si="19"/>
        <v>3.4057294099330529E-3</v>
      </c>
    </row>
    <row r="66" spans="1:10" x14ac:dyDescent="0.25">
      <c r="B66" s="3"/>
      <c r="C66" s="4"/>
      <c r="D66" s="4"/>
      <c r="G66" s="4"/>
      <c r="H66" s="4"/>
      <c r="I66" s="2"/>
    </row>
    <row r="67" spans="1:10" x14ac:dyDescent="0.25">
      <c r="B67" s="3"/>
      <c r="C67" s="4"/>
      <c r="D67" s="4"/>
      <c r="G67" s="4"/>
      <c r="H67" s="4"/>
      <c r="I67" s="2"/>
      <c r="J67" s="2"/>
    </row>
    <row r="68" spans="1:10" x14ac:dyDescent="0.25">
      <c r="B68" s="3"/>
      <c r="C68" s="4"/>
      <c r="D68" s="4"/>
      <c r="G68" s="4"/>
      <c r="H68" s="4"/>
      <c r="I68" s="2"/>
      <c r="J68" s="2"/>
    </row>
    <row r="69" spans="1:10" x14ac:dyDescent="0.25">
      <c r="B69" s="3"/>
      <c r="C69" s="4"/>
      <c r="D69" s="4"/>
      <c r="G69" s="4"/>
      <c r="H69" s="4"/>
      <c r="I69" s="2"/>
      <c r="J69" s="2"/>
    </row>
    <row r="70" spans="1:10" x14ac:dyDescent="0.25">
      <c r="B70" s="3"/>
      <c r="C70" s="4"/>
      <c r="D70" s="4"/>
      <c r="G70" s="4"/>
      <c r="H70" s="4"/>
      <c r="I70" s="2"/>
      <c r="J70" s="2"/>
    </row>
    <row r="71" spans="1:10" x14ac:dyDescent="0.25">
      <c r="B71" s="3"/>
      <c r="C71" s="4"/>
      <c r="D71" s="4"/>
      <c r="G71" s="4"/>
      <c r="H71" s="4"/>
      <c r="I71" s="2"/>
      <c r="J71" s="2"/>
    </row>
    <row r="72" spans="1:10" x14ac:dyDescent="0.25">
      <c r="B72" s="3"/>
      <c r="C72" s="4"/>
      <c r="D72" s="4"/>
      <c r="G72" s="4"/>
      <c r="H72" s="4"/>
      <c r="I72" s="2"/>
      <c r="J72" s="2"/>
    </row>
    <row r="73" spans="1:10" x14ac:dyDescent="0.25">
      <c r="B73" s="3"/>
      <c r="C73" s="4"/>
      <c r="D73" s="4"/>
      <c r="G73" s="4"/>
      <c r="H73" s="4"/>
      <c r="I73" s="2"/>
      <c r="J73" s="2"/>
    </row>
    <row r="74" spans="1:10" x14ac:dyDescent="0.25">
      <c r="B74" s="3"/>
      <c r="C74" s="4"/>
      <c r="D74" s="4"/>
      <c r="G74" s="4"/>
      <c r="H74" s="4"/>
      <c r="I74" s="2"/>
      <c r="J74" s="2"/>
    </row>
    <row r="75" spans="1:10" x14ac:dyDescent="0.25">
      <c r="B75" s="3"/>
      <c r="C75" s="4"/>
      <c r="D75" s="4"/>
      <c r="G75" s="4"/>
      <c r="H75" s="4"/>
      <c r="I75" s="2"/>
      <c r="J75" s="2"/>
    </row>
    <row r="76" spans="1:10" x14ac:dyDescent="0.25">
      <c r="B76" s="3"/>
      <c r="C76" s="4"/>
      <c r="D76" s="4"/>
      <c r="G76" s="4"/>
      <c r="H76" s="4"/>
      <c r="I76" s="2"/>
      <c r="J76" s="2"/>
    </row>
    <row r="77" spans="1:10" x14ac:dyDescent="0.25">
      <c r="B77" s="3"/>
      <c r="C77" s="4"/>
      <c r="D77" s="4"/>
      <c r="G77" s="4"/>
      <c r="H77" s="4"/>
      <c r="I77" s="2"/>
      <c r="J77" s="2"/>
    </row>
    <row r="78" spans="1:10" x14ac:dyDescent="0.25">
      <c r="B78" s="3"/>
      <c r="C78" s="4"/>
      <c r="D78" s="4"/>
      <c r="G78" s="4"/>
      <c r="H78" s="4"/>
      <c r="I78" s="2"/>
      <c r="J78" s="2"/>
    </row>
    <row r="79" spans="1:10" x14ac:dyDescent="0.25">
      <c r="B79" s="3"/>
      <c r="C79" s="4"/>
      <c r="D79" s="4"/>
      <c r="G79" s="4"/>
      <c r="H79" s="4"/>
      <c r="I79" s="2"/>
      <c r="J79" s="2"/>
    </row>
    <row r="80" spans="1:10" x14ac:dyDescent="0.25">
      <c r="B80" s="3"/>
      <c r="C80" s="4"/>
      <c r="D80" s="4"/>
      <c r="G80" s="4"/>
      <c r="H80" s="4"/>
      <c r="I80" s="2"/>
      <c r="J80" s="2"/>
    </row>
    <row r="81" spans="2:10" x14ac:dyDescent="0.25">
      <c r="B81" s="3"/>
      <c r="C81" s="4"/>
      <c r="D81" s="4"/>
      <c r="G81" s="4"/>
      <c r="H81" s="4"/>
      <c r="I81" s="2"/>
      <c r="J81" s="2"/>
    </row>
    <row r="82" spans="2:10" x14ac:dyDescent="0.25">
      <c r="B82" s="3"/>
      <c r="C82" s="4"/>
      <c r="D82" s="4"/>
      <c r="G82" s="4"/>
      <c r="H82" s="4"/>
      <c r="I82" s="2"/>
      <c r="J82" s="2"/>
    </row>
    <row r="83" spans="2:10" x14ac:dyDescent="0.25">
      <c r="B83" s="3"/>
      <c r="C83" s="4"/>
      <c r="D83" s="4"/>
      <c r="G83" s="4"/>
      <c r="H83" s="4"/>
      <c r="I83" s="2"/>
      <c r="J83" s="2"/>
    </row>
    <row r="84" spans="2:10" x14ac:dyDescent="0.25">
      <c r="B84" s="3"/>
      <c r="C84" s="4"/>
      <c r="D84" s="4"/>
      <c r="G84" s="4"/>
      <c r="H84" s="4"/>
      <c r="I84" s="2"/>
      <c r="J84" s="2"/>
    </row>
    <row r="85" spans="2:10" x14ac:dyDescent="0.25">
      <c r="B85" s="3"/>
      <c r="C85" s="4"/>
      <c r="D85" s="4"/>
      <c r="G85" s="4"/>
      <c r="H85" s="4"/>
      <c r="I85" s="2"/>
      <c r="J85" s="2"/>
    </row>
    <row r="86" spans="2:10" x14ac:dyDescent="0.25">
      <c r="B86" s="3"/>
      <c r="C86" s="4"/>
      <c r="D86" s="4"/>
      <c r="G86" s="4"/>
      <c r="H86" s="4"/>
      <c r="I86" s="2"/>
      <c r="J86" s="2"/>
    </row>
    <row r="87" spans="2:10" x14ac:dyDescent="0.25">
      <c r="B87" s="3"/>
      <c r="C87" s="4"/>
      <c r="D87" s="4"/>
      <c r="G87" s="4"/>
      <c r="H87" s="4"/>
      <c r="I87" s="2"/>
      <c r="J87" s="2"/>
    </row>
    <row r="88" spans="2:10" x14ac:dyDescent="0.25">
      <c r="B88" s="3"/>
      <c r="C88" s="4"/>
      <c r="D88" s="4"/>
      <c r="G88" s="4"/>
      <c r="H88" s="4"/>
      <c r="I88" s="2"/>
      <c r="J88" s="2"/>
    </row>
    <row r="89" spans="2:10" x14ac:dyDescent="0.25">
      <c r="B89" s="3"/>
      <c r="C89" s="4"/>
      <c r="D89" s="4"/>
      <c r="G89" s="4"/>
      <c r="H89" s="4"/>
      <c r="I89" s="2"/>
      <c r="J89" s="2"/>
    </row>
    <row r="90" spans="2:10" x14ac:dyDescent="0.25">
      <c r="B90" s="3"/>
      <c r="C90" s="4"/>
      <c r="D90" s="4"/>
      <c r="G90" s="4"/>
      <c r="H90" s="4"/>
      <c r="I90" s="2"/>
      <c r="J90" s="2"/>
    </row>
    <row r="91" spans="2:10" x14ac:dyDescent="0.25">
      <c r="B91" s="3"/>
      <c r="C91" s="4"/>
      <c r="D91" s="4"/>
      <c r="G91" s="4"/>
      <c r="H91" s="4"/>
      <c r="I91" s="2"/>
      <c r="J91" s="2"/>
    </row>
    <row r="92" spans="2:10" x14ac:dyDescent="0.25">
      <c r="B92" s="3"/>
      <c r="C92" s="4"/>
      <c r="D92" s="4"/>
      <c r="G92" s="4"/>
      <c r="H92" s="4"/>
      <c r="I92" s="2"/>
      <c r="J92" s="2"/>
    </row>
    <row r="93" spans="2:10" x14ac:dyDescent="0.25">
      <c r="B93" s="3"/>
      <c r="C93" s="4"/>
      <c r="D93" s="4"/>
      <c r="G93" s="4"/>
      <c r="H93" s="4"/>
      <c r="I93" s="2"/>
      <c r="J93" s="2"/>
    </row>
    <row r="94" spans="2:10" x14ac:dyDescent="0.25">
      <c r="B94" s="3"/>
      <c r="C94" s="4"/>
      <c r="D94" s="4"/>
      <c r="G94" s="4"/>
      <c r="H94" s="4"/>
      <c r="I94" s="2"/>
      <c r="J94" s="2"/>
    </row>
    <row r="95" spans="2:10" x14ac:dyDescent="0.25">
      <c r="B95" s="3"/>
      <c r="C95" s="4"/>
      <c r="D95" s="4"/>
      <c r="G95" s="4"/>
      <c r="H95" s="4"/>
      <c r="I95" s="2"/>
      <c r="J95" s="2"/>
    </row>
    <row r="96" spans="2:10" x14ac:dyDescent="0.25">
      <c r="B96" s="3"/>
      <c r="C96" s="4"/>
      <c r="D96" s="4"/>
      <c r="G96" s="4"/>
      <c r="H96" s="4"/>
      <c r="I96" s="2"/>
      <c r="J96" s="2"/>
    </row>
    <row r="97" spans="2:10" x14ac:dyDescent="0.25">
      <c r="B97" s="3"/>
      <c r="C97" s="4"/>
      <c r="D97" s="4"/>
      <c r="G97" s="4"/>
      <c r="H97" s="4"/>
      <c r="I97" s="2"/>
      <c r="J97" s="2"/>
    </row>
    <row r="98" spans="2:10" x14ac:dyDescent="0.25">
      <c r="B98" s="3"/>
      <c r="C98" s="4"/>
      <c r="D98" s="4"/>
      <c r="G98" s="4"/>
      <c r="H98" s="4"/>
      <c r="I98" s="2"/>
      <c r="J98" s="2"/>
    </row>
    <row r="99" spans="2:10" x14ac:dyDescent="0.25">
      <c r="B99" s="3"/>
      <c r="C99" s="4"/>
      <c r="D99" s="4"/>
      <c r="G99" s="4"/>
      <c r="H99" s="4"/>
      <c r="I99" s="2"/>
      <c r="J99" s="2"/>
    </row>
    <row r="100" spans="2:10" x14ac:dyDescent="0.25">
      <c r="B100" s="3"/>
      <c r="C100" s="4"/>
      <c r="D100" s="4"/>
      <c r="G100" s="4"/>
      <c r="H100" s="4"/>
      <c r="I100" s="2"/>
      <c r="J100" s="2"/>
    </row>
    <row r="101" spans="2:10" x14ac:dyDescent="0.25">
      <c r="B101" s="3"/>
      <c r="C101" s="4"/>
      <c r="D101" s="4"/>
      <c r="G101" s="4"/>
      <c r="H101" s="4"/>
      <c r="I101" s="2"/>
      <c r="J101" s="2"/>
    </row>
    <row r="102" spans="2:10" x14ac:dyDescent="0.25">
      <c r="B102" s="3"/>
      <c r="C102" s="4"/>
      <c r="D102" s="4"/>
      <c r="G102" s="4"/>
      <c r="H102" s="4"/>
      <c r="I102" s="2"/>
      <c r="J102" s="2"/>
    </row>
    <row r="103" spans="2:10" x14ac:dyDescent="0.25">
      <c r="B103" s="3"/>
      <c r="C103" s="4"/>
      <c r="D103" s="4"/>
      <c r="G103" s="4"/>
      <c r="H103" s="4"/>
      <c r="I103" s="2"/>
      <c r="J103" s="2"/>
    </row>
    <row r="104" spans="2:10" x14ac:dyDescent="0.25">
      <c r="B104" s="3"/>
      <c r="C104" s="4"/>
      <c r="D104" s="4"/>
      <c r="G104" s="4"/>
      <c r="H104" s="4"/>
      <c r="I104" s="2"/>
      <c r="J104" s="2"/>
    </row>
    <row r="105" spans="2:10" x14ac:dyDescent="0.25">
      <c r="B105" s="3"/>
      <c r="C105" s="4"/>
      <c r="D105" s="4"/>
      <c r="G105" s="4"/>
      <c r="H105" s="4"/>
      <c r="I105" s="2"/>
      <c r="J105" s="2"/>
    </row>
    <row r="106" spans="2:10" x14ac:dyDescent="0.25">
      <c r="B106" s="3"/>
      <c r="C106" s="4"/>
      <c r="D106" s="4"/>
      <c r="G106" s="4"/>
      <c r="H106" s="4"/>
      <c r="I106" s="2"/>
      <c r="J106" s="2"/>
    </row>
    <row r="107" spans="2:10" x14ac:dyDescent="0.25">
      <c r="B107" s="3"/>
      <c r="C107" s="4"/>
      <c r="D107" s="4"/>
      <c r="G107" s="4"/>
      <c r="H107" s="4"/>
      <c r="I107" s="2"/>
      <c r="J107" s="2"/>
    </row>
    <row r="108" spans="2:10" x14ac:dyDescent="0.25">
      <c r="B108" s="3"/>
      <c r="C108" s="4"/>
      <c r="D108" s="4"/>
      <c r="G108" s="4"/>
      <c r="H108" s="4"/>
      <c r="I108" s="2"/>
      <c r="J108" s="2"/>
    </row>
    <row r="109" spans="2:10" x14ac:dyDescent="0.25">
      <c r="B109" s="3"/>
      <c r="C109" s="4"/>
      <c r="D109" s="4"/>
      <c r="G109" s="4"/>
      <c r="H109" s="4"/>
      <c r="I109" s="2"/>
      <c r="J109" s="2"/>
    </row>
    <row r="110" spans="2:10" x14ac:dyDescent="0.25">
      <c r="B110" s="3"/>
      <c r="C110" s="4"/>
      <c r="D110" s="4"/>
      <c r="G110" s="4"/>
      <c r="H110" s="4"/>
      <c r="I110" s="2"/>
      <c r="J110" s="2"/>
    </row>
    <row r="111" spans="2:10" x14ac:dyDescent="0.25">
      <c r="B111" s="3"/>
      <c r="C111" s="4"/>
      <c r="D111" s="4"/>
      <c r="G111" s="4"/>
      <c r="H111" s="4"/>
      <c r="I111" s="2"/>
      <c r="J111" s="2"/>
    </row>
    <row r="112" spans="2:10" x14ac:dyDescent="0.25">
      <c r="B112" s="3"/>
      <c r="C112" s="4"/>
      <c r="D112" s="4"/>
      <c r="G112" s="4"/>
      <c r="H112" s="4"/>
      <c r="I112" s="2"/>
      <c r="J112" s="2"/>
    </row>
    <row r="113" spans="2:10" x14ac:dyDescent="0.25">
      <c r="B113" s="3"/>
      <c r="C113" s="4"/>
      <c r="D113" s="4"/>
      <c r="G113" s="4"/>
      <c r="H113" s="4"/>
      <c r="I113" s="2"/>
      <c r="J113" s="2"/>
    </row>
    <row r="114" spans="2:10" x14ac:dyDescent="0.25">
      <c r="B114" s="3"/>
      <c r="C114" s="4"/>
      <c r="D114" s="4"/>
      <c r="G114" s="4"/>
      <c r="H114" s="4"/>
      <c r="I114" s="2"/>
      <c r="J114" s="2"/>
    </row>
    <row r="115" spans="2:10" x14ac:dyDescent="0.25">
      <c r="B115" s="3"/>
      <c r="C115" s="4"/>
      <c r="D115" s="4"/>
      <c r="G115" s="4"/>
      <c r="H115" s="4"/>
      <c r="I115" s="2"/>
      <c r="J115" s="2"/>
    </row>
    <row r="116" spans="2:10" x14ac:dyDescent="0.25">
      <c r="B116" s="3"/>
      <c r="C116" s="4"/>
      <c r="D116" s="4"/>
      <c r="G116" s="4"/>
      <c r="H116" s="4"/>
      <c r="I116" s="2"/>
      <c r="J116" s="2"/>
    </row>
    <row r="117" spans="2:10" x14ac:dyDescent="0.25">
      <c r="B117" s="3"/>
      <c r="C117" s="4"/>
      <c r="D117" s="4"/>
      <c r="G117" s="4"/>
      <c r="H117" s="4"/>
      <c r="I117" s="2"/>
      <c r="J117" s="2"/>
    </row>
    <row r="118" spans="2:10" x14ac:dyDescent="0.25">
      <c r="B118" s="3"/>
      <c r="C118" s="4"/>
      <c r="D118" s="4"/>
      <c r="G118" s="4"/>
      <c r="H118" s="4"/>
      <c r="I118" s="2"/>
      <c r="J118" s="2"/>
    </row>
    <row r="119" spans="2:10" x14ac:dyDescent="0.25">
      <c r="B119" s="3"/>
      <c r="C119" s="4"/>
      <c r="D119" s="4"/>
      <c r="G119" s="4"/>
      <c r="H119" s="4"/>
      <c r="I119" s="2"/>
      <c r="J119" s="2"/>
    </row>
    <row r="120" spans="2:10" x14ac:dyDescent="0.25">
      <c r="B120" s="3"/>
      <c r="C120" s="4"/>
      <c r="D120" s="4"/>
      <c r="G120" s="4"/>
      <c r="H120" s="4"/>
      <c r="I120" s="2"/>
      <c r="J120" s="2"/>
    </row>
    <row r="121" spans="2:10" x14ac:dyDescent="0.25">
      <c r="B121" s="3"/>
      <c r="C121" s="4"/>
      <c r="D121" s="4"/>
      <c r="G121" s="4"/>
      <c r="H121" s="4"/>
      <c r="I121" s="2"/>
      <c r="J121" s="2"/>
    </row>
    <row r="122" spans="2:10" x14ac:dyDescent="0.25">
      <c r="B122" s="3"/>
      <c r="C122" s="4"/>
      <c r="D122" s="4"/>
      <c r="G122" s="4"/>
      <c r="H122" s="4"/>
      <c r="I122" s="2"/>
      <c r="J122" s="2"/>
    </row>
    <row r="123" spans="2:10" x14ac:dyDescent="0.25">
      <c r="B123" s="3"/>
      <c r="C123" s="4"/>
      <c r="D123" s="4"/>
      <c r="G123" s="4"/>
      <c r="H123" s="4"/>
      <c r="I123" s="2"/>
      <c r="J123" s="2"/>
    </row>
    <row r="124" spans="2:10" x14ac:dyDescent="0.25">
      <c r="B124" s="3"/>
      <c r="C124" s="4"/>
      <c r="D124" s="4"/>
      <c r="G124" s="4"/>
      <c r="H124" s="4"/>
      <c r="I124" s="2"/>
      <c r="J124" s="2"/>
    </row>
    <row r="125" spans="2:10" x14ac:dyDescent="0.25">
      <c r="B125" s="3"/>
      <c r="C125" s="4"/>
      <c r="D125" s="4"/>
      <c r="G125" s="4"/>
      <c r="H125" s="4"/>
      <c r="I125" s="2"/>
      <c r="J125" s="2"/>
    </row>
    <row r="126" spans="2:10" x14ac:dyDescent="0.25">
      <c r="B126" s="3"/>
      <c r="C126" s="4"/>
      <c r="D126" s="4"/>
      <c r="G126" s="4"/>
      <c r="H126" s="4"/>
      <c r="I126" s="2"/>
      <c r="J126" s="2"/>
    </row>
    <row r="127" spans="2:10" x14ac:dyDescent="0.25">
      <c r="B127" s="3"/>
      <c r="C127" s="4"/>
      <c r="D127" s="4"/>
      <c r="G127" s="4"/>
      <c r="H127" s="4"/>
      <c r="I127" s="2"/>
      <c r="J127" s="2"/>
    </row>
    <row r="128" spans="2:10" x14ac:dyDescent="0.25">
      <c r="B128" s="3"/>
      <c r="C128" s="4"/>
      <c r="D128" s="4"/>
      <c r="G128" s="4"/>
      <c r="H128" s="4"/>
      <c r="I128" s="2"/>
      <c r="J128" s="2"/>
    </row>
    <row r="129" spans="2:10" x14ac:dyDescent="0.25">
      <c r="B129" s="3"/>
      <c r="C129" s="4"/>
      <c r="D129" s="4"/>
      <c r="G129" s="4"/>
      <c r="H129" s="4"/>
      <c r="I129" s="2"/>
      <c r="J129" s="2"/>
    </row>
    <row r="130" spans="2:10" x14ac:dyDescent="0.25">
      <c r="B130" s="3"/>
      <c r="C130" s="4"/>
      <c r="D130" s="4"/>
      <c r="G130" s="4"/>
      <c r="H130" s="4"/>
      <c r="I130" s="2"/>
      <c r="J130" s="2"/>
    </row>
    <row r="131" spans="2:10" x14ac:dyDescent="0.25">
      <c r="B131" s="3"/>
      <c r="C131" s="4"/>
      <c r="D131" s="4"/>
      <c r="G131" s="4"/>
      <c r="H131" s="4"/>
      <c r="I131" s="2"/>
      <c r="J131" s="2"/>
    </row>
    <row r="132" spans="2:10" x14ac:dyDescent="0.25">
      <c r="B132" s="3"/>
      <c r="C132" s="4"/>
      <c r="D132" s="4"/>
      <c r="G132" s="4"/>
      <c r="H132" s="4"/>
      <c r="I132" s="2"/>
      <c r="J132" s="2"/>
    </row>
    <row r="133" spans="2:10" x14ac:dyDescent="0.25">
      <c r="B133" s="3"/>
      <c r="C133" s="4"/>
      <c r="D133" s="4"/>
      <c r="G133" s="4"/>
      <c r="H133" s="4"/>
      <c r="I133" s="2"/>
      <c r="J133" s="2"/>
    </row>
    <row r="134" spans="2:10" x14ac:dyDescent="0.25">
      <c r="B134" s="3"/>
      <c r="C134" s="4"/>
      <c r="D134" s="4"/>
      <c r="G134" s="4"/>
      <c r="H134" s="4"/>
      <c r="I134" s="2"/>
      <c r="J134" s="2"/>
    </row>
    <row r="135" spans="2:10" x14ac:dyDescent="0.25">
      <c r="B135" s="3"/>
      <c r="C135" s="4"/>
      <c r="D135" s="4"/>
      <c r="G135" s="4"/>
      <c r="H135" s="4"/>
      <c r="I135" s="2"/>
      <c r="J135" s="2"/>
    </row>
    <row r="136" spans="2:10" x14ac:dyDescent="0.25">
      <c r="B136" s="3"/>
      <c r="C136" s="4"/>
      <c r="D136" s="4"/>
      <c r="G136" s="4"/>
      <c r="H136" s="4"/>
      <c r="I136" s="2"/>
      <c r="J136" s="2"/>
    </row>
    <row r="137" spans="2:10" x14ac:dyDescent="0.25">
      <c r="B137" s="3"/>
      <c r="C137" s="4"/>
      <c r="D137" s="4"/>
      <c r="G137" s="4"/>
      <c r="H137" s="4"/>
      <c r="I137" s="2"/>
      <c r="J137" s="2"/>
    </row>
    <row r="138" spans="2:10" x14ac:dyDescent="0.25">
      <c r="B138" s="3"/>
      <c r="C138" s="4"/>
      <c r="D138" s="4"/>
      <c r="G138" s="4"/>
      <c r="H138" s="4"/>
      <c r="I138" s="2"/>
      <c r="J138" s="2"/>
    </row>
    <row r="139" spans="2:10" x14ac:dyDescent="0.25">
      <c r="B139" s="3"/>
      <c r="C139" s="4"/>
      <c r="D139" s="4"/>
      <c r="G139" s="4"/>
      <c r="H139" s="4"/>
      <c r="I139" s="2"/>
      <c r="J139" s="2"/>
    </row>
    <row r="140" spans="2:10" x14ac:dyDescent="0.25">
      <c r="B140" s="3"/>
      <c r="C140" s="4"/>
      <c r="D140" s="4"/>
      <c r="G140" s="4"/>
      <c r="H140" s="4"/>
      <c r="I140" s="2"/>
      <c r="J140" s="2"/>
    </row>
    <row r="141" spans="2:10" x14ac:dyDescent="0.25">
      <c r="B141" s="3"/>
      <c r="C141" s="4"/>
      <c r="D141" s="4"/>
      <c r="G141" s="4"/>
      <c r="H141" s="4"/>
      <c r="I141" s="2"/>
      <c r="J141" s="2"/>
    </row>
    <row r="142" spans="2:10" x14ac:dyDescent="0.25">
      <c r="B142" s="3"/>
      <c r="C142" s="4"/>
      <c r="D142" s="4"/>
      <c r="G142" s="4"/>
      <c r="H142" s="4"/>
      <c r="I142" s="2"/>
      <c r="J142" s="2"/>
    </row>
    <row r="143" spans="2:10" x14ac:dyDescent="0.25">
      <c r="B143" s="3"/>
      <c r="C143" s="4"/>
      <c r="D143" s="4"/>
      <c r="G143" s="4"/>
      <c r="H143" s="4"/>
      <c r="I143" s="2"/>
      <c r="J143" s="2"/>
    </row>
    <row r="144" spans="2:10" x14ac:dyDescent="0.25">
      <c r="B144" s="3"/>
      <c r="C144" s="4"/>
      <c r="D144" s="4"/>
      <c r="G144" s="4"/>
      <c r="H144" s="4"/>
      <c r="I144" s="2"/>
      <c r="J144" s="2"/>
    </row>
    <row r="145" spans="2:10" x14ac:dyDescent="0.25">
      <c r="B145" s="3"/>
      <c r="C145" s="4"/>
      <c r="D145" s="4"/>
      <c r="G145" s="4"/>
      <c r="H145" s="4"/>
      <c r="I145" s="2"/>
      <c r="J145" s="2"/>
    </row>
    <row r="146" spans="2:10" x14ac:dyDescent="0.25">
      <c r="B146" s="3"/>
      <c r="C146" s="4"/>
      <c r="D146" s="4"/>
      <c r="G146" s="4"/>
      <c r="H146" s="4"/>
      <c r="I146" s="2"/>
      <c r="J146" s="2"/>
    </row>
    <row r="147" spans="2:10" x14ac:dyDescent="0.25">
      <c r="B147" s="3"/>
      <c r="C147" s="4"/>
      <c r="D147" s="4"/>
      <c r="G147" s="4"/>
      <c r="H147" s="4"/>
      <c r="I147" s="2"/>
      <c r="J147" s="2"/>
    </row>
    <row r="148" spans="2:10" x14ac:dyDescent="0.25">
      <c r="B148" s="3"/>
      <c r="C148" s="4"/>
      <c r="D148" s="4"/>
      <c r="G148" s="4"/>
      <c r="H148" s="4"/>
      <c r="I148" s="2"/>
      <c r="J148" s="2"/>
    </row>
    <row r="149" spans="2:10" x14ac:dyDescent="0.25">
      <c r="B149" s="3"/>
      <c r="C149" s="4"/>
      <c r="D149" s="4"/>
      <c r="G149" s="4"/>
      <c r="H149" s="4"/>
      <c r="I149" s="2"/>
      <c r="J149" s="2"/>
    </row>
    <row r="150" spans="2:10" x14ac:dyDescent="0.25">
      <c r="B150" s="3"/>
      <c r="C150" s="4"/>
      <c r="D150" s="4"/>
      <c r="G150" s="4"/>
      <c r="H150" s="4"/>
      <c r="I150" s="2"/>
      <c r="J150" s="2"/>
    </row>
    <row r="151" spans="2:10" x14ac:dyDescent="0.25">
      <c r="B151" s="3"/>
      <c r="C151" s="4"/>
      <c r="D151" s="4"/>
      <c r="G151" s="4"/>
      <c r="H151" s="4"/>
      <c r="I151" s="2"/>
      <c r="J151" s="2"/>
    </row>
    <row r="152" spans="2:10" x14ac:dyDescent="0.25">
      <c r="B152" s="3"/>
      <c r="C152" s="4"/>
      <c r="D152" s="4"/>
      <c r="G152" s="4"/>
      <c r="H152" s="4"/>
      <c r="I152" s="2"/>
      <c r="J152" s="2"/>
    </row>
    <row r="153" spans="2:10" x14ac:dyDescent="0.25">
      <c r="B153" s="3"/>
      <c r="C153" s="4"/>
      <c r="D153" s="4"/>
      <c r="G153" s="4"/>
      <c r="H153" s="4"/>
      <c r="I153" s="2"/>
      <c r="J153" s="2"/>
    </row>
    <row r="154" spans="2:10" x14ac:dyDescent="0.25">
      <c r="B154" s="3"/>
      <c r="C154" s="4"/>
      <c r="D154" s="4"/>
      <c r="G154" s="4"/>
      <c r="H154" s="4"/>
      <c r="I154" s="2"/>
      <c r="J154" s="2"/>
    </row>
    <row r="155" spans="2:10" x14ac:dyDescent="0.25">
      <c r="B155" s="3"/>
      <c r="C155" s="4"/>
      <c r="D155" s="4"/>
      <c r="G155" s="4"/>
      <c r="H155" s="4"/>
      <c r="I155" s="2"/>
      <c r="J155" s="2"/>
    </row>
    <row r="156" spans="2:10" x14ac:dyDescent="0.25">
      <c r="B156" s="3"/>
      <c r="C156" s="4"/>
      <c r="D156" s="4"/>
      <c r="G156" s="4"/>
      <c r="H156" s="4"/>
      <c r="I156" s="2"/>
      <c r="J156" s="2"/>
    </row>
    <row r="157" spans="2:10" x14ac:dyDescent="0.25">
      <c r="B157" s="3"/>
      <c r="C157" s="4"/>
      <c r="D157" s="4"/>
      <c r="G157" s="4"/>
      <c r="H157" s="4"/>
      <c r="I157" s="2"/>
      <c r="J157" s="2"/>
    </row>
    <row r="158" spans="2:10" x14ac:dyDescent="0.25">
      <c r="B158" s="3"/>
      <c r="C158" s="4"/>
      <c r="D158" s="4"/>
      <c r="G158" s="4"/>
      <c r="H158" s="4"/>
      <c r="I158" s="2"/>
      <c r="J158" s="2"/>
    </row>
    <row r="159" spans="2:10" x14ac:dyDescent="0.25">
      <c r="B159" s="3"/>
      <c r="C159" s="4"/>
      <c r="D159" s="4"/>
      <c r="G159" s="4"/>
      <c r="H159" s="4"/>
      <c r="I159" s="2"/>
      <c r="J159" s="2"/>
    </row>
    <row r="160" spans="2:10" x14ac:dyDescent="0.25">
      <c r="B160" s="3"/>
      <c r="C160" s="4"/>
      <c r="D160" s="4"/>
      <c r="G160" s="4"/>
      <c r="H160" s="4"/>
      <c r="I160" s="2"/>
      <c r="J160" s="2"/>
    </row>
    <row r="161" spans="2:10" x14ac:dyDescent="0.25">
      <c r="B161" s="3"/>
      <c r="C161" s="4"/>
      <c r="D161" s="4"/>
      <c r="G161" s="4"/>
      <c r="H161" s="4"/>
      <c r="I161" s="2"/>
      <c r="J161" s="2"/>
    </row>
    <row r="162" spans="2:10" x14ac:dyDescent="0.25">
      <c r="B162" s="3"/>
      <c r="C162" s="4"/>
      <c r="D162" s="4"/>
      <c r="G162" s="4"/>
      <c r="H162" s="4"/>
      <c r="I162" s="2"/>
      <c r="J162" s="2"/>
    </row>
    <row r="163" spans="2:10" x14ac:dyDescent="0.25">
      <c r="B163" s="3"/>
      <c r="C163" s="4"/>
      <c r="D163" s="4"/>
      <c r="G163" s="4"/>
      <c r="H163" s="4"/>
      <c r="I163" s="2"/>
      <c r="J163" s="2"/>
    </row>
    <row r="164" spans="2:10" x14ac:dyDescent="0.25">
      <c r="B164" s="3"/>
      <c r="C164" s="4"/>
      <c r="D164" s="4"/>
      <c r="G164" s="4"/>
      <c r="H164" s="4"/>
      <c r="I164" s="2"/>
      <c r="J164" s="2"/>
    </row>
    <row r="165" spans="2:10" x14ac:dyDescent="0.25">
      <c r="B165" s="3"/>
      <c r="C165" s="4"/>
      <c r="D165" s="4"/>
      <c r="G165" s="4"/>
      <c r="H165" s="4"/>
      <c r="I165" s="2"/>
      <c r="J165" s="2"/>
    </row>
    <row r="166" spans="2:10" x14ac:dyDescent="0.25">
      <c r="B166" s="3"/>
      <c r="C166" s="4"/>
      <c r="D166" s="4"/>
      <c r="G166" s="4"/>
      <c r="H166" s="4"/>
      <c r="I166" s="2"/>
      <c r="J166" s="2"/>
    </row>
    <row r="167" spans="2:10" x14ac:dyDescent="0.25">
      <c r="B167" s="3"/>
      <c r="C167" s="4"/>
      <c r="D167" s="4"/>
      <c r="G167" s="4"/>
      <c r="H167" s="4"/>
      <c r="I167" s="2"/>
      <c r="J167" s="2"/>
    </row>
    <row r="168" spans="2:10" x14ac:dyDescent="0.25">
      <c r="B168" s="3"/>
      <c r="C168" s="4"/>
      <c r="D168" s="4"/>
      <c r="G168" s="4"/>
      <c r="H168" s="4"/>
      <c r="I168" s="2"/>
      <c r="J168" s="2"/>
    </row>
    <row r="169" spans="2:10" x14ac:dyDescent="0.25">
      <c r="B169" s="3"/>
      <c r="C169" s="4"/>
      <c r="D169" s="4"/>
      <c r="G169" s="4"/>
      <c r="H169" s="4"/>
      <c r="I169" s="2"/>
      <c r="J169" s="2"/>
    </row>
    <row r="170" spans="2:10" x14ac:dyDescent="0.25">
      <c r="B170" s="3"/>
      <c r="C170" s="4"/>
      <c r="D170" s="4"/>
      <c r="G170" s="4"/>
      <c r="H170" s="4"/>
      <c r="I170" s="2"/>
      <c r="J170" s="2"/>
    </row>
    <row r="171" spans="2:10" x14ac:dyDescent="0.25">
      <c r="B171" s="3"/>
      <c r="C171" s="4"/>
      <c r="D171" s="4"/>
      <c r="G171" s="4"/>
      <c r="H171" s="4"/>
      <c r="I171" s="2"/>
      <c r="J171" s="2"/>
    </row>
    <row r="172" spans="2:10" x14ac:dyDescent="0.25">
      <c r="B172" s="3"/>
      <c r="C172" s="4"/>
      <c r="D172" s="4"/>
      <c r="G172" s="4"/>
      <c r="H172" s="4"/>
      <c r="I172" s="2"/>
      <c r="J172" s="2"/>
    </row>
    <row r="173" spans="2:10" x14ac:dyDescent="0.25">
      <c r="B173" s="3"/>
      <c r="C173" s="4"/>
      <c r="D173" s="4"/>
      <c r="G173" s="4"/>
      <c r="H173" s="4"/>
      <c r="I173" s="2"/>
      <c r="J173" s="2"/>
    </row>
    <row r="174" spans="2:10" x14ac:dyDescent="0.25">
      <c r="B174" s="3"/>
      <c r="C174" s="4"/>
      <c r="D174" s="4"/>
      <c r="G174" s="4"/>
      <c r="H174" s="4"/>
      <c r="I174" s="2"/>
      <c r="J174" s="2"/>
    </row>
    <row r="175" spans="2:10" x14ac:dyDescent="0.25">
      <c r="B175" s="3"/>
      <c r="C175" s="4"/>
      <c r="D175" s="4"/>
      <c r="G175" s="4"/>
      <c r="H175" s="4"/>
      <c r="I175" s="2"/>
      <c r="J175" s="2"/>
    </row>
    <row r="176" spans="2:10" x14ac:dyDescent="0.25">
      <c r="B176" s="3"/>
      <c r="C176" s="4"/>
      <c r="D176" s="4"/>
      <c r="G176" s="4"/>
      <c r="H176" s="4"/>
      <c r="I176" s="2"/>
      <c r="J176" s="2"/>
    </row>
    <row r="177" spans="2:10" x14ac:dyDescent="0.25">
      <c r="B177" s="3"/>
      <c r="C177" s="4"/>
      <c r="D177" s="4"/>
      <c r="G177" s="4"/>
      <c r="H177" s="4"/>
      <c r="I177" s="2"/>
      <c r="J177" s="2"/>
    </row>
    <row r="178" spans="2:10" x14ac:dyDescent="0.25">
      <c r="B178" s="3"/>
      <c r="C178" s="4"/>
      <c r="D178" s="4"/>
      <c r="G178" s="4"/>
      <c r="H178" s="4"/>
      <c r="I178" s="2"/>
      <c r="J178" s="2"/>
    </row>
    <row r="179" spans="2:10" x14ac:dyDescent="0.25">
      <c r="B179" s="3"/>
      <c r="C179" s="4"/>
      <c r="D179" s="4"/>
      <c r="G179" s="4"/>
      <c r="H179" s="4"/>
      <c r="I179" s="2"/>
      <c r="J179" s="2"/>
    </row>
    <row r="180" spans="2:10" x14ac:dyDescent="0.25">
      <c r="B180" s="3"/>
      <c r="C180" s="4"/>
      <c r="D180" s="4"/>
      <c r="G180" s="4"/>
      <c r="H180" s="4"/>
      <c r="I180" s="2"/>
      <c r="J180" s="2"/>
    </row>
    <row r="181" spans="2:10" x14ac:dyDescent="0.25">
      <c r="B181" s="3"/>
      <c r="C181" s="4"/>
      <c r="D181" s="4"/>
      <c r="G181" s="4"/>
      <c r="H181" s="4"/>
      <c r="I181" s="2"/>
      <c r="J181" s="2"/>
    </row>
    <row r="182" spans="2:10" x14ac:dyDescent="0.25">
      <c r="B182" s="3"/>
      <c r="C182" s="4"/>
      <c r="D182" s="4"/>
      <c r="G182" s="4"/>
      <c r="H182" s="4"/>
      <c r="I182" s="2"/>
      <c r="J182" s="2"/>
    </row>
    <row r="183" spans="2:10" x14ac:dyDescent="0.25">
      <c r="B183" s="3"/>
      <c r="C183" s="4"/>
      <c r="D183" s="4"/>
      <c r="G183" s="4"/>
      <c r="H183" s="4"/>
      <c r="I183" s="2"/>
      <c r="J183" s="2"/>
    </row>
    <row r="184" spans="2:10" x14ac:dyDescent="0.25">
      <c r="B184" s="3"/>
      <c r="C184" s="4"/>
      <c r="D184" s="4"/>
      <c r="G184" s="4"/>
      <c r="H184" s="4"/>
      <c r="I184" s="2"/>
      <c r="J184" s="2"/>
    </row>
    <row r="185" spans="2:10" x14ac:dyDescent="0.25">
      <c r="B185" s="3"/>
      <c r="C185" s="4"/>
      <c r="D185" s="4"/>
      <c r="G185" s="4"/>
      <c r="H185" s="4"/>
      <c r="I185" s="2"/>
      <c r="J185" s="2"/>
    </row>
    <row r="186" spans="2:10" x14ac:dyDescent="0.25">
      <c r="B186" s="3"/>
      <c r="C186" s="4"/>
      <c r="D186" s="4"/>
      <c r="G186" s="4"/>
      <c r="H186" s="4"/>
      <c r="I186" s="2"/>
      <c r="J186" s="2"/>
    </row>
    <row r="187" spans="2:10" x14ac:dyDescent="0.25">
      <c r="B187" s="3"/>
      <c r="C187" s="4"/>
      <c r="D187" s="4"/>
      <c r="G187" s="4"/>
      <c r="H187" s="4"/>
      <c r="I187" s="2"/>
      <c r="J187" s="2"/>
    </row>
    <row r="188" spans="2:10" x14ac:dyDescent="0.25">
      <c r="B188" s="3"/>
      <c r="C188" s="4"/>
      <c r="D188" s="4"/>
      <c r="G188" s="4"/>
      <c r="H188" s="4"/>
      <c r="I188" s="2"/>
      <c r="J188" s="2"/>
    </row>
    <row r="189" spans="2:10" x14ac:dyDescent="0.25">
      <c r="B189" s="3"/>
      <c r="C189" s="4"/>
      <c r="D189" s="4"/>
      <c r="G189" s="4"/>
      <c r="H189" s="4"/>
      <c r="I189" s="2"/>
      <c r="J189" s="2"/>
    </row>
    <row r="190" spans="2:10" x14ac:dyDescent="0.25">
      <c r="B190" s="3"/>
      <c r="C190" s="4"/>
      <c r="D190" s="4"/>
      <c r="G190" s="4"/>
      <c r="H190" s="4"/>
      <c r="I190" s="2"/>
      <c r="J190" s="2"/>
    </row>
    <row r="191" spans="2:10" x14ac:dyDescent="0.25">
      <c r="B191" s="3"/>
      <c r="C191" s="4"/>
      <c r="D191" s="4"/>
      <c r="G191" s="4"/>
      <c r="H191" s="4"/>
      <c r="I191" s="2"/>
      <c r="J191" s="2"/>
    </row>
    <row r="192" spans="2:10" x14ac:dyDescent="0.25">
      <c r="B192" s="3"/>
      <c r="C192" s="4"/>
      <c r="D192" s="4"/>
      <c r="G192" s="4"/>
      <c r="H192" s="4"/>
      <c r="I192" s="2"/>
      <c r="J192" s="2"/>
    </row>
    <row r="193" spans="2:10" x14ac:dyDescent="0.25">
      <c r="B193" s="3"/>
      <c r="C193" s="4"/>
      <c r="D193" s="4"/>
      <c r="G193" s="4"/>
      <c r="H193" s="4"/>
      <c r="I193" s="2"/>
      <c r="J193" s="2"/>
    </row>
    <row r="194" spans="2:10" x14ac:dyDescent="0.25">
      <c r="B194" s="3"/>
      <c r="C194" s="4"/>
      <c r="D194" s="4"/>
      <c r="G194" s="4"/>
      <c r="H194" s="4"/>
      <c r="I194" s="2"/>
      <c r="J194" s="2"/>
    </row>
    <row r="195" spans="2:10" x14ac:dyDescent="0.25">
      <c r="B195" s="3"/>
      <c r="C195" s="4"/>
      <c r="D195" s="4"/>
      <c r="G195" s="4"/>
      <c r="H195" s="4"/>
      <c r="I195" s="2"/>
      <c r="J195" s="2"/>
    </row>
    <row r="196" spans="2:10" x14ac:dyDescent="0.25">
      <c r="B196" s="3"/>
      <c r="C196" s="4"/>
      <c r="D196" s="4"/>
      <c r="G196" s="4"/>
      <c r="H196" s="4"/>
      <c r="I196" s="2"/>
      <c r="J196" s="2"/>
    </row>
    <row r="197" spans="2:10" x14ac:dyDescent="0.25">
      <c r="B197" s="3"/>
      <c r="C197" s="4"/>
      <c r="D197" s="4"/>
      <c r="G197" s="4"/>
      <c r="H197" s="4"/>
      <c r="I197" s="2"/>
      <c r="J197" s="2"/>
    </row>
    <row r="198" spans="2:10" x14ac:dyDescent="0.25">
      <c r="B198" s="3"/>
      <c r="C198" s="4"/>
      <c r="D198" s="4"/>
      <c r="G198" s="4"/>
      <c r="H198" s="4"/>
      <c r="I198" s="2"/>
      <c r="J198" s="2"/>
    </row>
    <row r="199" spans="2:10" x14ac:dyDescent="0.25">
      <c r="B199" s="3"/>
      <c r="C199" s="4"/>
      <c r="D199" s="4"/>
      <c r="G199" s="4"/>
      <c r="H199" s="4"/>
      <c r="I199" s="2"/>
      <c r="J199" s="2"/>
    </row>
    <row r="200" spans="2:10" x14ac:dyDescent="0.25">
      <c r="B200" s="3"/>
      <c r="C200" s="4"/>
      <c r="D200" s="4"/>
      <c r="G200" s="4"/>
      <c r="H200" s="4"/>
      <c r="I200" s="2"/>
      <c r="J200" s="2"/>
    </row>
    <row r="201" spans="2:10" x14ac:dyDescent="0.25">
      <c r="B201" s="3"/>
      <c r="C201" s="4"/>
      <c r="D201" s="4"/>
      <c r="G201" s="4"/>
      <c r="H201" s="4"/>
      <c r="I201" s="2"/>
      <c r="J201" s="2"/>
    </row>
    <row r="202" spans="2:10" x14ac:dyDescent="0.25">
      <c r="B202" s="3"/>
      <c r="C202" s="4"/>
      <c r="D202" s="4"/>
      <c r="G202" s="4"/>
      <c r="H202" s="4"/>
      <c r="I202" s="2"/>
      <c r="J202" s="2"/>
    </row>
    <row r="203" spans="2:10" x14ac:dyDescent="0.25">
      <c r="B203" s="3"/>
      <c r="C203" s="4"/>
      <c r="D203" s="4"/>
      <c r="G203" s="4"/>
      <c r="H203" s="4"/>
      <c r="I203" s="2"/>
      <c r="J203" s="2"/>
    </row>
    <row r="204" spans="2:10" x14ac:dyDescent="0.25">
      <c r="B204" s="3"/>
      <c r="C204" s="4"/>
      <c r="D204" s="4"/>
      <c r="G204" s="4"/>
      <c r="H204" s="4"/>
      <c r="I204" s="2"/>
      <c r="J204" s="2"/>
    </row>
    <row r="205" spans="2:10" x14ac:dyDescent="0.25">
      <c r="B205" s="3"/>
      <c r="C205" s="4"/>
      <c r="D205" s="4"/>
      <c r="G205" s="4"/>
      <c r="H205" s="4"/>
      <c r="I205" s="2"/>
      <c r="J205" s="2"/>
    </row>
    <row r="206" spans="2:10" x14ac:dyDescent="0.25">
      <c r="B206" s="3"/>
      <c r="C206" s="4"/>
      <c r="D206" s="4"/>
      <c r="G206" s="4"/>
      <c r="H206" s="4"/>
      <c r="I206" s="2"/>
      <c r="J206" s="2"/>
    </row>
    <row r="207" spans="2:10" x14ac:dyDescent="0.25">
      <c r="B207" s="3"/>
      <c r="C207" s="4"/>
      <c r="D207" s="4"/>
      <c r="G207" s="4"/>
      <c r="H207" s="4"/>
      <c r="I207" s="2"/>
      <c r="J207" s="2"/>
    </row>
    <row r="208" spans="2:10" x14ac:dyDescent="0.25">
      <c r="B208" s="3"/>
      <c r="C208" s="4"/>
      <c r="D208" s="4"/>
      <c r="G208" s="4"/>
      <c r="H208" s="4"/>
      <c r="I208" s="2"/>
      <c r="J208" s="2"/>
    </row>
    <row r="209" spans="2:10" x14ac:dyDescent="0.25">
      <c r="B209" s="3"/>
      <c r="C209" s="4"/>
      <c r="D209" s="4"/>
      <c r="G209" s="4"/>
      <c r="H209" s="4"/>
      <c r="I209" s="2"/>
      <c r="J209" s="2"/>
    </row>
    <row r="210" spans="2:10" x14ac:dyDescent="0.25">
      <c r="B210" s="3"/>
      <c r="C210" s="4"/>
      <c r="D210" s="4"/>
      <c r="G210" s="4"/>
      <c r="H210" s="4"/>
      <c r="I210" s="2"/>
      <c r="J210" s="2"/>
    </row>
    <row r="211" spans="2:10" x14ac:dyDescent="0.25">
      <c r="B211" s="3"/>
      <c r="C211" s="4"/>
      <c r="D211" s="4"/>
      <c r="G211" s="4"/>
      <c r="H211" s="4"/>
      <c r="I211" s="2"/>
      <c r="J211" s="2"/>
    </row>
    <row r="212" spans="2:10" x14ac:dyDescent="0.25">
      <c r="B212" s="3"/>
      <c r="C212" s="4"/>
      <c r="D212" s="4"/>
      <c r="G212" s="4"/>
      <c r="H212" s="4"/>
      <c r="I212" s="2"/>
      <c r="J212" s="2"/>
    </row>
    <row r="213" spans="2:10" x14ac:dyDescent="0.25">
      <c r="B213" s="3"/>
      <c r="C213" s="4"/>
      <c r="D213" s="4"/>
      <c r="G213" s="4"/>
      <c r="H213" s="4"/>
      <c r="I213" s="2"/>
      <c r="J213" s="2"/>
    </row>
    <row r="214" spans="2:10" x14ac:dyDescent="0.25">
      <c r="B214" s="3"/>
      <c r="C214" s="4"/>
      <c r="D214" s="4"/>
      <c r="G214" s="4"/>
      <c r="H214" s="4"/>
      <c r="I214" s="2"/>
      <c r="J214" s="2"/>
    </row>
    <row r="215" spans="2:10" x14ac:dyDescent="0.25">
      <c r="B215" s="3"/>
      <c r="C215" s="4"/>
      <c r="D215" s="4"/>
      <c r="G215" s="4"/>
      <c r="H215" s="4"/>
      <c r="I215" s="2"/>
      <c r="J215" s="2"/>
    </row>
    <row r="216" spans="2:10" x14ac:dyDescent="0.25">
      <c r="B216" s="3"/>
      <c r="C216" s="4"/>
      <c r="D216" s="4"/>
      <c r="G216" s="4"/>
      <c r="H216" s="4"/>
      <c r="I216" s="2"/>
      <c r="J216" s="2"/>
    </row>
    <row r="217" spans="2:10" x14ac:dyDescent="0.25">
      <c r="B217" s="3"/>
      <c r="C217" s="4"/>
      <c r="D217" s="4"/>
      <c r="G217" s="4"/>
      <c r="H217" s="4"/>
      <c r="I217" s="2"/>
      <c r="J217" s="2"/>
    </row>
    <row r="218" spans="2:10" x14ac:dyDescent="0.25">
      <c r="B218" s="3"/>
      <c r="C218" s="4"/>
      <c r="D218" s="4"/>
      <c r="G218" s="4"/>
      <c r="H218" s="4"/>
      <c r="I218" s="2"/>
      <c r="J218" s="2"/>
    </row>
    <row r="219" spans="2:10" x14ac:dyDescent="0.25">
      <c r="B219" s="3"/>
      <c r="C219" s="4"/>
      <c r="D219" s="4"/>
      <c r="G219" s="4"/>
      <c r="H219" s="4"/>
      <c r="I219" s="2"/>
      <c r="J219" s="2"/>
    </row>
    <row r="220" spans="2:10" x14ac:dyDescent="0.25">
      <c r="B220" s="3"/>
      <c r="C220" s="4"/>
      <c r="D220" s="4"/>
      <c r="G220" s="4"/>
      <c r="H220" s="4"/>
      <c r="I220" s="2"/>
      <c r="J220" s="2"/>
    </row>
    <row r="221" spans="2:10" x14ac:dyDescent="0.25">
      <c r="B221" s="3"/>
      <c r="C221" s="4"/>
      <c r="D221" s="4"/>
      <c r="G221" s="4"/>
      <c r="H221" s="4"/>
      <c r="I221" s="2"/>
      <c r="J221" s="2"/>
    </row>
    <row r="222" spans="2:10" x14ac:dyDescent="0.25">
      <c r="B222" s="3"/>
      <c r="C222" s="4"/>
      <c r="D222" s="4"/>
      <c r="G222" s="4"/>
      <c r="H222" s="4"/>
      <c r="I222" s="2"/>
      <c r="J222" s="2"/>
    </row>
    <row r="223" spans="2:10" x14ac:dyDescent="0.25">
      <c r="B223" s="3"/>
      <c r="C223" s="4"/>
      <c r="D223" s="4"/>
      <c r="G223" s="4"/>
      <c r="H223" s="4"/>
      <c r="I223" s="2"/>
      <c r="J223" s="2"/>
    </row>
    <row r="224" spans="2:10" x14ac:dyDescent="0.25">
      <c r="B224" s="3"/>
      <c r="C224" s="4"/>
      <c r="D224" s="4"/>
      <c r="G224" s="4"/>
      <c r="H224" s="4"/>
      <c r="I224" s="2"/>
      <c r="J224" s="2"/>
    </row>
    <row r="225" spans="2:10" x14ac:dyDescent="0.25">
      <c r="B225" s="3"/>
      <c r="C225" s="4"/>
      <c r="D225" s="4"/>
      <c r="G225" s="4"/>
      <c r="H225" s="4"/>
      <c r="I225" s="2"/>
      <c r="J225" s="2"/>
    </row>
    <row r="226" spans="2:10" x14ac:dyDescent="0.25">
      <c r="B226" s="3"/>
      <c r="C226" s="4"/>
      <c r="D226" s="4"/>
      <c r="G226" s="4"/>
      <c r="H226" s="4"/>
      <c r="I226" s="2"/>
      <c r="J226" s="2"/>
    </row>
    <row r="227" spans="2:10" x14ac:dyDescent="0.25">
      <c r="B227" s="3"/>
      <c r="C227" s="4"/>
      <c r="D227" s="4"/>
      <c r="G227" s="4"/>
      <c r="H227" s="4"/>
      <c r="I227" s="2"/>
      <c r="J227" s="2"/>
    </row>
    <row r="228" spans="2:10" x14ac:dyDescent="0.25">
      <c r="B228" s="3"/>
      <c r="C228" s="4"/>
      <c r="D228" s="4"/>
      <c r="G228" s="4"/>
      <c r="H228" s="4"/>
      <c r="I228" s="2"/>
      <c r="J228" s="2"/>
    </row>
    <row r="229" spans="2:10" x14ac:dyDescent="0.25">
      <c r="B229" s="3"/>
      <c r="C229" s="4"/>
      <c r="D229" s="4"/>
      <c r="G229" s="4"/>
      <c r="H229" s="4"/>
      <c r="I229" s="2"/>
      <c r="J229" s="2"/>
    </row>
    <row r="230" spans="2:10" x14ac:dyDescent="0.25">
      <c r="B230" s="3"/>
      <c r="C230" s="4"/>
      <c r="D230" s="4"/>
      <c r="G230" s="4"/>
      <c r="H230" s="4"/>
      <c r="I230" s="2"/>
      <c r="J230" s="2"/>
    </row>
    <row r="231" spans="2:10" x14ac:dyDescent="0.25">
      <c r="B231" s="3"/>
      <c r="C231" s="4"/>
      <c r="D231" s="4"/>
      <c r="G231" s="4"/>
      <c r="H231" s="4"/>
      <c r="I231" s="2"/>
      <c r="J231" s="2"/>
    </row>
    <row r="232" spans="2:10" x14ac:dyDescent="0.25">
      <c r="B232" s="3"/>
      <c r="C232" s="4"/>
      <c r="D232" s="4"/>
      <c r="G232" s="4"/>
      <c r="H232" s="4"/>
      <c r="I232" s="2"/>
      <c r="J232" s="2"/>
    </row>
    <row r="233" spans="2:10" x14ac:dyDescent="0.25">
      <c r="B233" s="3"/>
      <c r="C233" s="4"/>
      <c r="D233" s="4"/>
      <c r="G233" s="4"/>
      <c r="H233" s="4"/>
      <c r="I233" s="2"/>
      <c r="J233" s="2"/>
    </row>
    <row r="234" spans="2:10" x14ac:dyDescent="0.25">
      <c r="B234" s="3"/>
      <c r="C234" s="4"/>
      <c r="D234" s="4"/>
      <c r="G234" s="4"/>
      <c r="H234" s="4"/>
      <c r="I234" s="2"/>
      <c r="J234" s="2"/>
    </row>
    <row r="235" spans="2:10" x14ac:dyDescent="0.25">
      <c r="B235" s="3"/>
      <c r="C235" s="4"/>
      <c r="D235" s="4"/>
      <c r="G235" s="4"/>
      <c r="H235" s="4"/>
      <c r="I235" s="2"/>
      <c r="J235" s="2"/>
    </row>
    <row r="236" spans="2:10" x14ac:dyDescent="0.25">
      <c r="B236" s="3"/>
      <c r="C236" s="4"/>
      <c r="D236" s="4"/>
      <c r="G236" s="4"/>
      <c r="H236" s="4"/>
      <c r="I236" s="2"/>
      <c r="J236" s="2"/>
    </row>
    <row r="237" spans="2:10" x14ac:dyDescent="0.25">
      <c r="B237" s="3"/>
      <c r="C237" s="4"/>
      <c r="D237" s="4"/>
      <c r="G237" s="4"/>
      <c r="H237" s="4"/>
      <c r="I237" s="2"/>
      <c r="J237" s="2"/>
    </row>
    <row r="238" spans="2:10" x14ac:dyDescent="0.25">
      <c r="B238" s="3"/>
      <c r="C238" s="4"/>
      <c r="D238" s="4"/>
      <c r="G238" s="4"/>
      <c r="H238" s="4"/>
      <c r="I238" s="2"/>
      <c r="J238" s="2"/>
    </row>
    <row r="239" spans="2:10" x14ac:dyDescent="0.25">
      <c r="B239" s="3"/>
      <c r="C239" s="4"/>
      <c r="D239" s="4"/>
      <c r="G239" s="4"/>
      <c r="H239" s="4"/>
      <c r="I239" s="2"/>
      <c r="J239" s="2"/>
    </row>
    <row r="240" spans="2:10" x14ac:dyDescent="0.25">
      <c r="B240" s="3"/>
      <c r="C240" s="4"/>
      <c r="D240" s="4"/>
      <c r="G240" s="4"/>
      <c r="H240" s="4"/>
      <c r="I240" s="2"/>
      <c r="J240" s="2"/>
    </row>
    <row r="241" spans="2:10" x14ac:dyDescent="0.25">
      <c r="B241" s="3"/>
      <c r="C241" s="4"/>
      <c r="D241" s="4"/>
      <c r="G241" s="4"/>
      <c r="H241" s="4"/>
      <c r="I241" s="2"/>
      <c r="J241" s="2"/>
    </row>
    <row r="242" spans="2:10" x14ac:dyDescent="0.25">
      <c r="B242" s="3"/>
      <c r="C242" s="4"/>
      <c r="D242" s="4"/>
      <c r="G242" s="4"/>
      <c r="H242" s="4"/>
      <c r="I242" s="2"/>
      <c r="J242" s="2"/>
    </row>
    <row r="243" spans="2:10" x14ac:dyDescent="0.25">
      <c r="B243" s="3"/>
      <c r="C243" s="4"/>
      <c r="D243" s="4"/>
      <c r="G243" s="4"/>
      <c r="H243" s="4"/>
      <c r="I243" s="2"/>
      <c r="J243" s="2"/>
    </row>
    <row r="244" spans="2:10" x14ac:dyDescent="0.25">
      <c r="B244" s="3"/>
      <c r="C244" s="4"/>
      <c r="D244" s="4"/>
      <c r="G244" s="4"/>
      <c r="H244" s="4"/>
      <c r="I244" s="2"/>
      <c r="J244" s="2"/>
    </row>
    <row r="245" spans="2:10" x14ac:dyDescent="0.25">
      <c r="B245" s="3"/>
      <c r="C245" s="4"/>
      <c r="D245" s="4"/>
      <c r="G245" s="4"/>
      <c r="H245" s="4"/>
      <c r="I245" s="2"/>
      <c r="J245" s="2"/>
    </row>
    <row r="246" spans="2:10" x14ac:dyDescent="0.25">
      <c r="B246" s="3"/>
      <c r="C246" s="4"/>
      <c r="D246" s="4"/>
      <c r="G246" s="4"/>
      <c r="H246" s="4"/>
      <c r="I246" s="2"/>
      <c r="J246" s="2"/>
    </row>
    <row r="247" spans="2:10" x14ac:dyDescent="0.25">
      <c r="B247" s="3"/>
      <c r="C247" s="4"/>
      <c r="D247" s="4"/>
      <c r="G247" s="4"/>
      <c r="H247" s="4"/>
      <c r="I247" s="2"/>
      <c r="J247" s="2"/>
    </row>
    <row r="248" spans="2:10" x14ac:dyDescent="0.25">
      <c r="B248" s="3"/>
      <c r="C248" s="4"/>
      <c r="D248" s="4"/>
      <c r="G248" s="4"/>
      <c r="H248" s="4"/>
      <c r="I248" s="2"/>
      <c r="J248" s="2"/>
    </row>
    <row r="249" spans="2:10" x14ac:dyDescent="0.25">
      <c r="B249" s="3"/>
      <c r="C249" s="4"/>
      <c r="D249" s="4"/>
      <c r="G249" s="4"/>
      <c r="H249" s="4"/>
      <c r="I249" s="2"/>
      <c r="J249" s="2"/>
    </row>
    <row r="250" spans="2:10" x14ac:dyDescent="0.25">
      <c r="B250" s="3"/>
      <c r="C250" s="4"/>
      <c r="D250" s="4"/>
      <c r="G250" s="4"/>
      <c r="H250" s="4"/>
      <c r="I250" s="2"/>
      <c r="J250" s="2"/>
    </row>
    <row r="251" spans="2:10" x14ac:dyDescent="0.25">
      <c r="B251" s="3"/>
      <c r="C251" s="4"/>
      <c r="D251" s="4"/>
      <c r="G251" s="4"/>
      <c r="H251" s="4"/>
      <c r="I251" s="2"/>
      <c r="J251" s="2"/>
    </row>
    <row r="252" spans="2:10" x14ac:dyDescent="0.25">
      <c r="B252" s="3"/>
      <c r="C252" s="4"/>
      <c r="D252" s="4"/>
      <c r="G252" s="4"/>
      <c r="H252" s="4"/>
      <c r="I252" s="2"/>
      <c r="J252" s="2"/>
    </row>
    <row r="253" spans="2:10" x14ac:dyDescent="0.25">
      <c r="B253" s="3"/>
      <c r="C253" s="4"/>
      <c r="D253" s="4"/>
      <c r="G253" s="4"/>
      <c r="H253" s="4"/>
      <c r="I253" s="2"/>
      <c r="J253" s="2"/>
    </row>
    <row r="254" spans="2:10" x14ac:dyDescent="0.25">
      <c r="B254" s="3"/>
      <c r="C254" s="4"/>
      <c r="D254" s="4"/>
      <c r="G254" s="4"/>
      <c r="H254" s="4"/>
      <c r="I254" s="2"/>
      <c r="J254" s="2"/>
    </row>
    <row r="255" spans="2:10" x14ac:dyDescent="0.25">
      <c r="B255" s="3"/>
      <c r="C255" s="4"/>
      <c r="D255" s="4"/>
      <c r="G255" s="4"/>
      <c r="H255" s="4"/>
      <c r="I255" s="2"/>
      <c r="J255" s="2"/>
    </row>
    <row r="256" spans="2:10" x14ac:dyDescent="0.25">
      <c r="B256" s="3"/>
      <c r="C256" s="4"/>
      <c r="D256" s="4"/>
      <c r="G256" s="4"/>
      <c r="H256" s="4"/>
      <c r="I256" s="2"/>
      <c r="J256" s="2"/>
    </row>
    <row r="257" spans="2:10" x14ac:dyDescent="0.25">
      <c r="B257" s="3"/>
      <c r="C257" s="4"/>
      <c r="D257" s="4"/>
      <c r="G257" s="4"/>
      <c r="H257" s="4"/>
      <c r="I257" s="2"/>
      <c r="J257" s="2"/>
    </row>
    <row r="258" spans="2:10" x14ac:dyDescent="0.25">
      <c r="B258" s="3"/>
      <c r="C258" s="4"/>
      <c r="D258" s="4"/>
      <c r="G258" s="4"/>
      <c r="H258" s="4"/>
      <c r="I258" s="2"/>
      <c r="J258" s="2"/>
    </row>
    <row r="259" spans="2:10" x14ac:dyDescent="0.25">
      <c r="B259" s="3"/>
      <c r="C259" s="4"/>
      <c r="D259" s="4"/>
      <c r="G259" s="4"/>
    </row>
    <row r="260" spans="2:10" x14ac:dyDescent="0.25">
      <c r="B260" s="3"/>
    </row>
    <row r="261" spans="2:10" x14ac:dyDescent="0.25">
      <c r="B261" s="3"/>
    </row>
    <row r="262" spans="2:10" x14ac:dyDescent="0.25">
      <c r="B262" s="3"/>
    </row>
    <row r="263" spans="2:10" x14ac:dyDescent="0.25">
      <c r="B263" s="3"/>
    </row>
    <row r="264" spans="2:10" x14ac:dyDescent="0.25">
      <c r="B264" s="3"/>
    </row>
    <row r="265" spans="2:10" x14ac:dyDescent="0.25">
      <c r="B265" s="3"/>
    </row>
    <row r="266" spans="2:10" x14ac:dyDescent="0.25">
      <c r="B266" s="3"/>
    </row>
    <row r="267" spans="2:10" x14ac:dyDescent="0.25">
      <c r="B267" s="3"/>
    </row>
    <row r="268" spans="2:10" x14ac:dyDescent="0.25">
      <c r="B268" s="3"/>
    </row>
    <row r="269" spans="2:10" x14ac:dyDescent="0.25">
      <c r="B269" s="3"/>
    </row>
    <row r="270" spans="2:10" x14ac:dyDescent="0.25">
      <c r="B270" s="3"/>
    </row>
    <row r="271" spans="2:10" x14ac:dyDescent="0.25">
      <c r="B271" s="3"/>
    </row>
    <row r="272" spans="2:10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  <row r="301" spans="2:2" x14ac:dyDescent="0.25">
      <c r="B301" s="3"/>
    </row>
    <row r="302" spans="2:2" x14ac:dyDescent="0.25">
      <c r="B302" s="3"/>
    </row>
    <row r="303" spans="2:2" x14ac:dyDescent="0.25">
      <c r="B303" s="3"/>
    </row>
    <row r="304" spans="2:2" x14ac:dyDescent="0.25">
      <c r="B304" s="3"/>
    </row>
    <row r="305" spans="2:2" x14ac:dyDescent="0.25">
      <c r="B305" s="3"/>
    </row>
    <row r="306" spans="2:2" x14ac:dyDescent="0.25">
      <c r="B306" s="3"/>
    </row>
    <row r="307" spans="2:2" x14ac:dyDescent="0.25">
      <c r="B307" s="3"/>
    </row>
    <row r="308" spans="2:2" x14ac:dyDescent="0.25">
      <c r="B308" s="3"/>
    </row>
    <row r="309" spans="2:2" x14ac:dyDescent="0.25">
      <c r="B309" s="3"/>
    </row>
    <row r="310" spans="2:2" x14ac:dyDescent="0.25">
      <c r="B310" s="3"/>
    </row>
    <row r="311" spans="2:2" x14ac:dyDescent="0.25">
      <c r="B311" s="3"/>
    </row>
    <row r="312" spans="2:2" x14ac:dyDescent="0.25">
      <c r="B312" s="3"/>
    </row>
    <row r="313" spans="2:2" x14ac:dyDescent="0.25">
      <c r="B313" s="3"/>
    </row>
    <row r="314" spans="2:2" x14ac:dyDescent="0.25">
      <c r="B314" s="3"/>
    </row>
    <row r="315" spans="2:2" x14ac:dyDescent="0.25">
      <c r="B315" s="3"/>
    </row>
    <row r="316" spans="2:2" x14ac:dyDescent="0.25">
      <c r="B316" s="3"/>
    </row>
    <row r="317" spans="2:2" x14ac:dyDescent="0.25">
      <c r="B317" s="3"/>
    </row>
    <row r="318" spans="2:2" x14ac:dyDescent="0.25">
      <c r="B318" s="3"/>
    </row>
    <row r="319" spans="2:2" x14ac:dyDescent="0.25">
      <c r="B319" s="3"/>
    </row>
    <row r="320" spans="2:2" x14ac:dyDescent="0.25">
      <c r="B320" s="3"/>
    </row>
    <row r="321" spans="2:2" x14ac:dyDescent="0.25">
      <c r="B321" s="3"/>
    </row>
    <row r="322" spans="2:2" x14ac:dyDescent="0.25">
      <c r="B322" s="3"/>
    </row>
    <row r="323" spans="2:2" x14ac:dyDescent="0.25">
      <c r="B323" s="3"/>
    </row>
    <row r="324" spans="2:2" x14ac:dyDescent="0.25">
      <c r="B324" s="3"/>
    </row>
    <row r="325" spans="2:2" x14ac:dyDescent="0.25">
      <c r="B325" s="3"/>
    </row>
    <row r="326" spans="2:2" x14ac:dyDescent="0.25">
      <c r="B326" s="3"/>
    </row>
    <row r="327" spans="2:2" x14ac:dyDescent="0.25">
      <c r="B327" s="3"/>
    </row>
    <row r="328" spans="2:2" x14ac:dyDescent="0.25">
      <c r="B328" s="3"/>
    </row>
    <row r="329" spans="2:2" x14ac:dyDescent="0.25">
      <c r="B329" s="3"/>
    </row>
    <row r="330" spans="2:2" x14ac:dyDescent="0.25">
      <c r="B330" s="3"/>
    </row>
    <row r="331" spans="2:2" x14ac:dyDescent="0.25">
      <c r="B331" s="3"/>
    </row>
    <row r="332" spans="2:2" x14ac:dyDescent="0.25">
      <c r="B332" s="3"/>
    </row>
    <row r="333" spans="2:2" x14ac:dyDescent="0.25">
      <c r="B333" s="3"/>
    </row>
    <row r="334" spans="2:2" x14ac:dyDescent="0.25">
      <c r="B334" s="3"/>
    </row>
    <row r="335" spans="2:2" x14ac:dyDescent="0.25">
      <c r="B335" s="3"/>
    </row>
    <row r="336" spans="2:2" x14ac:dyDescent="0.25">
      <c r="B336" s="3"/>
    </row>
    <row r="337" spans="2:2" x14ac:dyDescent="0.25">
      <c r="B337" s="3"/>
    </row>
    <row r="338" spans="2:2" x14ac:dyDescent="0.25">
      <c r="B338" s="3"/>
    </row>
    <row r="339" spans="2:2" x14ac:dyDescent="0.25">
      <c r="B339" s="3"/>
    </row>
    <row r="340" spans="2:2" x14ac:dyDescent="0.25">
      <c r="B340" s="3"/>
    </row>
    <row r="341" spans="2:2" x14ac:dyDescent="0.25">
      <c r="B341" s="3"/>
    </row>
    <row r="342" spans="2:2" x14ac:dyDescent="0.25">
      <c r="B342" s="3"/>
    </row>
    <row r="343" spans="2:2" x14ac:dyDescent="0.25">
      <c r="B343" s="3"/>
    </row>
    <row r="344" spans="2:2" x14ac:dyDescent="0.25">
      <c r="B344" s="3"/>
    </row>
    <row r="345" spans="2:2" x14ac:dyDescent="0.25">
      <c r="B345" s="3"/>
    </row>
    <row r="346" spans="2:2" x14ac:dyDescent="0.25">
      <c r="B346" s="3"/>
    </row>
    <row r="347" spans="2:2" x14ac:dyDescent="0.25">
      <c r="B347" s="3"/>
    </row>
    <row r="348" spans="2:2" x14ac:dyDescent="0.25">
      <c r="B348" s="3"/>
    </row>
    <row r="349" spans="2:2" x14ac:dyDescent="0.25">
      <c r="B349" s="3"/>
    </row>
    <row r="350" spans="2:2" x14ac:dyDescent="0.25">
      <c r="B350" s="3"/>
    </row>
    <row r="351" spans="2:2" x14ac:dyDescent="0.25">
      <c r="B351" s="3"/>
    </row>
    <row r="352" spans="2:2" x14ac:dyDescent="0.25">
      <c r="B352" s="3"/>
    </row>
    <row r="353" spans="2:2" x14ac:dyDescent="0.25">
      <c r="B353" s="3"/>
    </row>
    <row r="354" spans="2:2" x14ac:dyDescent="0.25">
      <c r="B354" s="3"/>
    </row>
    <row r="355" spans="2:2" x14ac:dyDescent="0.25">
      <c r="B355" s="3"/>
    </row>
    <row r="356" spans="2:2" x14ac:dyDescent="0.25">
      <c r="B356" s="3"/>
    </row>
    <row r="357" spans="2:2" x14ac:dyDescent="0.25">
      <c r="B357" s="3"/>
    </row>
    <row r="358" spans="2:2" x14ac:dyDescent="0.25">
      <c r="B358" s="3"/>
    </row>
    <row r="359" spans="2:2" x14ac:dyDescent="0.25">
      <c r="B359" s="3"/>
    </row>
    <row r="360" spans="2:2" x14ac:dyDescent="0.25">
      <c r="B360" s="3"/>
    </row>
    <row r="361" spans="2:2" x14ac:dyDescent="0.25">
      <c r="B361" s="3"/>
    </row>
    <row r="362" spans="2:2" x14ac:dyDescent="0.25">
      <c r="B362" s="3"/>
    </row>
    <row r="363" spans="2:2" x14ac:dyDescent="0.25">
      <c r="B363" s="3"/>
    </row>
    <row r="364" spans="2:2" x14ac:dyDescent="0.25">
      <c r="B364" s="3"/>
    </row>
    <row r="365" spans="2:2" x14ac:dyDescent="0.25">
      <c r="B365" s="3"/>
    </row>
    <row r="366" spans="2:2" x14ac:dyDescent="0.25">
      <c r="B366" s="3"/>
    </row>
    <row r="367" spans="2:2" x14ac:dyDescent="0.25">
      <c r="B367" s="3"/>
    </row>
    <row r="368" spans="2:2" x14ac:dyDescent="0.25">
      <c r="B368" s="3"/>
    </row>
    <row r="369" spans="2:2" x14ac:dyDescent="0.25">
      <c r="B369" s="3"/>
    </row>
    <row r="370" spans="2:2" x14ac:dyDescent="0.25">
      <c r="B370" s="3"/>
    </row>
    <row r="371" spans="2:2" x14ac:dyDescent="0.25">
      <c r="B371" s="3"/>
    </row>
    <row r="372" spans="2:2" x14ac:dyDescent="0.25">
      <c r="B372" s="3"/>
    </row>
    <row r="373" spans="2:2" x14ac:dyDescent="0.25">
      <c r="B373" s="3"/>
    </row>
    <row r="374" spans="2:2" x14ac:dyDescent="0.25">
      <c r="B374" s="3"/>
    </row>
    <row r="375" spans="2:2" x14ac:dyDescent="0.25">
      <c r="B375" s="3"/>
    </row>
    <row r="376" spans="2:2" x14ac:dyDescent="0.25">
      <c r="B376" s="3"/>
    </row>
    <row r="377" spans="2:2" x14ac:dyDescent="0.25">
      <c r="B377" s="3"/>
    </row>
    <row r="378" spans="2:2" x14ac:dyDescent="0.25">
      <c r="B378" s="3"/>
    </row>
    <row r="379" spans="2:2" x14ac:dyDescent="0.25">
      <c r="B379" s="3"/>
    </row>
    <row r="380" spans="2:2" x14ac:dyDescent="0.25">
      <c r="B380" s="3"/>
    </row>
    <row r="381" spans="2:2" x14ac:dyDescent="0.25">
      <c r="B381" s="3"/>
    </row>
    <row r="382" spans="2:2" x14ac:dyDescent="0.25">
      <c r="B382" s="3"/>
    </row>
    <row r="383" spans="2:2" x14ac:dyDescent="0.25">
      <c r="B383" s="3"/>
    </row>
    <row r="384" spans="2:2" x14ac:dyDescent="0.25">
      <c r="B384" s="3"/>
    </row>
    <row r="385" spans="2:2" x14ac:dyDescent="0.25">
      <c r="B385" s="3"/>
    </row>
    <row r="386" spans="2:2" x14ac:dyDescent="0.25">
      <c r="B386" s="3"/>
    </row>
    <row r="387" spans="2:2" x14ac:dyDescent="0.25">
      <c r="B387" s="3"/>
    </row>
    <row r="388" spans="2:2" x14ac:dyDescent="0.25">
      <c r="B388" s="3"/>
    </row>
    <row r="389" spans="2:2" x14ac:dyDescent="0.25">
      <c r="B389" s="3"/>
    </row>
    <row r="390" spans="2:2" x14ac:dyDescent="0.25">
      <c r="B390" s="3"/>
    </row>
    <row r="391" spans="2:2" x14ac:dyDescent="0.25">
      <c r="B391" s="3"/>
    </row>
    <row r="392" spans="2:2" x14ac:dyDescent="0.25">
      <c r="B392" s="3"/>
    </row>
    <row r="393" spans="2:2" x14ac:dyDescent="0.25">
      <c r="B393" s="3"/>
    </row>
    <row r="394" spans="2:2" x14ac:dyDescent="0.25">
      <c r="B394" s="3"/>
    </row>
    <row r="395" spans="2:2" x14ac:dyDescent="0.25">
      <c r="B395" s="3"/>
    </row>
    <row r="396" spans="2:2" x14ac:dyDescent="0.25">
      <c r="B396" s="3"/>
    </row>
    <row r="397" spans="2:2" x14ac:dyDescent="0.25">
      <c r="B397" s="3"/>
    </row>
    <row r="398" spans="2:2" x14ac:dyDescent="0.25">
      <c r="B398" s="3"/>
    </row>
    <row r="399" spans="2:2" x14ac:dyDescent="0.25">
      <c r="B399" s="3"/>
    </row>
    <row r="400" spans="2:2" x14ac:dyDescent="0.25">
      <c r="B400" s="3"/>
    </row>
    <row r="401" spans="2:2" x14ac:dyDescent="0.25">
      <c r="B401" s="3"/>
    </row>
    <row r="402" spans="2:2" x14ac:dyDescent="0.25">
      <c r="B402" s="3"/>
    </row>
    <row r="403" spans="2:2" x14ac:dyDescent="0.25">
      <c r="B403" s="3"/>
    </row>
    <row r="404" spans="2:2" x14ac:dyDescent="0.25">
      <c r="B404" s="3"/>
    </row>
    <row r="405" spans="2:2" x14ac:dyDescent="0.25">
      <c r="B405" s="3"/>
    </row>
    <row r="406" spans="2:2" x14ac:dyDescent="0.25">
      <c r="B406" s="3"/>
    </row>
    <row r="407" spans="2:2" x14ac:dyDescent="0.25">
      <c r="B407" s="3"/>
    </row>
    <row r="408" spans="2:2" x14ac:dyDescent="0.25">
      <c r="B408" s="3"/>
    </row>
    <row r="409" spans="2:2" x14ac:dyDescent="0.25">
      <c r="B409" s="3"/>
    </row>
    <row r="410" spans="2:2" x14ac:dyDescent="0.25">
      <c r="B410" s="3"/>
    </row>
    <row r="411" spans="2:2" x14ac:dyDescent="0.25">
      <c r="B411" s="3"/>
    </row>
    <row r="412" spans="2:2" x14ac:dyDescent="0.25">
      <c r="B412" s="3"/>
    </row>
    <row r="413" spans="2:2" x14ac:dyDescent="0.25">
      <c r="B413" s="3"/>
    </row>
    <row r="414" spans="2:2" x14ac:dyDescent="0.25">
      <c r="B414" s="3"/>
    </row>
    <row r="415" spans="2:2" x14ac:dyDescent="0.25">
      <c r="B415" s="3"/>
    </row>
    <row r="416" spans="2:2" x14ac:dyDescent="0.25">
      <c r="B416" s="3"/>
    </row>
    <row r="417" spans="2:2" x14ac:dyDescent="0.25">
      <c r="B417" s="3"/>
    </row>
    <row r="418" spans="2:2" x14ac:dyDescent="0.25">
      <c r="B418" s="3"/>
    </row>
    <row r="419" spans="2:2" x14ac:dyDescent="0.25">
      <c r="B419" s="3"/>
    </row>
    <row r="420" spans="2:2" x14ac:dyDescent="0.25">
      <c r="B420" s="3"/>
    </row>
    <row r="421" spans="2:2" x14ac:dyDescent="0.25">
      <c r="B421" s="3"/>
    </row>
    <row r="422" spans="2:2" x14ac:dyDescent="0.25">
      <c r="B422" s="3"/>
    </row>
    <row r="423" spans="2:2" x14ac:dyDescent="0.25">
      <c r="B423" s="3"/>
    </row>
    <row r="424" spans="2:2" x14ac:dyDescent="0.25">
      <c r="B424" s="3"/>
    </row>
    <row r="425" spans="2:2" x14ac:dyDescent="0.25">
      <c r="B425" s="3"/>
    </row>
    <row r="426" spans="2:2" x14ac:dyDescent="0.25">
      <c r="B426" s="3"/>
    </row>
    <row r="427" spans="2:2" x14ac:dyDescent="0.25">
      <c r="B427" s="3"/>
    </row>
    <row r="428" spans="2:2" x14ac:dyDescent="0.25">
      <c r="B428" s="3"/>
    </row>
    <row r="429" spans="2:2" x14ac:dyDescent="0.25">
      <c r="B429" s="3"/>
    </row>
    <row r="430" spans="2:2" x14ac:dyDescent="0.25">
      <c r="B430" s="3"/>
    </row>
    <row r="431" spans="2:2" x14ac:dyDescent="0.25">
      <c r="B431" s="3"/>
    </row>
    <row r="432" spans="2:2" x14ac:dyDescent="0.25">
      <c r="B432" s="3"/>
    </row>
    <row r="433" spans="2:2" x14ac:dyDescent="0.25">
      <c r="B433" s="3"/>
    </row>
    <row r="434" spans="2:2" x14ac:dyDescent="0.25">
      <c r="B434" s="3"/>
    </row>
    <row r="435" spans="2:2" x14ac:dyDescent="0.25">
      <c r="B435" s="3"/>
    </row>
    <row r="436" spans="2:2" x14ac:dyDescent="0.25">
      <c r="B436" s="3"/>
    </row>
    <row r="437" spans="2:2" x14ac:dyDescent="0.25">
      <c r="B437" s="3"/>
    </row>
    <row r="438" spans="2:2" x14ac:dyDescent="0.25">
      <c r="B438" s="3"/>
    </row>
    <row r="439" spans="2:2" x14ac:dyDescent="0.25">
      <c r="B439" s="3"/>
    </row>
    <row r="440" spans="2:2" x14ac:dyDescent="0.25">
      <c r="B440" s="3"/>
    </row>
    <row r="441" spans="2:2" x14ac:dyDescent="0.25">
      <c r="B441" s="3"/>
    </row>
    <row r="442" spans="2:2" x14ac:dyDescent="0.25">
      <c r="B442" s="3"/>
    </row>
    <row r="443" spans="2:2" x14ac:dyDescent="0.25">
      <c r="B443" s="3"/>
    </row>
    <row r="444" spans="2:2" x14ac:dyDescent="0.25">
      <c r="B444" s="3"/>
    </row>
    <row r="445" spans="2:2" x14ac:dyDescent="0.25">
      <c r="B445" s="3"/>
    </row>
    <row r="446" spans="2:2" x14ac:dyDescent="0.25">
      <c r="B446" s="3"/>
    </row>
    <row r="447" spans="2:2" x14ac:dyDescent="0.25">
      <c r="B447" s="3"/>
    </row>
    <row r="448" spans="2:2" x14ac:dyDescent="0.25">
      <c r="B448" s="3"/>
    </row>
    <row r="449" spans="2:2" x14ac:dyDescent="0.25">
      <c r="B449" s="3"/>
    </row>
    <row r="450" spans="2:2" x14ac:dyDescent="0.25">
      <c r="B450" s="3"/>
    </row>
    <row r="451" spans="2:2" x14ac:dyDescent="0.25">
      <c r="B451" s="3"/>
    </row>
    <row r="452" spans="2:2" x14ac:dyDescent="0.25">
      <c r="B452" s="3"/>
    </row>
    <row r="453" spans="2:2" x14ac:dyDescent="0.25">
      <c r="B453" s="3"/>
    </row>
    <row r="454" spans="2:2" x14ac:dyDescent="0.25">
      <c r="B454" s="3"/>
    </row>
    <row r="455" spans="2:2" x14ac:dyDescent="0.25">
      <c r="B455" s="3"/>
    </row>
    <row r="456" spans="2:2" x14ac:dyDescent="0.25">
      <c r="B456" s="3"/>
    </row>
    <row r="457" spans="2:2" x14ac:dyDescent="0.25">
      <c r="B457" s="3"/>
    </row>
    <row r="458" spans="2:2" x14ac:dyDescent="0.25">
      <c r="B458" s="3"/>
    </row>
    <row r="459" spans="2:2" x14ac:dyDescent="0.25">
      <c r="B459" s="3"/>
    </row>
    <row r="460" spans="2:2" x14ac:dyDescent="0.25">
      <c r="B460" s="3"/>
    </row>
    <row r="461" spans="2:2" x14ac:dyDescent="0.25">
      <c r="B461" s="3"/>
    </row>
    <row r="462" spans="2:2" x14ac:dyDescent="0.25">
      <c r="B462" s="3"/>
    </row>
    <row r="463" spans="2:2" x14ac:dyDescent="0.25">
      <c r="B463" s="3"/>
    </row>
    <row r="464" spans="2:2" x14ac:dyDescent="0.25">
      <c r="B464" s="3"/>
    </row>
    <row r="465" spans="2:2" x14ac:dyDescent="0.25">
      <c r="B465" s="3"/>
    </row>
    <row r="466" spans="2:2" x14ac:dyDescent="0.25">
      <c r="B466" s="3"/>
    </row>
    <row r="467" spans="2:2" x14ac:dyDescent="0.25">
      <c r="B467" s="3"/>
    </row>
    <row r="468" spans="2:2" x14ac:dyDescent="0.25">
      <c r="B468" s="3"/>
    </row>
    <row r="469" spans="2:2" x14ac:dyDescent="0.25">
      <c r="B469" s="3"/>
    </row>
    <row r="470" spans="2:2" x14ac:dyDescent="0.25">
      <c r="B470" s="3"/>
    </row>
    <row r="471" spans="2:2" x14ac:dyDescent="0.25">
      <c r="B471" s="3"/>
    </row>
    <row r="472" spans="2:2" x14ac:dyDescent="0.25">
      <c r="B472" s="3"/>
    </row>
    <row r="473" spans="2:2" x14ac:dyDescent="0.25">
      <c r="B473" s="3"/>
    </row>
    <row r="474" spans="2:2" x14ac:dyDescent="0.25">
      <c r="B474" s="3"/>
    </row>
    <row r="475" spans="2:2" x14ac:dyDescent="0.25">
      <c r="B475" s="3"/>
    </row>
    <row r="476" spans="2:2" x14ac:dyDescent="0.25">
      <c r="B476" s="3"/>
    </row>
    <row r="477" spans="2:2" x14ac:dyDescent="0.25">
      <c r="B477" s="3"/>
    </row>
    <row r="478" spans="2:2" x14ac:dyDescent="0.25">
      <c r="B478" s="3"/>
    </row>
    <row r="479" spans="2:2" x14ac:dyDescent="0.25">
      <c r="B479" s="3"/>
    </row>
    <row r="480" spans="2:2" x14ac:dyDescent="0.25">
      <c r="B480" s="3"/>
    </row>
    <row r="481" spans="2:2" x14ac:dyDescent="0.25">
      <c r="B481" s="3"/>
    </row>
    <row r="482" spans="2:2" x14ac:dyDescent="0.25">
      <c r="B482" s="3"/>
    </row>
    <row r="483" spans="2:2" x14ac:dyDescent="0.25">
      <c r="B483" s="3"/>
    </row>
    <row r="484" spans="2:2" x14ac:dyDescent="0.25">
      <c r="B484" s="3"/>
    </row>
    <row r="485" spans="2:2" x14ac:dyDescent="0.25">
      <c r="B485" s="3"/>
    </row>
    <row r="486" spans="2:2" x14ac:dyDescent="0.25">
      <c r="B486" s="3"/>
    </row>
    <row r="487" spans="2:2" x14ac:dyDescent="0.25">
      <c r="B487" s="3"/>
    </row>
    <row r="488" spans="2:2" x14ac:dyDescent="0.25">
      <c r="B488" s="3"/>
    </row>
    <row r="489" spans="2:2" x14ac:dyDescent="0.25">
      <c r="B489" s="3"/>
    </row>
    <row r="490" spans="2:2" x14ac:dyDescent="0.25">
      <c r="B490" s="3"/>
    </row>
    <row r="491" spans="2:2" x14ac:dyDescent="0.25">
      <c r="B491" s="3"/>
    </row>
    <row r="492" spans="2:2" x14ac:dyDescent="0.25">
      <c r="B492" s="3"/>
    </row>
    <row r="493" spans="2:2" x14ac:dyDescent="0.25">
      <c r="B493" s="3"/>
    </row>
    <row r="494" spans="2:2" x14ac:dyDescent="0.25">
      <c r="B494" s="3"/>
    </row>
    <row r="495" spans="2:2" x14ac:dyDescent="0.25">
      <c r="B495" s="3"/>
    </row>
    <row r="496" spans="2:2" x14ac:dyDescent="0.25">
      <c r="B496" s="3"/>
    </row>
    <row r="497" spans="2:2" x14ac:dyDescent="0.25">
      <c r="B497" s="3"/>
    </row>
    <row r="498" spans="2:2" x14ac:dyDescent="0.25">
      <c r="B498" s="3"/>
    </row>
    <row r="499" spans="2:2" x14ac:dyDescent="0.25">
      <c r="B499" s="3"/>
    </row>
    <row r="500" spans="2:2" x14ac:dyDescent="0.25">
      <c r="B500" s="3"/>
    </row>
    <row r="501" spans="2:2" x14ac:dyDescent="0.25">
      <c r="B501" s="3"/>
    </row>
    <row r="502" spans="2:2" x14ac:dyDescent="0.25">
      <c r="B502" s="3"/>
    </row>
    <row r="503" spans="2:2" x14ac:dyDescent="0.25">
      <c r="B503" s="3"/>
    </row>
    <row r="504" spans="2:2" x14ac:dyDescent="0.25">
      <c r="B504" s="3"/>
    </row>
    <row r="505" spans="2:2" x14ac:dyDescent="0.25">
      <c r="B505" s="3"/>
    </row>
    <row r="506" spans="2:2" x14ac:dyDescent="0.25">
      <c r="B506" s="3"/>
    </row>
    <row r="507" spans="2:2" x14ac:dyDescent="0.25">
      <c r="B507" s="3"/>
    </row>
    <row r="508" spans="2:2" x14ac:dyDescent="0.25">
      <c r="B508" s="3"/>
    </row>
    <row r="509" spans="2:2" x14ac:dyDescent="0.25">
      <c r="B509" s="3"/>
    </row>
    <row r="510" spans="2:2" x14ac:dyDescent="0.25">
      <c r="B510" s="3"/>
    </row>
    <row r="511" spans="2:2" x14ac:dyDescent="0.25">
      <c r="B511" s="3"/>
    </row>
    <row r="512" spans="2:2" x14ac:dyDescent="0.25">
      <c r="B512" s="3"/>
    </row>
    <row r="513" spans="2:2" x14ac:dyDescent="0.25">
      <c r="B513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ArcTan2</vt:lpstr>
      <vt:lpstr>Tan Tables</vt:lpstr>
      <vt:lpstr>Sin and Cos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Daniel Duarte</dc:creator>
  <cp:lastModifiedBy>Roberto Daniel Duarte</cp:lastModifiedBy>
  <dcterms:created xsi:type="dcterms:W3CDTF">2022-09-19T08:21:03Z</dcterms:created>
  <dcterms:modified xsi:type="dcterms:W3CDTF">2023-01-04T16:19:15Z</dcterms:modified>
</cp:coreProperties>
</file>