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orta\Documents\Bootcamp\homeworks\excel\01 - Excel\Instructions\"/>
    </mc:Choice>
  </mc:AlternateContent>
  <xr:revisionPtr revIDLastSave="0" documentId="13_ncr:1_{E94F12DE-F78A-4976-95B1-B30C19995593}" xr6:coauthVersionLast="45" xr6:coauthVersionMax="45" xr10:uidLastSave="{00000000-0000-0000-0000-000000000000}"/>
  <bookViews>
    <workbookView xWindow="-93" yWindow="-93" windowWidth="25786" windowHeight="13986" activeTab="5" xr2:uid="{00000000-000D-0000-FFFF-FFFF00000000}"/>
  </bookViews>
  <sheets>
    <sheet name="Main Sheet" sheetId="1" r:id="rId1"/>
    <sheet name="Category" sheetId="2" r:id="rId2"/>
    <sheet name="sub-category" sheetId="3" r:id="rId3"/>
    <sheet name="Line graph" sheetId="4" r:id="rId4"/>
    <sheet name="Bonus" sheetId="6" r:id="rId5"/>
    <sheet name="Bonus Statistical Analysis" sheetId="7" r:id="rId6"/>
  </sheets>
  <definedNames>
    <definedName name="_xlnm._FilterDatabase" localSheetId="4" hidden="1">Bonus!$A$1:$H$1</definedName>
    <definedName name="_xlnm._FilterDatabase" localSheetId="5" hidden="1">'Bonus Statistical Analysis'!$A$1:$E$2186</definedName>
    <definedName name="_xlnm._FilterDatabase" localSheetId="0" hidden="1">'Main Sheet'!$A$1:$R$4115</definedName>
    <definedName name="_xlchart.v1.0" hidden="1">'Bonus Statistical Analysis'!$E$2:$E$1531</definedName>
    <definedName name="_xlchart.v1.1" hidden="1">'Bonus Statistical Analysis'!$B$2:$B$2186</definedName>
    <definedName name="_xlchart.v1.2" hidden="1">'Bonus Statistical Analysis'!$E$2:$E$1531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2" i="7" l="1"/>
  <c r="K14" i="7" s="1"/>
  <c r="H12" i="7"/>
  <c r="K2" i="7"/>
  <c r="K8" i="7"/>
  <c r="P2" i="1" l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4" i="7" l="1"/>
  <c r="H10" i="7"/>
  <c r="K10" i="7"/>
  <c r="K6" i="7"/>
  <c r="K4" i="7"/>
  <c r="H6" i="7"/>
  <c r="H8" i="7"/>
  <c r="H2" i="7"/>
  <c r="H14" i="7" s="1"/>
  <c r="B2" i="6"/>
  <c r="D13" i="6" l="1"/>
  <c r="D12" i="6"/>
  <c r="D11" i="6"/>
  <c r="D10" i="6"/>
  <c r="D8" i="6"/>
  <c r="D9" i="6"/>
  <c r="D7" i="6"/>
  <c r="D6" i="6"/>
  <c r="C13" i="6"/>
  <c r="C12" i="6"/>
  <c r="C11" i="6"/>
  <c r="C10" i="6"/>
  <c r="C9" i="6"/>
  <c r="C8" i="6"/>
  <c r="C7" i="6"/>
  <c r="C6" i="6"/>
  <c r="D5" i="6"/>
  <c r="C5" i="6"/>
  <c r="C4" i="6"/>
  <c r="D4" i="6"/>
  <c r="C3" i="6"/>
  <c r="D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E2" i="6" l="1"/>
  <c r="H2" i="6" s="1"/>
  <c r="E13" i="6"/>
  <c r="F13" i="6" s="1"/>
  <c r="E6" i="6"/>
  <c r="G6" i="6" s="1"/>
  <c r="E5" i="6"/>
  <c r="F5" i="6" s="1"/>
  <c r="E12" i="6"/>
  <c r="H12" i="6" s="1"/>
  <c r="E4" i="6"/>
  <c r="H4" i="6" s="1"/>
  <c r="E7" i="6"/>
  <c r="G7" i="6" s="1"/>
  <c r="E8" i="6"/>
  <c r="G8" i="6" s="1"/>
  <c r="E9" i="6"/>
  <c r="G9" i="6" s="1"/>
  <c r="E10" i="6"/>
  <c r="G10" i="6" s="1"/>
  <c r="E3" i="6"/>
  <c r="F3" i="6" s="1"/>
  <c r="E11" i="6"/>
  <c r="G11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13" i="6" l="1"/>
  <c r="F2" i="6"/>
  <c r="G2" i="6"/>
  <c r="G13" i="6"/>
  <c r="G12" i="6"/>
  <c r="F6" i="6"/>
  <c r="H6" i="6"/>
  <c r="G5" i="6"/>
  <c r="F12" i="6"/>
  <c r="H9" i="6"/>
  <c r="F4" i="6"/>
  <c r="G4" i="6"/>
  <c r="F9" i="6"/>
  <c r="H5" i="6"/>
  <c r="G3" i="6"/>
  <c r="H3" i="6"/>
  <c r="F11" i="6"/>
  <c r="F10" i="6"/>
  <c r="H8" i="6"/>
  <c r="F8" i="6"/>
  <c r="F7" i="6"/>
  <c r="H7" i="6"/>
  <c r="H11" i="6"/>
  <c r="H10" i="6"/>
  <c r="O2" i="1"/>
  <c r="R2" i="1"/>
  <c r="Q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<sst xmlns="http://schemas.openxmlformats.org/spreadsheetml/2006/main" count="28524" uniqueCount="8378">
  <si>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</si>
  <si>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</si>
  <si>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</si>
  <si>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</si>
  <si>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</si>
  <si>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</si>
  <si>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</si>
  <si>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</si>
  <si>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</si>
  <si>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</si>
  <si>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</si>
  <si>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</si>
  <si>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</si>
  <si>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</si>
  <si>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</si>
  <si>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</si>
  <si>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</si>
  <si>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</si>
  <si>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</si>
  <si>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</si>
  <si>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</si>
  <si>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</si>
  <si>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</si>
  <si>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</si>
  <si>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</si>
  <si>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</si>
  <si>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</si>
  <si>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</si>
  <si>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</si>
  <si>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</si>
  <si>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</si>
  <si>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</si>
  <si>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</si>
  <si>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</si>
  <si>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</si>
  <si>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</si>
  <si>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</si>
  <si>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</si>
  <si>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</si>
  <si>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</si>
  <si>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</si>
  <si>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</si>
  <si>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</si>
  <si>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</si>
  <si>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</si>
  <si>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</si>
  <si>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</si>
  <si>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</si>
  <si>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</si>
  <si>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</si>
  <si>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</si>
  <si>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</si>
  <si>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</si>
  <si>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</si>
  <si>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</si>
  <si>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</si>
  <si>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</si>
  <si>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</si>
  <si>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</si>
  <si>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</si>
  <si>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</si>
  <si>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</si>
  <si>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</si>
  <si>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</si>
  <si>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</si>
  <si>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</si>
  <si>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</si>
  <si>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</si>
  <si>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</si>
  <si>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</si>
  <si>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</si>
  <si>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</si>
  <si>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</si>
  <si>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</si>
  <si>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</si>
  <si>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</si>
  <si>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</si>
  <si>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</si>
  <si>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</si>
  <si>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</si>
  <si>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</si>
  <si>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</si>
  <si>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</si>
  <si>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</si>
  <si>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</si>
  <si>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</si>
  <si>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</si>
  <si>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</si>
  <si>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</si>
  <si>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</si>
  <si>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</si>
  <si>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</si>
  <si>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</si>
  <si>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</si>
  <si>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</si>
  <si>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</si>
  <si>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</si>
  <si>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</si>
  <si>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</si>
  <si>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</si>
  <si>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</si>
  <si>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</si>
  <si>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</si>
  <si>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</si>
  <si>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</si>
  <si>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</si>
  <si>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</si>
  <si>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</si>
  <si>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</si>
  <si>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</si>
  <si>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</si>
  <si>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</si>
  <si>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</si>
  <si>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</si>
  <si>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</si>
  <si>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</si>
  <si>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</si>
  <si>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</si>
  <si>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</si>
  <si>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</si>
  <si>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</si>
  <si>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</si>
  <si>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</si>
  <si>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</si>
  <si>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</si>
  <si>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</si>
  <si>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</si>
  <si>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</si>
  <si>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</si>
  <si>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</si>
  <si>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</si>
  <si>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</si>
  <si>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</si>
  <si>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</si>
  <si>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</si>
  <si>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</si>
  <si>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</si>
  <si>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</si>
  <si>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</si>
  <si>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</si>
  <si>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</si>
  <si>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</si>
  <si>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</si>
  <si>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</si>
  <si>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</si>
  <si>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</si>
  <si>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</si>
  <si>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</si>
  <si>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</si>
  <si>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</si>
  <si>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</si>
  <si>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</si>
  <si>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</si>
  <si>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</si>
  <si>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</si>
  <si>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</si>
  <si>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</si>
  <si>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</si>
  <si>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</si>
  <si>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</si>
  <si>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</si>
  <si>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</si>
  <si>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</si>
  <si>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</si>
  <si>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</si>
  <si>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</si>
  <si>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</si>
  <si>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</si>
  <si>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</si>
  <si>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</si>
  <si>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</si>
  <si>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</si>
  <si>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</si>
  <si>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</si>
  <si>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</si>
  <si>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</si>
  <si>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</si>
  <si>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</si>
  <si>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</si>
  <si>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</si>
  <si>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</si>
  <si>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</si>
  <si>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</si>
  <si>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</si>
  <si>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</si>
  <si>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</si>
  <si>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</si>
  <si>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</si>
  <si>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</si>
  <si>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</si>
  <si>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</si>
  <si>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</si>
  <si>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</si>
  <si>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</si>
  <si>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</si>
  <si>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</si>
  <si>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</si>
  <si>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</si>
  <si>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</si>
  <si>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</si>
  <si>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</si>
  <si>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</si>
  <si>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</si>
  <si>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</si>
  <si>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</si>
  <si>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</si>
  <si>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</si>
  <si>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</si>
  <si>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</si>
  <si>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</si>
  <si>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</si>
  <si>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</si>
  <si>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</si>
  <si>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</si>
  <si>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</si>
  <si>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</si>
  <si>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</si>
  <si>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</si>
  <si>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</si>
  <si>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</si>
  <si>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</si>
  <si>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</si>
  <si>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</si>
  <si>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</si>
  <si>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</si>
  <si>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</si>
  <si>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</si>
  <si>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</si>
  <si>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</si>
  <si>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</si>
  <si>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</si>
  <si>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</si>
  <si>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</si>
  <si>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</si>
  <si>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</si>
  <si>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</si>
  <si>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</si>
  <si>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</si>
  <si>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</si>
  <si>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</si>
  <si>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</si>
  <si>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</si>
  <si>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</si>
  <si>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</si>
  <si>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</si>
  <si>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</si>
  <si>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</si>
  <si>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</si>
  <si>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</si>
  <si>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</si>
  <si>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</si>
  <si>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</si>
  <si>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</si>
  <si>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</si>
  <si>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</si>
  <si>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</si>
  <si>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</si>
  <si>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</si>
  <si>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</si>
  <si>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</si>
  <si>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</si>
  <si>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</si>
  <si>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</si>
  <si>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</si>
  <si>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</si>
  <si>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</si>
  <si>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</si>
  <si>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</si>
  <si>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</si>
  <si>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</si>
  <si>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</si>
  <si>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</si>
  <si>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</si>
  <si>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</si>
  <si>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</si>
  <si>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</si>
  <si>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</si>
  <si>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</si>
  <si>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</si>
  <si>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</si>
  <si>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</si>
  <si>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</si>
  <si>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</si>
  <si>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</si>
  <si>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</si>
  <si>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</si>
  <si>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</si>
  <si>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</si>
  <si>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</si>
  <si>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</si>
  <si>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</si>
  <si>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</si>
  <si>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</si>
  <si>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</si>
  <si>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</si>
  <si>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</si>
  <si>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</si>
  <si>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</si>
  <si>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</si>
  <si>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</si>
  <si>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</si>
  <si>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</si>
  <si>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</si>
  <si>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</si>
  <si>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</si>
  <si>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</si>
  <si>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</si>
  <si>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</si>
  <si>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</si>
  <si>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</si>
  <si>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</si>
  <si>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</si>
  <si>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</si>
  <si>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</si>
  <si>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</si>
  <si>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</si>
  <si>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</si>
  <si>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</si>
  <si>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</si>
  <si>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</si>
  <si>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</si>
  <si>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</si>
  <si>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</si>
  <si>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</si>
  <si>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</si>
  <si>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</si>
  <si>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</si>
  <si>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</si>
  <si>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</si>
  <si>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</si>
  <si>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</si>
  <si>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</si>
  <si>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</si>
  <si>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</si>
  <si>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</si>
  <si>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</si>
  <si>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</si>
  <si>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</si>
  <si>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</si>
  <si>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</si>
  <si>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</si>
  <si>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</si>
  <si>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</si>
  <si>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</si>
  <si>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</si>
  <si>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</si>
  <si>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</si>
  <si>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</si>
  <si>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</si>
  <si>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</si>
  <si>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</si>
  <si>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</si>
  <si>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</si>
  <si>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</si>
  <si>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</si>
  <si>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</si>
  <si>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</si>
  <si>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</si>
  <si>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</si>
  <si>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</si>
  <si>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</si>
  <si>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</si>
  <si>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</si>
  <si>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</si>
  <si>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</si>
  <si>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</si>
  <si>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</si>
  <si>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</si>
  <si>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</si>
  <si>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</si>
  <si>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</si>
  <si>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</si>
  <si>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</si>
  <si>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</si>
  <si>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</si>
  <si>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</si>
  <si>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</si>
  <si>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</si>
  <si>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</si>
  <si>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</si>
  <si>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</si>
  <si>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</si>
  <si>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</si>
  <si>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</si>
  <si>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</si>
  <si>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</si>
  <si>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</si>
  <si>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</si>
  <si>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</si>
  <si>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</si>
  <si>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</si>
  <si>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</si>
  <si>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</si>
  <si>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</si>
  <si>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</si>
  <si>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</si>
  <si>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</si>
  <si>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</si>
  <si>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</si>
  <si>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</si>
  <si>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</si>
  <si>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</si>
  <si>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</si>
  <si>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</si>
  <si>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</si>
  <si>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</si>
  <si>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</si>
  <si>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</si>
  <si>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</si>
  <si>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</si>
  <si>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</si>
  <si>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</si>
  <si>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</si>
  <si>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</si>
  <si>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</si>
  <si>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</si>
  <si>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</si>
  <si>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</si>
  <si>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</si>
  <si>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</si>
  <si>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</si>
  <si>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</si>
  <si>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</si>
  <si>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</si>
  <si>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</si>
  <si>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</si>
  <si>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</si>
  <si>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</si>
  <si>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</si>
  <si>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</si>
  <si>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</si>
  <si>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</si>
  <si>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</si>
  <si>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</si>
  <si>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</si>
  <si>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</si>
  <si>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</si>
  <si>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</si>
  <si>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</si>
  <si>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</si>
  <si>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</si>
  <si>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</si>
  <si>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</si>
  <si>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</si>
  <si>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</si>
  <si>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</si>
  <si>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</si>
  <si>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</si>
  <si>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</si>
  <si>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</si>
  <si>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</si>
  <si>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</si>
  <si>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</si>
  <si>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</si>
  <si>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</si>
  <si>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</si>
  <si>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</si>
  <si>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</si>
  <si>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</si>
  <si>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</si>
  <si>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</si>
  <si>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</si>
  <si>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</si>
  <si>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</si>
  <si>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</si>
  <si>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</si>
  <si>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</si>
  <si>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</si>
  <si>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</si>
  <si>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</si>
  <si>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</si>
  <si>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</si>
  <si>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</si>
  <si>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</si>
  <si>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</si>
  <si>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</si>
  <si>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</si>
  <si>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</si>
  <si>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</si>
  <si>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</si>
  <si>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</si>
  <si>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</si>
  <si>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</si>
  <si>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</si>
  <si>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</si>
  <si>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</si>
  <si>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</si>
  <si>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</si>
  <si>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</si>
  <si>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</si>
  <si>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</si>
  <si>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</si>
  <si>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</si>
  <si>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</si>
  <si>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</si>
  <si>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</si>
  <si>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</si>
  <si>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</si>
  <si>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</si>
  <si>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</si>
  <si>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</si>
  <si>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</si>
  <si>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</si>
  <si>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</si>
  <si>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</si>
  <si>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</si>
  <si>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</si>
  <si>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</si>
  <si>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</si>
  <si>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</si>
  <si>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</si>
  <si>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</si>
  <si>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</si>
  <si>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</si>
  <si>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</si>
  <si>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</si>
  <si>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</si>
  <si>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</si>
  <si>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</si>
  <si>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</si>
  <si>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</si>
  <si>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</si>
  <si>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</si>
  <si>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</si>
  <si>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</si>
  <si>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</si>
  <si>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</si>
  <si>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</si>
  <si>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</si>
  <si>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</si>
  <si>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</si>
  <si>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</si>
  <si>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</si>
  <si>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</si>
  <si>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</si>
  <si>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</si>
  <si>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</si>
  <si>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</si>
  <si>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</si>
  <si>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</si>
  <si>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</si>
  <si>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</si>
  <si>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</si>
  <si>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</si>
  <si>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</si>
  <si>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</si>
  <si>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</si>
  <si>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</si>
  <si>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</si>
  <si>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</si>
  <si>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</si>
  <si>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</si>
  <si>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</si>
  <si>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</si>
  <si>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</si>
  <si>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</si>
  <si>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</si>
  <si>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</si>
  <si>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</si>
  <si>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</si>
  <si>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</si>
  <si>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</si>
  <si>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</si>
  <si>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</si>
  <si>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</si>
  <si>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</si>
  <si>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</si>
  <si>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</si>
  <si>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</si>
  <si>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</si>
  <si>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</si>
  <si>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</si>
  <si>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</si>
  <si>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</si>
  <si>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</si>
  <si>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</si>
  <si>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</si>
  <si>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</si>
  <si>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</si>
  <si>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</si>
  <si>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</si>
  <si>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</si>
  <si>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</si>
  <si>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</si>
  <si>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</si>
  <si>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</si>
  <si>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</si>
  <si>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</si>
  <si>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</si>
  <si>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</si>
  <si>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</si>
  <si>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</si>
  <si>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</si>
  <si>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</si>
  <si>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</si>
  <si>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</si>
  <si>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</si>
  <si>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</si>
  <si>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</si>
  <si>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</si>
  <si>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</si>
  <si>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</si>
  <si>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</si>
  <si>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</si>
  <si>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</si>
  <si>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</si>
  <si>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</si>
  <si>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</si>
  <si>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</si>
  <si>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</si>
  <si>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</si>
  <si>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</si>
  <si>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</si>
  <si>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</si>
  <si>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</si>
  <si>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</si>
  <si>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</si>
  <si>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</si>
  <si>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</si>
  <si>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</si>
  <si>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</si>
  <si>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</si>
  <si>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</si>
  <si>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</si>
  <si>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</si>
  <si>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</si>
  <si>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</si>
  <si>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</si>
  <si>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</si>
  <si>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</si>
  <si>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</si>
  <si>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</si>
  <si>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</si>
  <si>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</si>
  <si>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</si>
  <si>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</si>
  <si>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</si>
  <si>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</si>
  <si>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</si>
  <si>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</si>
  <si>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</si>
  <si>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</si>
  <si>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</si>
  <si>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</si>
  <si>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</si>
  <si>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</si>
  <si>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</si>
  <si>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</si>
  <si>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</si>
  <si>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</si>
  <si>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</si>
  <si>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</si>
  <si>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</si>
  <si>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</si>
  <si>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</si>
  <si>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</si>
  <si>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</si>
  <si>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</si>
  <si>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</si>
  <si>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</si>
  <si>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</si>
  <si>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</si>
  <si>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</si>
  <si>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</si>
  <si>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</si>
  <si>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</si>
  <si>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</si>
  <si>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</si>
  <si>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</si>
  <si>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</si>
  <si>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</si>
  <si>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</si>
  <si>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</si>
  <si>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</si>
  <si>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</si>
  <si>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</si>
  <si>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</si>
  <si>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</si>
  <si>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</si>
  <si>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</si>
  <si>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</si>
  <si>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</si>
  <si>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</si>
  <si>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</si>
  <si>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</si>
  <si>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</si>
  <si>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</si>
  <si>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</si>
  <si>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</si>
  <si>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</si>
  <si>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</si>
  <si>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</si>
  <si>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</si>
  <si>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</si>
  <si>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</si>
  <si>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</si>
  <si>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</si>
  <si>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</si>
  <si>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</si>
  <si>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</si>
  <si>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</si>
  <si>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</si>
  <si>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</si>
  <si>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</si>
  <si>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</si>
  <si>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</si>
  <si>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</si>
  <si>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</si>
  <si>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</si>
  <si>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</si>
  <si>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</si>
  <si>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</si>
  <si>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</si>
  <si>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</si>
  <si>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</si>
  <si>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</si>
  <si>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</si>
  <si>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</si>
  <si>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</si>
  <si>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</si>
  <si>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</si>
  <si>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</si>
  <si>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</si>
  <si>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</si>
  <si>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</si>
  <si>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</si>
  <si>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</si>
  <si>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</si>
  <si>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</si>
  <si>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</si>
  <si>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</si>
  <si>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</si>
  <si>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</si>
  <si>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</si>
  <si>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</si>
  <si>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</si>
  <si>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</si>
  <si>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</si>
  <si>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</si>
  <si>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</si>
  <si>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</si>
  <si>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</si>
  <si>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</si>
  <si>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</si>
  <si>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</si>
  <si>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</si>
  <si>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</si>
  <si>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</si>
  <si>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</si>
  <si>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</si>
  <si>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</si>
  <si>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</si>
  <si>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</si>
  <si>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</si>
  <si>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</si>
  <si>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</si>
  <si>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</si>
  <si>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</si>
  <si>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</si>
  <si>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</si>
  <si>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</si>
  <si>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</si>
  <si>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</si>
  <si>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</si>
  <si>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</si>
  <si>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</si>
  <si>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</si>
  <si>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</si>
  <si>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</si>
  <si>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</si>
  <si>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</si>
  <si>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</si>
  <si>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</si>
  <si>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</si>
  <si>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</si>
  <si>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</si>
  <si>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</si>
  <si>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</si>
  <si>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</si>
  <si>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</si>
  <si>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</si>
  <si>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</si>
  <si>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</si>
  <si>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</si>
  <si>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</si>
  <si>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</si>
  <si>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</si>
  <si>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</si>
  <si>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</si>
  <si>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</si>
  <si>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</si>
  <si>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</si>
  <si>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</si>
  <si>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</si>
  <si>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</si>
  <si>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</si>
  <si>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</si>
  <si>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</si>
  <si>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</si>
  <si>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</si>
  <si>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</si>
  <si>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</si>
  <si>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</si>
  <si>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</si>
  <si>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</si>
  <si>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</si>
  <si>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</si>
  <si>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</si>
  <si>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</si>
  <si>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</si>
  <si>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</si>
  <si>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</si>
  <si>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</si>
  <si>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</si>
  <si>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</si>
  <si>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</si>
  <si>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</si>
  <si>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</si>
  <si>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</si>
  <si>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</si>
  <si>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</si>
  <si>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</si>
  <si>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</si>
  <si>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</si>
  <si>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</si>
  <si>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</si>
  <si>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</si>
  <si>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</si>
  <si>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</si>
  <si>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</si>
  <si>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</si>
  <si>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</si>
  <si>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</si>
  <si>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</si>
  <si>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</si>
  <si>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</si>
  <si>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</si>
  <si>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</si>
  <si>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</si>
  <si>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</si>
  <si>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</si>
  <si>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</si>
  <si>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</si>
  <si>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</si>
  <si>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</si>
  <si>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</si>
  <si>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</si>
  <si>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</si>
  <si>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</si>
  <si>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</si>
  <si>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</si>
  <si>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</si>
  <si>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</si>
  <si>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</si>
  <si>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</si>
  <si>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</si>
  <si>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</si>
  <si>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</si>
  <si>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</si>
  <si>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</si>
  <si>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</si>
  <si>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</si>
  <si>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</si>
  <si>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</si>
  <si>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</si>
  <si>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</si>
  <si>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</si>
  <si>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</si>
  <si>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</si>
  <si>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</si>
  <si>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</si>
  <si>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</si>
  <si>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</si>
  <si>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</si>
  <si>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</si>
  <si>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</si>
  <si>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</si>
  <si>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</si>
  <si>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</si>
  <si>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</si>
  <si>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</si>
  <si>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</si>
  <si>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</si>
  <si>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</si>
  <si>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</si>
  <si>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</si>
  <si>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</si>
  <si>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</si>
  <si>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</si>
  <si>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</si>
  <si>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</si>
  <si>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</si>
  <si>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</si>
  <si>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</si>
  <si>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</si>
  <si>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</si>
  <si>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</si>
  <si>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</si>
  <si>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</si>
  <si>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</si>
  <si>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</si>
  <si>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</si>
  <si>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</si>
  <si>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</si>
  <si>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</si>
  <si>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</si>
  <si>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</si>
  <si>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</si>
  <si>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</si>
  <si>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</si>
  <si>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</si>
  <si>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</si>
  <si>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</si>
  <si>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</si>
  <si>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</si>
  <si>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</si>
  <si>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</si>
  <si>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</si>
  <si>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</si>
  <si>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</si>
  <si>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</si>
  <si>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</si>
  <si>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</si>
  <si>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</si>
  <si>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</si>
  <si>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</si>
  <si>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</si>
  <si>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</si>
  <si>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</si>
  <si>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</si>
  <si>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</si>
  <si>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</si>
  <si>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</si>
  <si>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</si>
  <si>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</si>
  <si>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</si>
  <si>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</si>
  <si>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</si>
  <si>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</si>
  <si>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</si>
  <si>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</si>
  <si>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</si>
  <si>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</si>
  <si>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</si>
  <si>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</si>
  <si>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</si>
  <si>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</si>
  <si>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</si>
  <si>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</si>
  <si>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</si>
  <si>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</si>
  <si>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</si>
  <si>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</si>
  <si>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</si>
  <si>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</si>
  <si>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</si>
  <si>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</si>
  <si>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</si>
  <si>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</si>
  <si>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</si>
  <si>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</si>
  <si>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</si>
  <si>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</si>
  <si>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</si>
  <si>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</si>
  <si>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</si>
  <si>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</si>
  <si>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</si>
  <si>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</si>
  <si>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</si>
  <si>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</si>
  <si>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</si>
  <si>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</si>
  <si>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</si>
  <si>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</si>
  <si>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</si>
  <si>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</si>
  <si>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</si>
  <si>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</si>
  <si>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</si>
  <si>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</si>
  <si>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</si>
  <si>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</si>
  <si>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</si>
  <si>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</si>
  <si>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</si>
  <si>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</si>
  <si>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</si>
  <si>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</si>
  <si>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</si>
  <si>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</si>
  <si>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</si>
  <si>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</si>
  <si>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</si>
  <si>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</si>
  <si>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</si>
  <si>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</si>
  <si>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</si>
  <si>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</si>
  <si>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</si>
  <si>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</si>
  <si>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</si>
  <si>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</si>
  <si>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</si>
  <si>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</si>
  <si>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</si>
  <si>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</si>
  <si>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</si>
  <si>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</si>
  <si>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</si>
  <si>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</si>
  <si>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</si>
  <si>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</si>
  <si>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</si>
  <si>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</si>
  <si>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</si>
  <si>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</si>
  <si>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</si>
  <si>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</si>
  <si>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</si>
  <si>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</si>
  <si>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</si>
  <si>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</si>
  <si>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</si>
  <si>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</si>
  <si>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</si>
  <si>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</si>
  <si>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</si>
  <si>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</si>
  <si>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</si>
  <si>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</si>
  <si>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</si>
  <si>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</si>
  <si>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</si>
  <si>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</si>
  <si>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</si>
  <si>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</si>
  <si>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</si>
  <si>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</si>
  <si>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</si>
  <si>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</si>
  <si>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</si>
  <si>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</si>
  <si>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</si>
  <si>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</si>
  <si>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</si>
  <si>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</si>
  <si>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</si>
  <si>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</si>
  <si>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</si>
  <si>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</si>
  <si>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</si>
  <si>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</si>
  <si>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</si>
  <si>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</si>
  <si>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</si>
  <si>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</si>
  <si>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</si>
  <si>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</si>
  <si>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</si>
  <si>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</si>
  <si>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</si>
  <si>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</si>
  <si>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</si>
  <si>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</si>
  <si>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</si>
  <si>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</si>
  <si>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</si>
  <si>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</si>
  <si>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</si>
  <si>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</si>
  <si>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</si>
  <si>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</si>
  <si>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</si>
  <si>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</si>
  <si>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</si>
  <si>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</si>
  <si>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</si>
  <si>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</si>
  <si>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</si>
  <si>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</si>
  <si>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</si>
  <si>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</si>
  <si>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</si>
  <si>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</si>
  <si>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</si>
  <si>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</si>
  <si>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</si>
  <si>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</si>
  <si>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</si>
  <si>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</si>
  <si>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</si>
  <si>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</si>
  <si>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</si>
  <si>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</si>
  <si>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</si>
  <si>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</si>
  <si>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</si>
  <si>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</si>
  <si>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</si>
  <si>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</si>
  <si>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</si>
  <si>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</si>
  <si>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</si>
  <si>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</si>
  <si>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</si>
  <si>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</si>
  <si>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</si>
  <si>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</si>
  <si>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</si>
  <si>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</si>
  <si>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</si>
  <si>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</si>
  <si>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</si>
  <si>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</si>
  <si>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</si>
  <si>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</si>
  <si>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</si>
  <si>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</si>
  <si>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</si>
  <si>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</si>
  <si>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</si>
  <si>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</si>
  <si>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</si>
  <si>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</si>
  <si>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</si>
  <si>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</si>
  <si>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</si>
  <si>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</si>
  <si>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</si>
  <si>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</si>
  <si>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</si>
  <si>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</si>
  <si>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</si>
  <si>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</si>
  <si>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</si>
  <si>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</si>
  <si>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</si>
  <si>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</si>
  <si>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</si>
  <si>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</si>
  <si>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</si>
  <si>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</si>
  <si>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</si>
  <si>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</si>
  <si>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</si>
  <si>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</si>
  <si>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</si>
  <si>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</si>
  <si>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</si>
  <si>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</si>
  <si>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</si>
  <si>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</si>
  <si>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</si>
  <si>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</si>
  <si>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</si>
  <si>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</si>
  <si>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</si>
  <si>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</si>
  <si>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</si>
  <si>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</si>
  <si>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</si>
  <si>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</si>
  <si>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</si>
  <si>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</si>
  <si>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</si>
  <si>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</si>
  <si>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</si>
  <si>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</si>
  <si>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</si>
  <si>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</si>
  <si>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</si>
  <si>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</si>
  <si>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</si>
  <si>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</si>
  <si>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</si>
  <si>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</si>
  <si>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</si>
  <si>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</si>
  <si>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</si>
  <si>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</si>
  <si>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</si>
  <si>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</si>
  <si>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</si>
  <si>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</si>
  <si>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</si>
  <si>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</si>
  <si>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</si>
  <si>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</si>
  <si>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</si>
  <si>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</si>
  <si>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</si>
  <si>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</si>
  <si>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</si>
  <si>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</si>
  <si>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</si>
  <si>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</si>
  <si>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</si>
  <si>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</si>
  <si>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</si>
  <si>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</si>
  <si>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</si>
  <si>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</si>
  <si>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</si>
  <si>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</si>
  <si>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</si>
  <si>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</si>
  <si>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</si>
  <si>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</si>
  <si>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</si>
  <si>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</si>
  <si>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</si>
  <si>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</si>
  <si>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</si>
  <si>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</si>
  <si>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</si>
  <si>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</si>
  <si>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</si>
  <si>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</si>
  <si>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</si>
  <si>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</si>
  <si>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</si>
  <si>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</si>
  <si>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</si>
  <si>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</si>
  <si>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</si>
  <si>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</si>
  <si>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</si>
  <si>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</si>
  <si>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</si>
  <si>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</si>
  <si>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</si>
  <si>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</si>
  <si>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</si>
  <si>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</si>
  <si>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</si>
  <si>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</si>
  <si>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</si>
  <si>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</si>
  <si>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</si>
  <si>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</si>
  <si>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</si>
  <si>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</si>
  <si>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</si>
  <si>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</si>
  <si>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</si>
  <si>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</si>
  <si>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</si>
  <si>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</si>
  <si>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</si>
  <si>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</si>
  <si>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</si>
  <si>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</si>
  <si>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</si>
  <si>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</si>
  <si>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</si>
  <si>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</si>
  <si>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</si>
  <si>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</si>
  <si>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</si>
  <si>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</si>
  <si>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</si>
  <si>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</si>
  <si>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</si>
  <si>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</si>
  <si>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</si>
  <si>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</si>
  <si>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</si>
  <si>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</si>
  <si>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</si>
  <si>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</si>
  <si>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</si>
  <si>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</si>
  <si>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</si>
  <si>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</si>
  <si>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</si>
  <si>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</si>
  <si>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</si>
  <si>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</si>
  <si>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</si>
  <si>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</si>
  <si>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</si>
  <si>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</si>
  <si>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</si>
  <si>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</si>
  <si>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</si>
  <si>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</si>
  <si>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</si>
  <si>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</si>
  <si>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</si>
  <si>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</si>
  <si>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</si>
  <si>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</si>
  <si>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</si>
  <si>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</si>
  <si>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</si>
  <si>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</si>
  <si>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</si>
  <si>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</si>
  <si>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</si>
  <si>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</si>
  <si>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</si>
  <si>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</si>
  <si>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</si>
  <si>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</si>
  <si>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</si>
  <si>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</si>
  <si>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</si>
  <si>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</si>
  <si>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</si>
  <si>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</si>
  <si>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</si>
  <si>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</si>
  <si>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</si>
  <si>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</si>
  <si>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</si>
  <si>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</si>
  <si>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</si>
  <si>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</si>
  <si>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</si>
  <si>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</si>
  <si>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</si>
  <si>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</si>
  <si>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</si>
  <si>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</si>
  <si>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</si>
  <si>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</si>
  <si>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</si>
  <si>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</si>
  <si>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</si>
  <si>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</si>
  <si>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</si>
  <si>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</si>
  <si>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</si>
  <si>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</si>
  <si>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</si>
  <si>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</si>
  <si>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</si>
  <si>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</si>
  <si>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</si>
  <si>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</si>
  <si>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</si>
  <si>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</si>
  <si>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</si>
  <si>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</si>
  <si>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</si>
  <si>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</si>
  <si>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</si>
  <si>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</si>
  <si>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</si>
  <si>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</si>
  <si>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</si>
  <si>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</si>
  <si>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</si>
  <si>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</si>
  <si>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</si>
  <si>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</si>
  <si>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</si>
  <si>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</si>
  <si>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</si>
  <si>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</si>
  <si>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</si>
  <si>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</si>
  <si>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</si>
  <si>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</si>
  <si>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</si>
  <si>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</si>
  <si>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</si>
  <si>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</si>
  <si>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</si>
  <si>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</si>
  <si>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</si>
  <si>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</si>
  <si>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</si>
  <si>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</si>
  <si>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</si>
  <si>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</si>
  <si>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</si>
  <si>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</si>
  <si>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</si>
  <si>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</si>
  <si>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</si>
  <si>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</si>
  <si>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</si>
  <si>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</si>
  <si>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</si>
  <si>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</si>
  <si>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</si>
  <si>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</si>
  <si>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</si>
  <si>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</si>
  <si>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</si>
  <si>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</si>
  <si>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</si>
  <si>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</si>
  <si>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</si>
  <si>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</si>
  <si>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</si>
  <si>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</si>
  <si>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</si>
  <si>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</si>
  <si>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</si>
  <si>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</si>
  <si>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</si>
  <si>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</si>
  <si>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</si>
  <si>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</si>
  <si>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</si>
  <si>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</si>
  <si>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</si>
  <si>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</si>
  <si>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</si>
  <si>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</si>
  <si>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</si>
  <si>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</si>
  <si>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</si>
  <si>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</si>
  <si>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</si>
  <si>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</si>
  <si>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</si>
  <si>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</si>
  <si>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</si>
  <si>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</si>
  <si>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</si>
  <si>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</si>
  <si>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</si>
  <si>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</si>
  <si>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</si>
  <si>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</si>
  <si>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</si>
  <si>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</si>
  <si>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</si>
  <si>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</si>
  <si>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</si>
  <si>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</si>
  <si>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</si>
  <si>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</si>
  <si>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</si>
  <si>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</si>
  <si>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</si>
  <si>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</si>
  <si>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</si>
  <si>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</si>
  <si>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</si>
  <si>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</si>
  <si>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</si>
  <si>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</si>
  <si>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</si>
  <si>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</si>
  <si>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</si>
  <si>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</si>
  <si>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</si>
  <si>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</si>
  <si>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</si>
  <si>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</si>
  <si>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</si>
  <si>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</si>
  <si>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</si>
  <si>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</si>
  <si>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</si>
  <si>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</si>
  <si>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</si>
  <si>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</si>
  <si>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</si>
  <si>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</si>
  <si>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</si>
  <si>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</si>
  <si>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</si>
  <si>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</si>
  <si>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</si>
  <si>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</si>
  <si>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</si>
  <si>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</si>
  <si>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</si>
  <si>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</si>
  <si>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</si>
  <si>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</si>
  <si>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</si>
  <si>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</si>
  <si>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</si>
  <si>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</si>
  <si>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</si>
  <si>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</si>
  <si>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</si>
  <si>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</si>
  <si>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</si>
  <si>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</si>
  <si>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</si>
  <si>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</si>
  <si>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</si>
  <si>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</si>
  <si>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</si>
  <si>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</si>
  <si>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</si>
  <si>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</si>
  <si>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</si>
  <si>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</si>
  <si>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</si>
  <si>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</si>
  <si>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</si>
  <si>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</si>
  <si>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</si>
  <si>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</si>
  <si>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</si>
  <si>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</si>
  <si>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</si>
  <si>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</si>
  <si>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</si>
  <si>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</si>
  <si>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</si>
  <si>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</si>
  <si>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</si>
  <si>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</si>
  <si>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</si>
  <si>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</si>
  <si>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</si>
  <si>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</si>
  <si>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</si>
  <si>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</si>
  <si>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</si>
  <si>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</si>
  <si>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</si>
  <si>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</si>
  <si>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</si>
  <si>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</si>
  <si>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</si>
  <si>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</si>
  <si>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</si>
  <si>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</si>
  <si>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</si>
  <si>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</si>
  <si>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</si>
  <si>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</si>
  <si>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</si>
  <si>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</si>
  <si>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</si>
  <si>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</si>
  <si>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</si>
  <si>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</si>
  <si>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</si>
  <si>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</si>
  <si>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</si>
  <si>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</si>
  <si>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</si>
  <si>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</si>
  <si>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</si>
  <si>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</si>
  <si>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</si>
  <si>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</si>
  <si>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</si>
  <si>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</si>
  <si>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</si>
  <si>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</si>
  <si>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</si>
  <si>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</si>
  <si>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</si>
  <si>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</si>
  <si>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</si>
  <si>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</si>
  <si>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</si>
  <si>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</si>
  <si>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</si>
  <si>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</si>
  <si>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</si>
  <si>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</si>
  <si>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</si>
  <si>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</si>
  <si>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</si>
  <si>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</si>
  <si>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</si>
  <si>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</si>
  <si>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</si>
  <si>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</si>
  <si>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</si>
  <si>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</si>
  <si>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</si>
  <si>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</si>
  <si>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</si>
  <si>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</si>
  <si>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</si>
  <si>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</si>
  <si>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</si>
  <si>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</si>
  <si>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</si>
  <si>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</si>
  <si>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</si>
  <si>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</si>
  <si>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</si>
  <si>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</si>
  <si>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</si>
  <si>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</si>
  <si>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</si>
  <si>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</si>
  <si>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</si>
  <si>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</si>
  <si>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</si>
  <si>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</si>
  <si>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</si>
  <si>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</si>
  <si>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</si>
  <si>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</si>
  <si>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</si>
  <si>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</si>
  <si>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</si>
  <si>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</si>
  <si>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</si>
  <si>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</si>
  <si>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</si>
  <si>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</si>
  <si>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</si>
  <si>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</si>
  <si>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</si>
  <si>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</si>
  <si>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</si>
  <si>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</si>
  <si>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</si>
  <si>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</si>
  <si>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</si>
  <si>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</si>
  <si>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</si>
  <si>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</si>
  <si>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</si>
  <si>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</si>
  <si>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</si>
  <si>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</si>
  <si>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</si>
  <si>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</si>
  <si>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</si>
  <si>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</si>
  <si>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</si>
  <si>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</si>
  <si>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</si>
  <si>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</si>
  <si>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</si>
  <si>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</si>
  <si>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</si>
  <si>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</si>
  <si>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</si>
  <si>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</si>
  <si>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</si>
  <si>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</si>
  <si>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</si>
  <si>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</si>
  <si>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</si>
  <si>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</si>
  <si>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</si>
  <si>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</si>
  <si>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</si>
  <si>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</si>
  <si>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</si>
  <si>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</si>
  <si>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</si>
  <si>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</si>
  <si>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</si>
  <si>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</si>
  <si>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</si>
  <si>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</si>
  <si>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</si>
  <si>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</si>
  <si>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</si>
  <si>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</si>
  <si>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</si>
  <si>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</si>
  <si>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</si>
  <si>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</si>
  <si>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</si>
  <si>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</si>
  <si>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</si>
  <si>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</si>
  <si>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</si>
  <si>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</si>
  <si>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</si>
  <si>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</si>
  <si>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</si>
  <si>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</si>
  <si>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</si>
  <si>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</si>
  <si>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</si>
  <si>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</si>
  <si>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</si>
  <si>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</si>
  <si>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</si>
  <si>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</si>
  <si>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</si>
  <si>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</si>
  <si>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</si>
  <si>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</si>
  <si>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</si>
  <si>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</si>
  <si>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</si>
  <si>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</si>
  <si>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</si>
  <si>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</si>
  <si>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</si>
  <si>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</si>
  <si>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</si>
  <si>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</si>
  <si>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</si>
  <si>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</si>
  <si>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</si>
  <si>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</si>
  <si>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</si>
  <si>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</si>
  <si>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</si>
  <si>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</si>
  <si>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</si>
  <si>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</si>
  <si>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</si>
  <si>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</si>
  <si>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</si>
  <si>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</si>
  <si>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</si>
  <si>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</si>
  <si>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</si>
  <si>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</si>
  <si>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</si>
  <si>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</si>
  <si>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</si>
  <si>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</si>
  <si>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</si>
  <si>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</si>
  <si>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</si>
  <si>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</si>
  <si>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</si>
  <si>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</si>
  <si>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</si>
  <si>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</si>
  <si>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</si>
  <si>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</si>
  <si>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</si>
  <si>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</si>
  <si>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</si>
  <si>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</si>
  <si>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</si>
  <si>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</si>
  <si>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</si>
  <si>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</si>
  <si>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</si>
  <si>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</si>
  <si>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</si>
  <si>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</si>
  <si>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</si>
  <si>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</si>
  <si>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</si>
  <si>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</si>
  <si>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</si>
  <si>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</si>
  <si>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</si>
  <si>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</si>
  <si>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</si>
  <si>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</si>
  <si>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</si>
  <si>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</si>
  <si>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</si>
  <si>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</si>
  <si>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</si>
  <si>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</si>
  <si>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</si>
  <si>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</si>
  <si>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</si>
  <si>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</si>
  <si>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</si>
  <si>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</si>
  <si>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</si>
  <si>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</si>
  <si>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</si>
  <si>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</si>
  <si>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</si>
  <si>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</si>
  <si>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</si>
  <si>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</si>
  <si>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</si>
  <si>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</si>
  <si>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</si>
  <si>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</si>
  <si>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</si>
  <si>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</si>
  <si>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</si>
  <si>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</si>
  <si>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</si>
  <si>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</si>
  <si>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</si>
  <si>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</si>
  <si>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</si>
  <si>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</si>
  <si>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</si>
  <si>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</si>
  <si>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</si>
  <si>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</si>
  <si>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</si>
  <si>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</si>
  <si>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</si>
  <si>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</si>
  <si>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</si>
  <si>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</si>
  <si>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</si>
  <si>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</si>
  <si>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</si>
  <si>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</si>
  <si>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</si>
  <si>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</si>
  <si>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</si>
  <si>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</si>
  <si>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</si>
  <si>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</si>
  <si>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</si>
  <si>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</si>
  <si>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</si>
  <si>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</si>
  <si>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</si>
  <si>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</si>
  <si>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</si>
  <si>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</si>
  <si>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</si>
  <si>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</si>
  <si>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</si>
  <si>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</si>
  <si>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</si>
  <si>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</si>
  <si>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</si>
  <si>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</si>
  <si>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</si>
  <si>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</si>
  <si>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</si>
  <si>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</si>
  <si>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</si>
  <si>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</si>
  <si>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</si>
  <si>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</si>
  <si>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</si>
  <si>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</si>
  <si>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</si>
  <si>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</si>
  <si>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</si>
  <si>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</si>
  <si>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</si>
  <si>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</si>
  <si>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</si>
  <si>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</si>
  <si>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</si>
  <si>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</si>
  <si>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</si>
  <si>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</si>
  <si>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</si>
  <si>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</si>
  <si>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</si>
  <si>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</si>
  <si>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</si>
  <si>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</si>
  <si>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</si>
  <si>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</si>
  <si>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</si>
  <si>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</si>
  <si>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</si>
  <si>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</si>
  <si>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</si>
  <si>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</si>
  <si>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</si>
  <si>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</si>
  <si>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</si>
  <si>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</si>
  <si>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</si>
  <si>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</si>
  <si>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</si>
  <si>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</si>
  <si>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</si>
  <si>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</si>
  <si>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</si>
  <si>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</si>
  <si>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</si>
  <si>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</si>
  <si>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</si>
  <si>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</si>
  <si>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</si>
  <si>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</si>
  <si>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</si>
  <si>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</si>
  <si>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</si>
  <si>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</si>
  <si>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</si>
  <si>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</si>
  <si>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</si>
  <si>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</si>
  <si>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</si>
  <si>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</si>
  <si>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</si>
  <si>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</si>
  <si>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</si>
  <si>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</si>
  <si>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</si>
  <si>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</si>
  <si>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</si>
  <si>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</si>
  <si>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</si>
  <si>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</si>
  <si>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</si>
  <si>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</si>
  <si>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</si>
  <si>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</si>
  <si>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</si>
  <si>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</si>
  <si>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</si>
  <si>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</si>
  <si>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</si>
  <si>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</si>
  <si>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</si>
  <si>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</si>
  <si>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</si>
  <si>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</si>
  <si>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</si>
  <si>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</si>
  <si>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</si>
  <si>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</si>
  <si>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</si>
  <si>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</si>
  <si>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</si>
  <si>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</si>
  <si>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</si>
  <si>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</si>
  <si>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</si>
  <si>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</si>
  <si>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</si>
  <si>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</si>
  <si>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</si>
  <si>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</si>
  <si>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</si>
  <si>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</si>
  <si>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</si>
  <si>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</si>
  <si>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</si>
  <si>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</si>
  <si>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</si>
  <si>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</si>
  <si>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</si>
  <si>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</si>
  <si>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</si>
  <si>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</si>
  <si>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</si>
  <si>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</si>
  <si>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</si>
  <si>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</si>
  <si>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</si>
  <si>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</si>
  <si>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</si>
  <si>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</si>
  <si>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</si>
  <si>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</si>
  <si>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</si>
  <si>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</si>
  <si>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</si>
  <si>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</si>
  <si>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</si>
  <si>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</si>
  <si>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</si>
  <si>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</si>
  <si>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</si>
  <si>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</si>
  <si>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</si>
  <si>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</si>
  <si>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</si>
  <si>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</si>
  <si>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</si>
  <si>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</si>
  <si>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</si>
  <si>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</si>
  <si>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</si>
  <si>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</si>
  <si>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</si>
  <si>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</si>
  <si>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</si>
  <si>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</si>
  <si>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</si>
  <si>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</si>
  <si>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</si>
  <si>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</si>
  <si>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</si>
  <si>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</si>
  <si>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</si>
  <si>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</si>
  <si>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</si>
  <si>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</si>
  <si>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</si>
  <si>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</si>
  <si>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</si>
  <si>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</si>
  <si>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</si>
  <si>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</si>
  <si>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</si>
  <si>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</si>
  <si>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</si>
  <si>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</si>
  <si>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</si>
  <si>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</si>
  <si>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</si>
  <si>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</si>
  <si>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</si>
  <si>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</si>
  <si>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</si>
  <si>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</si>
  <si>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</si>
  <si>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</si>
  <si>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</si>
  <si>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</si>
  <si>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</si>
  <si>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</si>
  <si>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</si>
  <si>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</si>
  <si>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</si>
  <si>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</si>
  <si>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</si>
  <si>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</si>
  <si>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</si>
  <si>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</si>
  <si>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</si>
  <si>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</si>
  <si>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</si>
  <si>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</si>
  <si>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</si>
  <si>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</si>
  <si>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</si>
  <si>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</si>
  <si>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</si>
  <si>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</si>
  <si>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</si>
  <si>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</si>
  <si>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</si>
  <si>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</si>
  <si>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</si>
  <si>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</si>
  <si>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</si>
  <si>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</si>
  <si>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</si>
  <si>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</si>
  <si>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</si>
  <si>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</si>
  <si>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</si>
  <si>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</si>
  <si>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</si>
  <si>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</si>
  <si>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</si>
  <si>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</si>
  <si>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</si>
  <si>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</si>
  <si>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</si>
  <si>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</si>
  <si>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</si>
  <si>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</si>
  <si>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</si>
  <si>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</si>
  <si>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</si>
  <si>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</si>
  <si>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</si>
  <si>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</si>
  <si>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</si>
  <si>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</si>
  <si>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</si>
  <si>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</si>
  <si>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</si>
  <si>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</si>
  <si>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</si>
  <si>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</si>
  <si>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</si>
  <si>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</si>
  <si>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</si>
  <si>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</si>
  <si>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</si>
  <si>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</si>
  <si>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</si>
  <si>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</si>
  <si>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</si>
  <si>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</si>
  <si>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</si>
  <si>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</si>
  <si>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</si>
  <si>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</si>
  <si>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</si>
  <si>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</si>
  <si>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</si>
  <si>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</si>
  <si>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</si>
  <si>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</si>
  <si>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</si>
  <si>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</si>
  <si>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</si>
  <si>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</si>
  <si>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</si>
  <si>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</si>
  <si>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</si>
  <si>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</si>
  <si>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</si>
  <si>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</si>
  <si>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</si>
  <si>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</si>
  <si>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</si>
  <si>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</si>
  <si>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</si>
  <si>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</si>
  <si>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</si>
  <si>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</si>
  <si>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</si>
  <si>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</si>
  <si>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</si>
  <si>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</si>
  <si>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</si>
  <si>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</si>
  <si>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</si>
  <si>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</si>
  <si>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</si>
  <si>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</si>
  <si>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</si>
  <si>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</si>
  <si>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</si>
  <si>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</si>
  <si>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</si>
  <si>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</si>
  <si>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</si>
  <si>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</si>
  <si>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</si>
  <si>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</si>
  <si>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</si>
  <si>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</si>
  <si>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</si>
  <si>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</si>
  <si>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</si>
  <si>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</si>
  <si>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</si>
  <si>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</si>
  <si>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</si>
  <si>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</si>
  <si>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</si>
  <si>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</si>
  <si>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</si>
  <si>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</si>
  <si>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</si>
  <si>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</si>
  <si>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</si>
  <si>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</si>
  <si>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</si>
  <si>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</si>
  <si>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</si>
  <si>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</si>
  <si>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</si>
  <si>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</si>
  <si>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</si>
  <si>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</si>
  <si>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</si>
  <si>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</si>
  <si>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</si>
  <si>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</si>
  <si>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</si>
  <si>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</si>
  <si>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</si>
  <si>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</si>
  <si>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</si>
  <si>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</si>
  <si>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</si>
  <si>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</si>
  <si>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</si>
  <si>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</si>
  <si>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</si>
  <si>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</si>
  <si>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</si>
  <si>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</si>
  <si>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</si>
  <si>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</si>
  <si>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</si>
  <si>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</si>
  <si>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</si>
  <si>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</si>
  <si>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</si>
  <si>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</si>
  <si>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</si>
  <si>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</si>
  <si>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</si>
  <si>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</si>
  <si>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</si>
  <si>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</si>
  <si>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</si>
  <si>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</si>
  <si>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</si>
  <si>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</si>
  <si>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</si>
  <si>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</si>
  <si>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</si>
  <si>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</si>
  <si>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</si>
  <si>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</si>
  <si>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</si>
  <si>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</si>
  <si>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</si>
  <si>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</si>
  <si>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</si>
  <si>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</si>
  <si>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</si>
  <si>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</si>
  <si>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</si>
  <si>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</si>
  <si>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</si>
  <si>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</si>
  <si>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</si>
  <si>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</si>
  <si>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</si>
  <si>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</si>
  <si>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</si>
  <si>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</si>
  <si>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</si>
  <si>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</si>
  <si>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</si>
  <si>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</si>
  <si>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</si>
  <si>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</si>
  <si>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</si>
  <si>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</si>
  <si>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</si>
  <si>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</si>
  <si>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</si>
  <si>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</si>
  <si>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</si>
  <si>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</si>
  <si>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</si>
  <si>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</si>
  <si>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</si>
  <si>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</si>
  <si>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</si>
  <si>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</si>
  <si>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</si>
  <si>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</si>
  <si>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</si>
  <si>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</si>
  <si>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</si>
  <si>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</si>
  <si>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</si>
  <si>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</si>
  <si>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</si>
  <si>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</si>
  <si>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</si>
  <si>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</si>
  <si>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</si>
  <si>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</si>
  <si>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</si>
  <si>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</si>
  <si>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</si>
  <si>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</si>
  <si>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</si>
  <si>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</si>
  <si>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</si>
  <si>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</si>
  <si>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</si>
  <si>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</si>
  <si>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</si>
  <si>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</si>
  <si>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</si>
  <si>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</si>
  <si>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</si>
  <si>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</si>
  <si>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</si>
  <si>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</si>
  <si>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</si>
  <si>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</si>
  <si>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</si>
  <si>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</si>
  <si>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</si>
  <si>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</si>
  <si>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</si>
  <si>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</si>
  <si>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</si>
  <si>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</si>
  <si>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</si>
  <si>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</si>
  <si>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</si>
  <si>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</si>
  <si>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</si>
  <si>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</si>
  <si>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</si>
  <si>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</si>
  <si>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</si>
  <si>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</si>
  <si>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</si>
  <si>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</si>
  <si>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</si>
  <si>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</si>
  <si>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</si>
  <si>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</si>
  <si>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</si>
  <si>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</si>
  <si>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</si>
  <si>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</si>
  <si>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</si>
  <si>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</si>
  <si>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</si>
  <si>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</si>
  <si>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</si>
  <si>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</si>
  <si>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</si>
  <si>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</si>
  <si>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</si>
  <si>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</si>
  <si>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</si>
  <si>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</si>
  <si>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</si>
  <si>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</si>
  <si>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</si>
  <si>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</si>
  <si>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</si>
  <si>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</si>
  <si>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</si>
  <si>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</si>
  <si>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</si>
  <si>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</si>
  <si>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</si>
  <si>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</si>
  <si>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</si>
  <si>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</si>
  <si>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</si>
  <si>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</si>
  <si>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</si>
  <si>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</si>
  <si>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</si>
  <si>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</si>
  <si>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</si>
  <si>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</si>
  <si>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</si>
  <si>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</si>
  <si>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</si>
  <si>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</si>
  <si>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</si>
  <si>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</si>
  <si>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</si>
  <si>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</si>
  <si>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</si>
  <si>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</si>
  <si>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</si>
  <si>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</si>
  <si>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</si>
  <si>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</si>
  <si>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</si>
  <si>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</si>
  <si>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</si>
  <si>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</si>
  <si>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</si>
  <si>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</si>
  <si>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</si>
  <si>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</si>
  <si>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</si>
  <si>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</si>
  <si>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</si>
  <si>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</si>
  <si>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</si>
  <si>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</si>
  <si>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</si>
  <si>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</si>
  <si>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</si>
  <si>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</si>
  <si>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</si>
  <si>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</si>
  <si>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</si>
  <si>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</si>
  <si>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</si>
  <si>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</si>
  <si>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</si>
  <si>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</si>
  <si>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</si>
  <si>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</si>
  <si>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</si>
  <si>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</si>
  <si>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</si>
  <si>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</si>
  <si>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</si>
  <si>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</si>
  <si>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</si>
  <si>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</si>
  <si>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</si>
  <si>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</si>
  <si>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</si>
  <si>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</si>
  <si>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</si>
  <si>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</si>
  <si>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</si>
  <si>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</si>
  <si>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</si>
  <si>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</si>
  <si>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</si>
  <si>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</si>
  <si>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</si>
  <si>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</si>
  <si>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</si>
  <si>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</si>
  <si>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</si>
  <si>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</si>
  <si>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</si>
  <si>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</si>
  <si>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</si>
  <si>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</si>
  <si>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</si>
  <si>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</si>
  <si>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</si>
  <si>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</si>
  <si>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</si>
  <si>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</si>
  <si>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</si>
  <si>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</si>
  <si>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</si>
  <si>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</si>
  <si>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</si>
  <si>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</si>
  <si>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</si>
  <si>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</si>
  <si>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</si>
  <si>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</si>
  <si>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</si>
  <si>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</si>
  <si>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</si>
  <si>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</si>
  <si>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</si>
  <si>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</si>
  <si>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</si>
  <si>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</si>
  <si>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</si>
  <si>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</si>
  <si>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</si>
  <si>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</si>
  <si>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</si>
  <si>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</si>
  <si>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</si>
  <si>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</si>
  <si>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</si>
  <si>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</si>
  <si>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</si>
  <si>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</si>
  <si>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</si>
  <si>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</si>
  <si>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</si>
  <si>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</si>
  <si>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</si>
  <si>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</si>
  <si>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</si>
  <si>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</si>
  <si>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</si>
  <si>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</si>
  <si>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</si>
  <si>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</si>
  <si>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</si>
  <si>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</si>
  <si>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</si>
  <si>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</si>
  <si>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</si>
  <si>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</si>
  <si>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</si>
  <si>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</si>
  <si>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</si>
  <si>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</si>
  <si>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</si>
  <si>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</si>
  <si>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</si>
  <si>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</si>
  <si>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</si>
  <si>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</si>
  <si>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</si>
  <si>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</si>
  <si>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</si>
  <si>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</si>
  <si>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</si>
  <si>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</si>
  <si>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</si>
  <si>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</si>
  <si>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</si>
  <si>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</si>
  <si>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</si>
  <si>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</si>
  <si>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</si>
  <si>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</si>
  <si>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</si>
  <si>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</si>
  <si>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</si>
  <si>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</si>
  <si>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</si>
  <si>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</si>
  <si>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</si>
  <si>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</si>
  <si>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</si>
  <si>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</si>
  <si>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</si>
  <si>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</si>
  <si>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</si>
  <si>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</si>
  <si>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</si>
  <si>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</si>
  <si>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</si>
  <si>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</si>
  <si>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</si>
  <si>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</si>
  <si>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</si>
  <si>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</si>
  <si>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</si>
  <si>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</si>
  <si>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</si>
  <si>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</si>
  <si>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</si>
  <si>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</si>
  <si>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</si>
  <si>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</si>
  <si>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</si>
  <si>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</si>
  <si>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</si>
  <si>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</si>
  <si>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</si>
  <si>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</si>
  <si>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</si>
  <si>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</si>
  <si>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</si>
  <si>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</si>
  <si>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</si>
  <si>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</si>
  <si>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</si>
  <si>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</si>
  <si>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</si>
  <si>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</si>
  <si>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</si>
  <si>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</si>
  <si>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</si>
  <si>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</si>
  <si>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</si>
  <si>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</si>
  <si>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</si>
  <si>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</si>
  <si>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</si>
  <si>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</si>
  <si>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</si>
  <si>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</si>
  <si>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</si>
  <si>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</si>
  <si>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</si>
  <si>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</si>
  <si>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</si>
  <si>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</si>
  <si>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</si>
  <si>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</si>
  <si>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</si>
  <si>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</si>
  <si>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</si>
  <si>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</si>
  <si>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</si>
  <si>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</si>
  <si>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</si>
  <si>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</si>
  <si>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</si>
  <si>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</si>
  <si>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</si>
  <si>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</si>
  <si>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</si>
  <si>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</si>
  <si>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</si>
  <si>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</si>
  <si>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</si>
  <si>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</si>
  <si>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</si>
  <si>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</si>
  <si>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</si>
  <si>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</si>
  <si>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</si>
  <si>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</si>
  <si>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</si>
  <si>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</si>
  <si>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</si>
  <si>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</si>
  <si>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</si>
  <si>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</si>
  <si>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</si>
  <si>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</si>
  <si>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</si>
  <si>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</si>
  <si>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</si>
  <si>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</si>
  <si>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</si>
  <si>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</si>
  <si>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</si>
  <si>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</si>
  <si>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</si>
  <si>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</si>
  <si>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</si>
  <si>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</si>
  <si>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</si>
  <si>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</si>
  <si>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</si>
  <si>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</si>
  <si>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</si>
  <si>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</si>
  <si>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</si>
  <si>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</si>
  <si>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</si>
  <si>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</si>
  <si>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</si>
  <si>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</si>
  <si>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</si>
  <si>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</si>
  <si>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</si>
  <si>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</si>
  <si>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</si>
  <si>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</si>
  <si>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</si>
  <si>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</si>
  <si>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</si>
  <si>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</si>
  <si>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</si>
  <si>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</si>
  <si>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</si>
  <si>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</si>
  <si>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</si>
  <si>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</si>
  <si>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</si>
  <si>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</si>
  <si>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</si>
  <si>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</si>
  <si>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</si>
  <si>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</si>
  <si>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</si>
  <si>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</si>
  <si>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</si>
  <si>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</si>
  <si>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</si>
  <si>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</si>
  <si>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</si>
  <si>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</si>
  <si>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</si>
  <si>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</si>
  <si>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</si>
  <si>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</si>
  <si>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</si>
  <si>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</si>
  <si>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</si>
  <si>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</si>
  <si>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</si>
  <si>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</si>
  <si>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</si>
  <si>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</si>
  <si>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</si>
  <si>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</si>
  <si>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</si>
  <si>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</si>
  <si>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</si>
  <si>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</si>
  <si>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</si>
  <si>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</si>
  <si>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</si>
  <si>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</si>
  <si>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</si>
  <si>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</si>
  <si>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</si>
  <si>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</si>
  <si>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</si>
  <si>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</si>
  <si>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</si>
  <si>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</si>
  <si>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</si>
  <si>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</si>
  <si>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</si>
  <si>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</si>
  <si>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</si>
  <si>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</si>
  <si>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</si>
  <si>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</si>
  <si>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</si>
  <si>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</si>
  <si>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</si>
  <si>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</si>
  <si>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</si>
  <si>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</si>
  <si>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</si>
  <si>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</si>
  <si>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</si>
  <si>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</si>
  <si>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</si>
  <si>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</si>
  <si>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</si>
  <si>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</si>
  <si>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</si>
  <si>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</si>
  <si>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</si>
  <si>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</si>
  <si>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</si>
  <si>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</si>
  <si>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</si>
  <si>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</si>
  <si>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</si>
  <si>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</si>
  <si>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</si>
  <si>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</si>
  <si>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</si>
  <si>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</si>
  <si>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</si>
  <si>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</si>
  <si>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</si>
  <si>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</si>
  <si>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</si>
  <si>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</si>
  <si>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</si>
  <si>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</si>
  <si>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</si>
  <si>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</si>
  <si>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</si>
  <si>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</si>
  <si>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</si>
  <si>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</si>
  <si>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</si>
  <si>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</si>
  <si>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</si>
  <si>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</si>
  <si>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</si>
  <si>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</si>
  <si>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</si>
  <si>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</si>
  <si>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</si>
  <si>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</si>
  <si>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</si>
  <si>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</si>
  <si>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</si>
  <si>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</si>
  <si>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</si>
  <si>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</si>
  <si>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</si>
  <si>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</si>
  <si>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</si>
  <si>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</si>
  <si>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</si>
  <si>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</si>
  <si>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</si>
  <si>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</si>
  <si>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</si>
  <si>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</si>
  <si>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</si>
  <si>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</si>
  <si>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</si>
  <si>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</si>
  <si>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</si>
  <si>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</si>
  <si>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</si>
  <si>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</si>
  <si>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</si>
  <si>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</si>
  <si>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</si>
  <si>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</si>
  <si>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</si>
  <si>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</si>
  <si>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</si>
  <si>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</si>
  <si>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</si>
  <si>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</si>
  <si>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</si>
  <si>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</si>
  <si>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</si>
  <si>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</si>
  <si>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</si>
  <si>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</si>
  <si>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</si>
  <si>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</si>
  <si>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</si>
  <si>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</si>
  <si>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</si>
  <si>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</si>
  <si>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</si>
  <si>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</si>
  <si>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</si>
  <si>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</si>
  <si>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</si>
  <si>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</si>
  <si>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</si>
  <si>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</si>
  <si>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</si>
  <si>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</si>
  <si>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</si>
  <si>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</si>
  <si>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</si>
  <si>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</si>
  <si>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</si>
  <si>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</si>
  <si>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</si>
  <si>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</si>
  <si>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</si>
  <si>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</si>
  <si>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</si>
  <si>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</si>
  <si>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</si>
  <si>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</si>
  <si>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</si>
  <si>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</si>
  <si>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</si>
  <si>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</si>
  <si>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</si>
  <si>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</si>
  <si>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</si>
  <si>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</si>
  <si>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</si>
  <si>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</si>
  <si>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</si>
  <si>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</si>
  <si>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</si>
  <si>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</si>
  <si>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</si>
  <si>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</si>
  <si>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</si>
  <si>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</si>
  <si>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</si>
  <si>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</si>
  <si>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</si>
  <si>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</si>
  <si>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</si>
  <si>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</si>
  <si>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</si>
  <si>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</si>
  <si>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</si>
  <si>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</si>
  <si>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</si>
  <si>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</si>
  <si>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</si>
  <si>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</si>
  <si>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</si>
  <si>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</si>
  <si>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</si>
  <si>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</si>
  <si>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</si>
  <si>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</si>
  <si>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</si>
  <si>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</si>
  <si>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</si>
  <si>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</si>
  <si>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</si>
  <si>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</si>
  <si>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</si>
  <si>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</si>
  <si>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</si>
  <si>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</si>
  <si>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</si>
  <si>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</si>
  <si>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</si>
  <si>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</si>
  <si>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</si>
  <si>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</si>
  <si>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</si>
  <si>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</si>
  <si>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</si>
  <si>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</si>
  <si>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</si>
  <si>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</si>
  <si>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</si>
  <si>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</si>
  <si>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</si>
  <si>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</si>
  <si>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</si>
  <si>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</si>
  <si>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</si>
  <si>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</si>
  <si>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</si>
  <si>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</si>
  <si>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</si>
  <si>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</si>
  <si>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</si>
  <si>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</si>
  <si>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</si>
  <si>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</si>
  <si>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</si>
  <si>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</si>
  <si>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</si>
  <si>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</si>
  <si>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</si>
  <si>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</si>
  <si>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</si>
  <si>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</si>
  <si>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</si>
  <si>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</si>
  <si>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</si>
  <si>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</si>
  <si>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</si>
  <si>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</si>
  <si>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</si>
  <si>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</si>
  <si>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</si>
  <si>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</si>
  <si>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</si>
  <si>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</si>
  <si>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</si>
  <si>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</si>
  <si>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</si>
  <si>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</si>
  <si>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</si>
  <si>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</si>
  <si>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</si>
  <si>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</si>
  <si>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</si>
  <si>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</si>
  <si>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</si>
  <si>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</si>
  <si>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</si>
  <si>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</si>
  <si>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</si>
  <si>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</si>
  <si>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</si>
  <si>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</si>
  <si>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</si>
  <si>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</si>
  <si>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</si>
  <si>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</si>
  <si>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</si>
  <si>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</si>
  <si>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</si>
  <si>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</si>
  <si>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</si>
  <si>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</si>
  <si>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</si>
  <si>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</si>
  <si>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</si>
  <si>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</si>
  <si>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</si>
  <si>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</si>
  <si>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</si>
  <si>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</si>
  <si>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</si>
  <si>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</si>
  <si>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</si>
  <si>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</si>
  <si>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</si>
  <si>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</si>
  <si>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</si>
  <si>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</si>
  <si>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</si>
  <si>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</si>
  <si>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</si>
  <si>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</si>
  <si>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</si>
  <si>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</si>
  <si>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</si>
  <si>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</si>
  <si>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</si>
  <si>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</si>
  <si>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</si>
  <si>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</si>
  <si>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</si>
  <si>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</si>
  <si>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</si>
  <si>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</si>
  <si>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</si>
  <si>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</si>
  <si>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</si>
  <si>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</si>
  <si>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</si>
  <si>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</si>
  <si>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</si>
  <si>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</si>
  <si>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</si>
  <si>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</si>
  <si>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</si>
  <si>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</si>
  <si>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</si>
  <si>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</si>
  <si>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</si>
  <si>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</si>
  <si>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</si>
  <si>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</si>
  <si>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</si>
  <si>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</si>
  <si>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</si>
  <si>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</si>
  <si>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</si>
  <si>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</si>
  <si>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</si>
  <si>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</si>
  <si>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</si>
  <si>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</si>
  <si>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</si>
  <si>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</si>
  <si>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</si>
  <si>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</si>
  <si>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</si>
  <si>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</si>
  <si>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</si>
  <si>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</si>
  <si>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</si>
  <si>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</si>
  <si>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</si>
  <si>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</si>
  <si>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</si>
  <si>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</si>
  <si>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</si>
  <si>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</si>
  <si>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</si>
  <si>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</si>
  <si>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</si>
  <si>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</si>
  <si>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</si>
  <si>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</si>
  <si>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</si>
  <si>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</si>
  <si>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</si>
  <si>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</si>
  <si>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</si>
  <si>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</si>
  <si>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</si>
  <si>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</si>
  <si>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</si>
  <si>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</si>
  <si>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</si>
  <si>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</si>
  <si>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</si>
  <si>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</si>
  <si>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</si>
  <si>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</si>
  <si>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</si>
  <si>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</si>
  <si>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</si>
  <si>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</si>
  <si>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</si>
  <si>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</si>
  <si>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</si>
  <si>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</si>
  <si>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</si>
  <si>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</si>
  <si>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</si>
  <si>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</si>
  <si>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</si>
  <si>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</si>
  <si>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</si>
  <si>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</si>
  <si>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</si>
  <si>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</si>
  <si>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</si>
  <si>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</si>
  <si>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</si>
  <si>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</si>
  <si>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</si>
  <si>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</si>
  <si>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</si>
  <si>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</si>
  <si>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</si>
  <si>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</si>
  <si>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</si>
  <si>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</si>
  <si>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</si>
  <si>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</si>
  <si>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</si>
  <si>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</si>
  <si>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</si>
  <si>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</si>
  <si>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</si>
  <si>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</si>
  <si>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</si>
  <si>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</si>
  <si>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</si>
  <si>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</si>
  <si>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</si>
  <si>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</si>
  <si>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</si>
  <si>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</si>
  <si>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</si>
  <si>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</si>
  <si>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</si>
  <si>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</si>
  <si>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</si>
  <si>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</si>
  <si>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</si>
  <si>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</si>
  <si>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</si>
  <si>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</si>
  <si>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</si>
  <si>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</si>
  <si>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</si>
  <si>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</si>
  <si>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</si>
  <si>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</si>
  <si>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</si>
  <si>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</si>
  <si>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</si>
  <si>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</si>
  <si>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</si>
  <si>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</si>
  <si>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</si>
  <si>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</si>
  <si>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</si>
  <si>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</si>
  <si>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</si>
  <si>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</si>
  <si>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</si>
  <si>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</si>
  <si>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</si>
  <si>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</si>
  <si>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</si>
  <si>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</si>
  <si>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</si>
  <si>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</si>
  <si>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</si>
  <si>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</si>
  <si>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</si>
  <si>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</si>
  <si>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</si>
  <si>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</si>
  <si>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</si>
  <si>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</si>
  <si>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</si>
  <si>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</si>
  <si>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</si>
  <si>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</si>
  <si>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</si>
  <si>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</si>
  <si>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</si>
  <si>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</si>
  <si>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</si>
  <si>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</si>
  <si>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</si>
  <si>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</si>
  <si>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</si>
  <si>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</si>
  <si>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</si>
  <si>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</si>
  <si>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</si>
  <si>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</si>
  <si>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</si>
  <si>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</si>
  <si>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</si>
  <si>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</si>
  <si>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</si>
  <si>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</si>
  <si>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</si>
  <si>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</si>
  <si>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</si>
  <si>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</si>
  <si>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</si>
  <si>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</si>
  <si>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</si>
  <si>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</si>
  <si>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</si>
  <si>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</si>
  <si>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</si>
  <si>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</si>
  <si>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</si>
  <si>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</si>
  <si>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</si>
  <si>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</si>
  <si>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</si>
  <si>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</si>
  <si>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</si>
  <si>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</si>
  <si>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</si>
  <si>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</si>
  <si>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</si>
  <si>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</si>
  <si>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</si>
  <si>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</si>
  <si>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</si>
  <si>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</si>
  <si>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</si>
  <si>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</si>
  <si>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</si>
  <si>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</si>
  <si>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</si>
  <si>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</si>
  <si>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</si>
  <si>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</si>
  <si>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</si>
  <si>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</si>
  <si>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</si>
  <si>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</si>
  <si>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</si>
  <si>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</si>
  <si>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</si>
  <si>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</si>
  <si>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</si>
  <si>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</si>
  <si>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</si>
  <si>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</si>
  <si>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</si>
  <si>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</si>
  <si>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</si>
  <si>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</si>
  <si>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</si>
  <si>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</si>
  <si>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</si>
  <si>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</si>
  <si>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</si>
  <si>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</si>
  <si>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</si>
  <si>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</si>
  <si>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</si>
  <si>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</si>
  <si>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</si>
  <si>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</si>
  <si>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</si>
  <si>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</si>
  <si>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</si>
  <si>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</si>
  <si>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</si>
  <si>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</si>
  <si>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</si>
  <si>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</si>
  <si>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</si>
  <si>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</si>
  <si>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</si>
  <si>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</si>
  <si>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</si>
  <si>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</si>
  <si>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</si>
  <si>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</si>
  <si>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</si>
  <si>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</si>
  <si>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</si>
  <si>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</si>
  <si>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</si>
  <si>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</si>
  <si>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</si>
  <si>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</si>
  <si>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</si>
  <si>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</si>
  <si>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</si>
  <si>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</si>
  <si>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</si>
  <si>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</si>
  <si>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</si>
  <si>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</si>
  <si>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</si>
  <si>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</si>
  <si>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</si>
  <si>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</si>
  <si>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</si>
  <si>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</si>
  <si>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</si>
  <si>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</si>
  <si>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</si>
  <si>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</si>
  <si>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</si>
  <si>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</si>
  <si>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</si>
  <si>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</si>
  <si>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</si>
  <si>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</si>
  <si>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</si>
  <si>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</si>
  <si>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</si>
  <si>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</si>
  <si>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</si>
  <si>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</si>
  <si>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</si>
  <si>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</si>
  <si>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</si>
  <si>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</si>
  <si>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</si>
  <si>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</si>
  <si>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</si>
  <si>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</si>
  <si>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</si>
  <si>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</si>
  <si>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</si>
  <si>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</si>
  <si>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</si>
  <si>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</si>
  <si>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</si>
  <si>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</si>
  <si>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</si>
  <si>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</si>
  <si>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</si>
  <si>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</si>
  <si>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</si>
  <si>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</si>
  <si>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</si>
  <si>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</si>
  <si>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</si>
  <si>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</si>
  <si>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</si>
  <si>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</si>
  <si>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</si>
  <si>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</si>
  <si>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</si>
  <si>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</si>
  <si>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</si>
  <si>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</si>
  <si>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</si>
  <si>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</si>
  <si>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</si>
  <si>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</si>
  <si>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</si>
  <si>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</si>
  <si>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</si>
  <si>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</si>
  <si>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</si>
  <si>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</si>
  <si>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</si>
  <si>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</si>
  <si>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</si>
  <si>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</si>
  <si>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</si>
  <si>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</si>
  <si>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</si>
  <si>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</si>
  <si>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</si>
  <si>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</si>
  <si>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</si>
  <si>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</si>
  <si>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</si>
  <si>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</si>
  <si>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</si>
  <si>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</si>
  <si>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</si>
  <si>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</si>
  <si>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</si>
  <si>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</si>
  <si>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</si>
  <si>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</si>
  <si>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</si>
  <si>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</si>
  <si>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</si>
  <si>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</si>
  <si>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</si>
  <si>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</si>
  <si>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</si>
  <si>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</si>
  <si>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</si>
  <si>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</si>
  <si>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</si>
  <si>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</si>
  <si>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</si>
  <si>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</si>
  <si>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</si>
  <si>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</si>
  <si>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</si>
  <si>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</si>
  <si>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</si>
  <si>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</si>
  <si>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</si>
  <si>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</si>
  <si>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</si>
  <si>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</si>
  <si>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</si>
  <si>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</si>
  <si>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</si>
  <si>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</si>
  <si>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</si>
  <si>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</si>
  <si>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</si>
  <si>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</si>
  <si>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</si>
  <si>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</si>
  <si>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</si>
  <si>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</si>
  <si>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</si>
  <si>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</si>
  <si>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</si>
  <si>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</si>
  <si>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</si>
  <si>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</si>
  <si>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</si>
  <si>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</si>
  <si>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</si>
  <si>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</si>
  <si>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</si>
  <si>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</si>
  <si>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</si>
  <si>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</si>
  <si>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</si>
  <si>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</si>
  <si>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</si>
  <si>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</si>
  <si>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</si>
  <si>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</si>
  <si>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</si>
  <si>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</si>
  <si>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</si>
  <si>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</si>
  <si>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</si>
  <si>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</si>
  <si>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</si>
  <si>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</si>
  <si>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</si>
  <si>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</si>
  <si>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</si>
  <si>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</si>
  <si>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</si>
  <si>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</si>
  <si>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</si>
  <si>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</si>
  <si>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</si>
  <si>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</si>
  <si>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</si>
  <si>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</si>
  <si>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</si>
  <si>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</si>
  <si>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</si>
  <si>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</si>
  <si>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</si>
  <si>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</si>
  <si>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</si>
  <si>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</si>
  <si>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</si>
  <si>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</si>
  <si>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</si>
  <si>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</si>
  <si>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</si>
  <si>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</si>
  <si>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</si>
  <si>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</si>
  <si>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</si>
  <si>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</si>
  <si>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</si>
  <si>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</si>
  <si>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</si>
  <si>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</si>
  <si>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</si>
  <si>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</si>
  <si>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</si>
  <si>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</si>
  <si>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</si>
  <si>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</si>
  <si>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</si>
  <si>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</si>
  <si>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</si>
  <si>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</si>
  <si>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</si>
  <si>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</si>
  <si>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</si>
  <si>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</si>
  <si>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</si>
  <si>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</si>
  <si>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</si>
  <si>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</si>
  <si>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</si>
  <si>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</si>
  <si>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</si>
  <si>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</si>
  <si>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</si>
  <si>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</si>
  <si>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</si>
  <si>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</si>
  <si>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</si>
  <si>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</si>
  <si>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</si>
  <si>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</si>
  <si>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</si>
  <si>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</si>
  <si>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</si>
  <si>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</si>
  <si>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</si>
  <si>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</si>
  <si>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</si>
  <si>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</si>
  <si>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</si>
  <si>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</si>
  <si>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</si>
  <si>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</si>
  <si>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</si>
  <si>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</si>
  <si>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</si>
  <si>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</si>
  <si>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</si>
  <si>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</si>
  <si>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</si>
  <si>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</si>
  <si>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</si>
  <si>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</si>
  <si>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</si>
  <si>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</si>
  <si>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</si>
  <si>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</si>
  <si>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</si>
  <si>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</si>
  <si>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</si>
  <si>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</si>
  <si>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</si>
  <si>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</si>
  <si>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</si>
  <si>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</si>
  <si>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</si>
  <si>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</si>
  <si>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</si>
  <si>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</si>
  <si>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</si>
  <si>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</si>
  <si>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</si>
  <si>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</si>
  <si>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</si>
  <si>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</si>
  <si>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</si>
  <si>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</si>
  <si>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</si>
  <si>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</si>
  <si>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</si>
  <si>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</si>
  <si>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</si>
  <si>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</si>
  <si>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</si>
  <si>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</si>
  <si>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</si>
  <si>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</si>
  <si>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</si>
  <si>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</si>
  <si>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</si>
  <si>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</si>
  <si>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</si>
  <si>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</si>
  <si>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</si>
  <si>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</si>
  <si>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</si>
  <si>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</si>
  <si>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</si>
  <si>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</si>
  <si>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</si>
  <si>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</si>
  <si>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</si>
  <si>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</si>
  <si>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</si>
  <si>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</si>
  <si>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</si>
  <si>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</si>
  <si>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</si>
  <si>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</si>
  <si>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</si>
  <si>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</si>
  <si>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</si>
  <si>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</si>
  <si>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</si>
  <si>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</si>
  <si>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</si>
  <si>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</si>
  <si>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</si>
  <si>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</si>
  <si>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</si>
  <si>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</si>
  <si>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</si>
  <si>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</si>
  <si>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</si>
  <si>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</si>
  <si>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</si>
  <si>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</si>
  <si>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</si>
  <si>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</si>
  <si>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</si>
  <si>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</si>
  <si>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</si>
  <si>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</si>
  <si>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</si>
  <si>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</si>
  <si>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</si>
  <si>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</si>
  <si>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</si>
  <si>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</si>
  <si>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</si>
  <si>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</si>
  <si>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</si>
  <si>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</si>
  <si>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</si>
  <si>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</si>
  <si>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</si>
  <si>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</si>
  <si>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</si>
  <si>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</si>
  <si>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</si>
  <si>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</si>
  <si>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</si>
  <si>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</si>
  <si>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</si>
  <si>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</si>
  <si>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</si>
  <si>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</si>
  <si>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</si>
  <si>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</si>
  <si>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</si>
  <si>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</si>
  <si>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</si>
  <si>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</si>
  <si>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</si>
  <si>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</si>
  <si>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</si>
  <si>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</si>
  <si>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</si>
  <si>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</si>
  <si>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</si>
  <si>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</si>
  <si>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</si>
  <si>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</si>
  <si>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</si>
  <si>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</si>
  <si>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</si>
  <si>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</si>
  <si>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</si>
  <si>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</si>
  <si>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</si>
  <si>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</si>
  <si>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</si>
  <si>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</si>
  <si>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</si>
  <si>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</si>
  <si>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</si>
  <si>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</si>
  <si>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</si>
  <si>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</si>
  <si>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</si>
  <si>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</si>
  <si>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</si>
  <si>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</si>
  <si>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</si>
  <si>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</si>
  <si>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</si>
  <si>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</si>
  <si>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</si>
  <si>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</si>
  <si>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</si>
  <si>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</si>
  <si>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</si>
  <si>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</si>
  <si>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</si>
  <si>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</si>
  <si>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</si>
  <si>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</si>
  <si>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</si>
  <si>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</si>
  <si>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</si>
  <si>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</si>
  <si>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</si>
  <si>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</si>
  <si>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</si>
  <si>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</si>
  <si>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</si>
  <si>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</si>
  <si>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</si>
  <si>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</si>
  <si>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</si>
  <si>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</si>
  <si>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</si>
  <si>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</si>
  <si>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</si>
  <si>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</si>
  <si>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</si>
  <si>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</si>
  <si>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</si>
  <si>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</si>
  <si>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</si>
  <si>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</si>
  <si>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</si>
  <si>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</si>
  <si>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</si>
  <si>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</si>
  <si>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</si>
  <si>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</si>
  <si>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</si>
  <si>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</si>
  <si>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</si>
  <si>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</si>
  <si>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</si>
  <si>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</si>
  <si>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</si>
  <si>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</si>
  <si>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</si>
  <si>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</si>
  <si>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</si>
  <si>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</si>
  <si>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</si>
  <si>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</si>
  <si>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</si>
  <si>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</si>
  <si>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</si>
  <si>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</si>
  <si>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</si>
  <si>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</si>
  <si>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</si>
  <si>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</si>
  <si>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</si>
  <si>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</si>
  <si>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</si>
  <si>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</si>
  <si>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</si>
  <si>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</si>
  <si>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</si>
  <si>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</si>
  <si>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</si>
  <si>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</si>
  <si>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</si>
  <si>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</si>
  <si>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</si>
  <si>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</si>
  <si>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</si>
  <si>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</si>
  <si>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</si>
  <si>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</si>
  <si>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</si>
  <si>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</si>
  <si>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</si>
  <si>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</si>
  <si>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</si>
  <si>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</si>
  <si>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</si>
  <si>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</si>
  <si>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</si>
  <si>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</si>
  <si>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</si>
  <si>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</si>
  <si>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</si>
  <si>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</si>
  <si>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</si>
  <si>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</si>
  <si>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</si>
  <si>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</si>
  <si>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</si>
  <si>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</si>
  <si>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</si>
  <si>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</si>
  <si>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</si>
  <si>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</si>
  <si>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</si>
  <si>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</si>
  <si>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</si>
  <si>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</si>
  <si>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</si>
  <si>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</si>
  <si>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</si>
  <si>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</si>
  <si>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</si>
  <si>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</si>
  <si>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</si>
  <si>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</si>
  <si>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</si>
  <si>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</si>
  <si>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</si>
  <si>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</si>
  <si>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</si>
  <si>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</si>
  <si>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</si>
  <si>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</si>
  <si>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</si>
  <si>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</si>
  <si>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</si>
  <si>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</si>
  <si>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</si>
  <si>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</si>
  <si>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</si>
  <si>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</si>
  <si>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</si>
  <si>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</si>
  <si>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</si>
  <si>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</si>
  <si>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</si>
  <si>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</si>
  <si>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</si>
  <si>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</si>
  <si>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</si>
  <si>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</si>
  <si>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</si>
  <si>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</si>
  <si>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</si>
  <si>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</si>
  <si>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</si>
  <si>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</si>
  <si>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</si>
  <si>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</si>
  <si>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</si>
  <si>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</si>
  <si>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</si>
  <si>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</si>
  <si>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</si>
  <si>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</si>
  <si>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</si>
  <si>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</si>
  <si>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</si>
  <si>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</si>
  <si>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</si>
  <si>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</si>
  <si>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</si>
  <si>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</si>
  <si>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</si>
  <si>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</si>
  <si>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</si>
  <si>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</si>
  <si>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</si>
  <si>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</si>
  <si>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</si>
  <si>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</si>
  <si>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</si>
  <si>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</si>
  <si>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</si>
  <si>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</si>
  <si>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</si>
  <si>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</si>
  <si>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</si>
  <si>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</si>
  <si>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</si>
  <si>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</si>
  <si>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</si>
  <si>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</si>
  <si>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</si>
  <si>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</si>
  <si>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</si>
  <si>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</si>
  <si>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</si>
  <si>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</si>
  <si>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</si>
  <si>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</si>
  <si>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</si>
  <si>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</si>
  <si>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</si>
  <si>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</si>
  <si>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</si>
  <si>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</si>
  <si>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</si>
  <si>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</si>
  <si>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</si>
  <si>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</si>
  <si>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</si>
  <si>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</si>
  <si>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</si>
  <si>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</si>
  <si>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</si>
  <si>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</si>
  <si>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</si>
  <si>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</si>
  <si>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</si>
  <si>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</si>
  <si>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</si>
  <si>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</si>
  <si>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</si>
  <si>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</si>
  <si>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</si>
  <si>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</si>
  <si>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</si>
  <si>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</si>
  <si>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</si>
  <si>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</si>
  <si>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</si>
  <si>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</si>
  <si>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</si>
  <si>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</si>
  <si>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</si>
  <si>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</si>
  <si>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</si>
  <si>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</si>
  <si>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</si>
  <si>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</si>
  <si>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</si>
  <si>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</si>
  <si>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</si>
  <si>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</si>
  <si>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</si>
  <si>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</si>
  <si>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</si>
  <si>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</si>
  <si>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</si>
  <si>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</si>
  <si>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</si>
  <si>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</si>
  <si>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</si>
  <si>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</si>
  <si>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</si>
  <si>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</si>
  <si>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</si>
  <si>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</si>
  <si>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</si>
  <si>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</si>
  <si>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</si>
  <si>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</si>
  <si>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</si>
  <si>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</si>
  <si>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</si>
  <si>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</si>
  <si>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</si>
  <si>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</si>
  <si>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</si>
  <si>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</si>
  <si>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</si>
  <si>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</si>
  <si>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</si>
  <si>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</si>
  <si>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</si>
  <si>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</si>
  <si>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</si>
  <si>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</si>
  <si>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</si>
  <si>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</si>
  <si>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</si>
  <si>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</si>
  <si>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</si>
  <si>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</si>
  <si>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</si>
  <si>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</si>
  <si>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</si>
  <si>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</si>
  <si>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</si>
  <si>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</si>
  <si>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</si>
  <si>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</si>
  <si>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</si>
  <si>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</si>
  <si>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</si>
  <si>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</si>
  <si>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</si>
  <si>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</si>
  <si>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</si>
  <si>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</si>
  <si>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</si>
  <si>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</si>
  <si>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</si>
  <si>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</si>
  <si>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</si>
  <si>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</si>
  <si>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</si>
  <si>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</si>
  <si>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</si>
  <si>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</si>
  <si>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</si>
  <si>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</si>
  <si>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</si>
  <si>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</si>
  <si>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</si>
  <si>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</si>
  <si>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</si>
  <si>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</si>
  <si>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</si>
  <si>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</si>
  <si>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</si>
  <si>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</si>
  <si>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</si>
  <si>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</si>
  <si>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</si>
  <si>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</si>
  <si>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</si>
  <si>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</si>
  <si>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</si>
  <si>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</si>
  <si>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</si>
  <si>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</si>
  <si>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</si>
  <si>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</si>
  <si>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</si>
  <si>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</si>
  <si>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</si>
  <si>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</si>
  <si>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</si>
  <si>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</si>
  <si>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</si>
  <si>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</si>
  <si>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</si>
  <si>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</si>
  <si>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</si>
  <si>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</si>
  <si>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</si>
  <si>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</si>
  <si>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</si>
  <si>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</si>
  <si>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</si>
  <si>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</si>
  <si>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</si>
  <si>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</si>
  <si>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</si>
  <si>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</si>
  <si>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</si>
  <si>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</si>
  <si>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</si>
  <si>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</si>
  <si>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</si>
  <si>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</si>
  <si>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</si>
  <si>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</si>
  <si>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</si>
  <si>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</si>
  <si>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</si>
  <si>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</si>
  <si>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</si>
  <si>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</si>
  <si>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</si>
  <si>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</si>
  <si>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</si>
  <si>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</si>
  <si>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</si>
  <si>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</si>
  <si>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</si>
  <si>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</si>
  <si>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</si>
  <si>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</si>
  <si>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</si>
  <si>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</si>
  <si>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</si>
  <si>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</si>
  <si>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</si>
  <si>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</si>
  <si>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</si>
  <si>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</si>
  <si>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</si>
  <si>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</si>
  <si>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</si>
  <si>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</si>
  <si>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</si>
  <si>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</si>
  <si>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</si>
  <si>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</si>
  <si>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</si>
  <si>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</si>
  <si>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</si>
  <si>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</si>
  <si>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</si>
  <si>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</si>
  <si>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</si>
  <si>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</si>
  <si>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</si>
  <si>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</si>
  <si>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</si>
  <si>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</si>
  <si>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</si>
  <si>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</si>
  <si>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</si>
  <si>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</si>
  <si>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</si>
  <si>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</si>
  <si>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</si>
  <si>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</si>
  <si>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</si>
  <si>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</si>
  <si>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</si>
  <si>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</si>
  <si>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</si>
  <si>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</si>
  <si>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</si>
  <si>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</si>
  <si>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</si>
  <si>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</si>
  <si>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</si>
  <si>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</si>
  <si>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</si>
  <si>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</si>
  <si>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</si>
  <si>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</si>
  <si>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</si>
  <si>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</si>
  <si>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</si>
  <si>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</si>
  <si>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</si>
  <si>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</si>
  <si>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</si>
  <si>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</si>
  <si>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</si>
  <si>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</si>
  <si>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</si>
  <si>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</si>
  <si>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</si>
  <si>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</si>
  <si>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</si>
  <si>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</si>
  <si>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</si>
  <si>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</si>
  <si>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</si>
  <si>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</si>
  <si>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</si>
  <si>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</si>
  <si>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</si>
  <si>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</si>
  <si>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</si>
  <si>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</si>
  <si>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</si>
  <si>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</si>
  <si>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</si>
  <si>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</si>
  <si>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</si>
  <si>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</si>
  <si>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</si>
  <si>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</si>
  <si>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</si>
  <si>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</si>
  <si>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</si>
  <si>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</si>
  <si>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</si>
  <si>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</si>
  <si>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</si>
  <si>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</si>
  <si>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</si>
  <si>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</si>
  <si>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</si>
  <si>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</si>
  <si>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</si>
  <si>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</si>
  <si>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</si>
  <si>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</si>
  <si>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</si>
  <si>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</si>
  <si>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</si>
  <si>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</si>
  <si>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</si>
  <si>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</si>
  <si>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</si>
  <si>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</si>
  <si>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</si>
  <si>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</si>
  <si>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</si>
  <si>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</si>
  <si>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</si>
  <si>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</si>
  <si>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</si>
  <si>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</si>
  <si>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</si>
  <si>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</si>
  <si>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</si>
  <si>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</si>
  <si>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</si>
  <si>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</si>
  <si>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</si>
  <si>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</si>
  <si>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</si>
  <si>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</si>
  <si>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</si>
  <si>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</si>
  <si>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</si>
  <si>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</si>
  <si>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</si>
  <si>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</si>
  <si>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</si>
  <si>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</si>
  <si>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</si>
  <si>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</si>
  <si>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</si>
  <si>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</si>
  <si>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</si>
  <si>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</si>
  <si>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</si>
  <si>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</si>
  <si>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</si>
  <si>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</si>
  <si>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</si>
  <si>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</si>
  <si>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</si>
  <si>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</si>
  <si>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</si>
  <si>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</si>
  <si>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</si>
  <si>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</si>
  <si>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</si>
  <si>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</si>
  <si>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</si>
  <si>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</si>
  <si>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</si>
  <si>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</si>
  <si>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</si>
  <si>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</si>
  <si>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</si>
  <si>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</si>
  <si>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</si>
  <si>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</si>
  <si>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</si>
  <si>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</si>
  <si>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</si>
  <si>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</si>
  <si>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</si>
  <si>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</si>
  <si>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</si>
  <si>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</si>
  <si>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</si>
  <si>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</si>
  <si>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</si>
  <si>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</si>
  <si>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</si>
  <si>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</si>
  <si>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</si>
  <si>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</si>
  <si>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</si>
  <si>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</si>
  <si>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</si>
  <si>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</si>
  <si>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</si>
  <si>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</si>
  <si>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</si>
  <si>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</si>
  <si>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</si>
  <si>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</si>
  <si>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</si>
  <si>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</si>
  <si>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</si>
  <si>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</si>
  <si>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</si>
  <si>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</si>
  <si>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</si>
  <si>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</si>
  <si>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</si>
  <si>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</si>
  <si>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</si>
  <si>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</si>
  <si>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</si>
  <si>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</si>
  <si>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</si>
  <si>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</si>
  <si>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</si>
  <si>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</si>
  <si>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</si>
  <si>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</si>
  <si>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</si>
  <si>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</si>
  <si>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</si>
  <si>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</si>
  <si>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</si>
  <si>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</si>
  <si>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</si>
  <si>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</si>
  <si>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</si>
  <si>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</si>
  <si>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</si>
  <si>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</si>
  <si>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</si>
  <si>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</si>
  <si>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</si>
  <si>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</si>
  <si>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</si>
  <si>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</si>
  <si>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</si>
  <si>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</si>
  <si>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</si>
  <si>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</si>
  <si>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</si>
  <si>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</si>
  <si>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</si>
  <si>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</si>
  <si>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</si>
  <si>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</si>
  <si>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</si>
  <si>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</si>
  <si>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</si>
  <si>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</si>
  <si>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</si>
  <si>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</si>
  <si>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</si>
  <si>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</si>
  <si>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</si>
  <si>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</si>
  <si>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</si>
  <si>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</si>
  <si>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</si>
  <si>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</si>
  <si>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</si>
  <si>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</si>
  <si>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</si>
  <si>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</si>
  <si>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</si>
  <si>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</si>
  <si>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</si>
  <si>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</si>
  <si>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</si>
  <si>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</si>
  <si>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</si>
  <si>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</si>
  <si>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</si>
  <si>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</si>
  <si>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</si>
  <si>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</si>
  <si>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</si>
  <si>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</si>
  <si>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</si>
  <si>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</si>
  <si>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</si>
  <si>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</si>
  <si>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</si>
  <si>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</si>
  <si>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</si>
  <si>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</si>
  <si>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</si>
  <si>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</si>
  <si>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</si>
  <si>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</si>
  <si>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</si>
  <si>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</si>
  <si>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</si>
  <si>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</si>
  <si>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</si>
  <si>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</si>
  <si>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</si>
  <si>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</si>
  <si>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</si>
  <si>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</si>
  <si>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</si>
  <si>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</si>
  <si>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</si>
  <si>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</si>
  <si>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</si>
  <si>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</si>
  <si>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</si>
  <si>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</si>
  <si>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</si>
  <si>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</si>
  <si>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</si>
  <si>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</si>
  <si>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</si>
  <si>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</si>
  <si>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</si>
  <si>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</si>
  <si>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</si>
  <si>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</si>
  <si>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</si>
  <si>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</si>
  <si>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</si>
  <si>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</si>
  <si>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</si>
  <si>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</si>
  <si>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</si>
  <si>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</si>
  <si>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</si>
  <si>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</si>
  <si>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</si>
  <si>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</si>
  <si>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</si>
  <si>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</si>
  <si>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</si>
  <si>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</si>
  <si>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</si>
  <si>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</si>
  <si>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</si>
  <si>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</si>
  <si>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</si>
  <si>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</si>
  <si>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</si>
  <si>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</si>
  <si>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</si>
  <si>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</si>
  <si>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</si>
  <si>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</si>
  <si>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</si>
  <si>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</si>
  <si>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</si>
  <si>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</si>
  <si>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</si>
  <si>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</si>
  <si>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</si>
  <si>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</si>
  <si>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</si>
  <si>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</si>
  <si>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</si>
  <si>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</si>
  <si>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</si>
  <si>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</si>
  <si>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</si>
  <si>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</si>
  <si>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</si>
  <si>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</si>
  <si>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</si>
  <si>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</si>
  <si>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</si>
  <si>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</si>
  <si>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</si>
  <si>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</si>
  <si>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</si>
  <si>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</si>
  <si>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</si>
  <si>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</si>
  <si>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</si>
  <si>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</si>
  <si>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</si>
  <si>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</si>
  <si>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</si>
  <si>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</si>
  <si>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</si>
  <si>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</si>
  <si>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</si>
  <si>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</si>
  <si>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</si>
  <si>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</si>
  <si>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</si>
  <si>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</si>
  <si>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</si>
  <si>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</si>
  <si>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</si>
  <si>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</si>
  <si>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</si>
  <si>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</si>
  <si>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</si>
  <si>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</si>
  <si>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</si>
  <si>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</si>
  <si>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</si>
  <si>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</si>
  <si>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</si>
  <si>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</si>
  <si>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</si>
  <si>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</si>
  <si>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</si>
  <si>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</si>
  <si>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</si>
  <si>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</si>
  <si>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</si>
  <si>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</si>
  <si>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</si>
  <si>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</si>
  <si>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</si>
  <si>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</si>
  <si>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</si>
  <si>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</si>
  <si>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</si>
  <si>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</si>
  <si>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</si>
  <si>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</si>
  <si>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</si>
  <si>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</si>
  <si>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</si>
  <si>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</si>
  <si>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</si>
  <si>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</si>
  <si>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</si>
  <si>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</si>
  <si>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</si>
  <si>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</si>
  <si>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</si>
  <si>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</si>
  <si>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</si>
  <si>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</si>
  <si>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</si>
  <si>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</si>
  <si>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</si>
  <si>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</si>
  <si>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</si>
  <si>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</si>
  <si>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</si>
  <si>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</si>
  <si>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</si>
  <si>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</si>
  <si>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</si>
  <si>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</si>
  <si>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</si>
  <si>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</si>
  <si>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</si>
  <si>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</si>
  <si>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</si>
  <si>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</si>
  <si>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</si>
  <si>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</si>
  <si>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</si>
  <si>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</si>
  <si>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</si>
  <si>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</si>
  <si>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</si>
  <si>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</si>
  <si>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</si>
  <si>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</si>
  <si>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</si>
  <si>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</si>
  <si>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</si>
  <si>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</si>
  <si>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</si>
  <si>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</si>
  <si>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</si>
  <si>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</si>
  <si>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</si>
  <si>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</si>
  <si>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</si>
  <si>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</si>
  <si>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</si>
  <si>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</si>
  <si>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</si>
  <si>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</si>
  <si>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</si>
  <si>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</si>
  <si>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</si>
  <si>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</si>
  <si>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</si>
  <si>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</si>
  <si>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</si>
  <si>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</si>
  <si>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</si>
  <si>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</si>
  <si>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</si>
  <si>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</si>
  <si>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</si>
  <si>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</si>
  <si>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</si>
  <si>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</si>
  <si>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</si>
  <si>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</si>
  <si>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</si>
  <si>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</si>
  <si>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</si>
  <si>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</si>
  <si>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</si>
  <si>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</si>
  <si>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</si>
  <si>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</si>
  <si>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</si>
  <si>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</si>
  <si>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</si>
  <si>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</si>
  <si>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</si>
  <si>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</si>
  <si>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</si>
  <si>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</si>
  <si>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</si>
  <si>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</si>
  <si>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</si>
  <si>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</si>
  <si>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</si>
  <si>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</si>
  <si>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</si>
  <si>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</si>
  <si>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</si>
  <si>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</si>
  <si>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</si>
  <si>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</si>
  <si>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</si>
  <si>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</si>
  <si>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</si>
  <si>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</si>
  <si>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</si>
  <si>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</si>
  <si>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</si>
  <si>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</si>
  <si>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</si>
  <si>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</si>
  <si>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</si>
  <si>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</si>
  <si>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</si>
  <si>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</si>
  <si>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</si>
  <si>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</si>
  <si>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</si>
  <si>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</si>
  <si>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</si>
  <si>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</si>
  <si>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</si>
  <si>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</si>
  <si>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</si>
  <si>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</si>
  <si>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</si>
  <si>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</si>
  <si>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</si>
  <si>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</si>
  <si>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</si>
  <si>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</si>
  <si>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</si>
  <si>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</si>
  <si>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</si>
  <si>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</si>
  <si>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</si>
  <si>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</si>
  <si>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</si>
  <si>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</si>
  <si>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</si>
  <si>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</si>
  <si>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</si>
  <si>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</si>
  <si>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</si>
  <si>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</si>
  <si>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</si>
  <si>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</si>
  <si>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</si>
  <si>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</si>
  <si>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</si>
  <si>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</si>
  <si>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</si>
  <si>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</si>
  <si>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</si>
  <si>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</si>
  <si>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</si>
  <si>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</si>
  <si>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</si>
  <si>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</si>
  <si>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</si>
  <si>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</si>
  <si>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</si>
  <si>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</si>
  <si>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</si>
  <si>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</si>
  <si>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</si>
  <si>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</si>
  <si>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</si>
  <si>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</si>
  <si>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</si>
  <si>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</si>
  <si>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</si>
  <si>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</si>
  <si>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</si>
  <si>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</si>
  <si>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</si>
  <si>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</si>
  <si>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</si>
  <si>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</si>
  <si>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</si>
  <si>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</si>
  <si>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</si>
  <si>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</si>
  <si>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</si>
  <si>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</si>
  <si>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</si>
  <si>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</si>
  <si>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</si>
  <si>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</si>
  <si>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</si>
  <si>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</si>
  <si>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</si>
  <si>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</si>
  <si>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</si>
  <si>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</si>
  <si>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</si>
  <si>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</si>
  <si>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</si>
  <si>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</si>
  <si>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</si>
  <si>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</si>
  <si>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</si>
  <si>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</si>
  <si>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</si>
  <si>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</si>
  <si>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</si>
  <si>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</si>
  <si>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</si>
  <si>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</si>
  <si>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</si>
  <si>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</si>
  <si>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</si>
  <si>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</si>
  <si>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</si>
  <si>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</si>
  <si>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</si>
  <si>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</si>
  <si>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</si>
  <si>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</si>
  <si>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</si>
  <si>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</si>
  <si>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</si>
  <si>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</si>
  <si>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</si>
  <si>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</si>
  <si>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</si>
  <si>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</si>
  <si>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</si>
  <si>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</si>
  <si>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</si>
  <si>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</si>
  <si>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</si>
  <si>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</si>
  <si>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</si>
  <si>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</si>
  <si>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</si>
  <si>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</si>
  <si>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</si>
  <si>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</si>
  <si>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</si>
  <si>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</si>
  <si>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</si>
  <si>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</si>
  <si>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</si>
  <si>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</si>
  <si>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</si>
  <si>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</si>
  <si>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</si>
  <si>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</si>
  <si>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</si>
  <si>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</si>
  <si>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</si>
  <si>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</si>
  <si>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</si>
  <si>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</si>
  <si>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</si>
  <si>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</si>
  <si>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</si>
  <si>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</si>
  <si>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</si>
  <si>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</si>
  <si>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</si>
  <si>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</si>
  <si>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</si>
  <si>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</si>
  <si>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</si>
  <si>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</si>
  <si>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</si>
  <si>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</si>
  <si>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</si>
  <si>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</si>
  <si>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</si>
  <si>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</si>
  <si>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</si>
  <si>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</si>
  <si>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</si>
  <si>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</si>
  <si>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</si>
  <si>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</si>
  <si>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</si>
  <si>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</si>
  <si>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</si>
  <si>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</si>
  <si>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</si>
  <si>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</si>
  <si>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</si>
  <si>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</si>
  <si>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</si>
  <si>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</si>
  <si>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</si>
  <si>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</si>
  <si>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</si>
  <si>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</si>
  <si>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</si>
  <si>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</si>
  <si>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</si>
  <si>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</si>
  <si>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</si>
  <si>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</si>
  <si>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</si>
  <si>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</si>
  <si>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</si>
  <si>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</si>
  <si>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</si>
  <si>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</si>
  <si>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</si>
  <si>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</si>
  <si>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</si>
  <si>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</si>
  <si>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</si>
  <si>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</si>
  <si>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</si>
  <si>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</si>
  <si>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</si>
  <si>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</si>
  <si>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</si>
  <si>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</si>
  <si>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</si>
  <si>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</si>
  <si>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</si>
  <si>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</si>
  <si>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</si>
  <si>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</si>
  <si>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</si>
  <si>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</si>
  <si>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</si>
  <si>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</si>
  <si>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</si>
  <si>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</si>
  <si>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</si>
  <si>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</si>
  <si>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</si>
  <si>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</si>
  <si>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</si>
  <si>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</si>
  <si>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</si>
  <si>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</si>
  <si>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</si>
  <si>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</si>
  <si>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</si>
  <si>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</si>
  <si>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</si>
  <si>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</si>
  <si>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</si>
  <si>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</si>
  <si>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</si>
  <si>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</si>
  <si>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</si>
  <si>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</si>
  <si>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</si>
  <si>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</si>
  <si>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</si>
  <si>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</si>
  <si>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</si>
  <si>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</si>
  <si>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</si>
  <si>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</si>
  <si>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</si>
  <si>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</si>
  <si>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</si>
  <si>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</si>
  <si>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</si>
  <si>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</si>
  <si>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</si>
  <si>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</si>
  <si>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</si>
  <si>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</si>
  <si>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</si>
  <si>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</si>
  <si>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</si>
  <si>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</si>
  <si>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</si>
  <si>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</si>
  <si>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</si>
  <si>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</si>
  <si>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</si>
  <si>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</si>
  <si>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</si>
  <si>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</si>
  <si>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</si>
  <si>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</si>
  <si>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</si>
  <si>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</si>
  <si>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</si>
  <si>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</si>
  <si>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</si>
  <si>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</si>
  <si>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</si>
  <si>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</si>
  <si>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</si>
  <si>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</si>
  <si>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</si>
  <si>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</si>
  <si>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</si>
  <si>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</si>
  <si>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</si>
  <si>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</si>
  <si>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</si>
  <si>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</si>
  <si>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</si>
  <si>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</si>
  <si>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</si>
  <si>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</si>
  <si>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</si>
  <si>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</si>
  <si>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</si>
  <si>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</si>
  <si>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</si>
  <si>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</si>
  <si>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</si>
  <si>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</si>
  <si>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</si>
  <si>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</si>
  <si>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</si>
  <si>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</si>
  <si>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</si>
  <si>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</si>
  <si>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</si>
  <si>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</si>
  <si>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</si>
  <si>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</si>
  <si>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</si>
  <si>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</si>
  <si>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</si>
  <si>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</si>
  <si>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</si>
  <si>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</si>
  <si>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</si>
  <si>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</si>
  <si>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</si>
  <si>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</si>
  <si>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</si>
  <si>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</si>
  <si>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</si>
  <si>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</si>
  <si>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</si>
  <si>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</si>
  <si>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</si>
  <si>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</si>
  <si>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</si>
  <si>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</si>
  <si>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</si>
  <si>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</si>
  <si>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</si>
  <si>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</si>
  <si>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</si>
  <si>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</si>
  <si>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</si>
  <si>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</si>
  <si>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</si>
  <si>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</si>
  <si>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</si>
  <si>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</si>
  <si>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</si>
  <si>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</si>
  <si>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</si>
  <si>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</si>
  <si>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</si>
  <si>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</si>
  <si>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</si>
  <si>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</si>
  <si>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</si>
  <si>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</si>
  <si>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</si>
  <si>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</si>
  <si>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</si>
  <si>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</si>
  <si>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</si>
  <si>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</si>
  <si>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</si>
  <si>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</si>
  <si>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</si>
  <si>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</si>
  <si>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</si>
  <si>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</si>
  <si>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</si>
  <si>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</si>
  <si>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</si>
  <si>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</si>
  <si>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</si>
  <si>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</si>
  <si>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</si>
  <si>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</si>
  <si>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</si>
  <si>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</si>
  <si>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</si>
  <si>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</si>
  <si>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</si>
  <si>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</si>
  <si>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</si>
  <si>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</si>
  <si>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</si>
  <si>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</si>
  <si>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</si>
  <si>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</si>
  <si>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</si>
  <si>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</si>
  <si>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</si>
  <si>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</si>
  <si>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</si>
  <si>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</si>
  <si>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</si>
  <si>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</si>
  <si>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</si>
  <si>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</si>
  <si>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</si>
  <si>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</si>
  <si>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</si>
  <si>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</si>
  <si>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</si>
  <si>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</si>
  <si>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</si>
  <si>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</si>
  <si>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</si>
  <si>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</si>
  <si>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</si>
  <si>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</si>
  <si>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</si>
  <si>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</si>
  <si>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</si>
  <si>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</si>
  <si>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</si>
  <si>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</si>
  <si>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</si>
  <si>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</si>
  <si>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</si>
  <si>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</si>
  <si>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</si>
  <si>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</si>
  <si>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</si>
  <si>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</si>
  <si>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</si>
  <si>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</si>
  <si>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</si>
  <si>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</si>
  <si>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</si>
  <si>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</si>
  <si>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</si>
  <si>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</si>
  <si>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</si>
  <si>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</si>
  <si>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</si>
  <si>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</si>
  <si>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</si>
  <si>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</si>
  <si>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</si>
  <si>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</si>
  <si>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</si>
  <si>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</si>
  <si>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</si>
  <si>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</si>
  <si>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</si>
  <si>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</si>
  <si>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</si>
  <si>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</si>
  <si>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</si>
  <si>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</si>
  <si>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</si>
  <si>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</si>
  <si>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</si>
  <si>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</si>
  <si>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</si>
  <si>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</si>
  <si>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</si>
  <si>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</si>
  <si>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</si>
  <si>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</si>
  <si>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</si>
  <si>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</si>
  <si>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</si>
  <si>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</si>
  <si>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</si>
  <si>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</si>
  <si>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</si>
  <si>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</si>
  <si>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</si>
  <si>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</si>
  <si>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</si>
  <si>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</si>
  <si>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</si>
  <si>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</si>
  <si>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</si>
  <si>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</si>
  <si>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</si>
  <si>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</si>
  <si>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</si>
  <si>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</si>
  <si>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</si>
  <si>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</si>
  <si>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</si>
  <si>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</si>
  <si>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</si>
  <si>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</si>
  <si>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</si>
  <si>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</si>
  <si>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</si>
  <si>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</si>
  <si>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</si>
  <si>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</si>
  <si>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</si>
  <si>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</si>
  <si>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</si>
  <si>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</si>
  <si>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</si>
  <si>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</si>
  <si>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</si>
  <si>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</si>
  <si>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</si>
  <si>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</si>
  <si>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</si>
  <si>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</si>
  <si>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</si>
  <si>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</si>
  <si>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</si>
  <si>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</si>
  <si>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</si>
  <si>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</si>
  <si>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</si>
  <si>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</si>
  <si>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</si>
  <si>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</si>
  <si>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</si>
  <si>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</si>
  <si>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</si>
  <si>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</si>
  <si>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</si>
  <si>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</si>
  <si>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</si>
  <si>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</si>
  <si>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</si>
  <si>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</si>
  <si>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</si>
  <si>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</si>
  <si>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</si>
  <si>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</si>
  <si>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</si>
  <si>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</si>
  <si>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</si>
  <si>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</si>
  <si>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</si>
  <si>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</si>
  <si>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</si>
  <si>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</si>
  <si>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</si>
  <si>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</si>
  <si>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</si>
  <si>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</si>
  <si>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</si>
  <si>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</si>
  <si>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</si>
  <si>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</si>
  <si>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</si>
  <si>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</si>
  <si>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</si>
  <si>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</si>
  <si>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</si>
  <si>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</si>
  <si>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</si>
  <si>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</si>
  <si>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</si>
  <si>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</si>
  <si>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</si>
  <si>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</si>
  <si>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</si>
  <si>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</si>
  <si>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</si>
  <si>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</si>
  <si>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</si>
  <si>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</si>
  <si>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</si>
  <si>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</si>
  <si>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</si>
  <si>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</si>
  <si>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</si>
  <si>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</si>
  <si>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</si>
  <si>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</si>
  <si>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</si>
  <si>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</si>
  <si>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</si>
  <si>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</si>
  <si>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</si>
  <si>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</si>
  <si>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</si>
  <si>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</si>
  <si>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</si>
  <si>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</si>
  <si>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</si>
  <si>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</si>
  <si>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</si>
  <si>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</si>
  <si>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</si>
  <si>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</si>
  <si>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</si>
  <si>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</si>
  <si>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</si>
  <si>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</si>
  <si>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</si>
  <si>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</si>
  <si>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</si>
  <si>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</si>
  <si>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</si>
  <si>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</si>
  <si>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</si>
  <si>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</si>
  <si>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</si>
  <si>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</si>
  <si>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</si>
  <si>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</si>
  <si>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</si>
  <si>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</si>
  <si>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</si>
  <si>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</si>
  <si>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</si>
  <si>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</si>
  <si>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</si>
  <si>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</si>
  <si>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</si>
  <si>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</si>
  <si>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</si>
  <si>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</si>
  <si>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</si>
  <si>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</si>
  <si>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</si>
  <si>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</si>
  <si>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</si>
  <si>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</si>
  <si>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</si>
  <si>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</si>
  <si>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</si>
  <si>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</si>
  <si>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</si>
  <si>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</si>
  <si>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</si>
  <si>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</si>
  <si>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</si>
  <si>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</si>
  <si>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</si>
  <si>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</si>
  <si>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</si>
  <si>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</si>
  <si>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</si>
  <si>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</si>
  <si>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</si>
  <si>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</si>
  <si>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</si>
  <si>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</si>
  <si>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</si>
  <si>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</si>
  <si>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</si>
  <si>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</si>
  <si>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</si>
  <si>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</si>
  <si>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</si>
  <si>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</si>
  <si>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</si>
  <si>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</si>
  <si>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</si>
  <si>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</si>
  <si>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</si>
  <si>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</si>
  <si>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</si>
  <si>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</si>
  <si>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</si>
  <si>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</si>
  <si>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</si>
  <si>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</si>
  <si>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</si>
  <si>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</si>
  <si>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</si>
  <si>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</si>
  <si>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</si>
  <si>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</si>
  <si>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</si>
  <si>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</si>
  <si>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</si>
  <si>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</si>
  <si>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</si>
  <si>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</si>
  <si>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</si>
  <si>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</si>
  <si>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</si>
  <si>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</si>
  <si>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</si>
  <si>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</si>
  <si>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</si>
  <si>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</si>
  <si>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</si>
  <si>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</si>
  <si>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</si>
  <si>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</si>
  <si>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</si>
  <si>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</si>
  <si>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</si>
  <si>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</si>
  <si>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</si>
  <si>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</si>
  <si>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</si>
  <si>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</si>
  <si>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</si>
  <si>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</si>
  <si>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</si>
  <si>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</si>
  <si>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</si>
  <si>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</si>
  <si>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</si>
  <si>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</si>
  <si>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</si>
  <si>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</si>
  <si>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</si>
  <si>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</si>
  <si>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</si>
  <si>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</si>
  <si>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</si>
  <si>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</si>
  <si>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</si>
  <si>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</si>
  <si>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</si>
  <si>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</si>
  <si>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</si>
  <si>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</si>
  <si>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</si>
  <si>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</si>
  <si>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</si>
  <si>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</si>
  <si>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</si>
  <si>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</si>
  <si>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</si>
  <si>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</si>
  <si>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</si>
  <si>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</si>
  <si>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</si>
  <si>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</si>
  <si>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</si>
  <si>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</si>
  <si>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</si>
  <si>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</si>
  <si>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</si>
  <si>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</si>
  <si>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</si>
  <si>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</si>
  <si>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</si>
  <si>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</si>
  <si>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</si>
  <si>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</si>
  <si>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</si>
  <si>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</si>
  <si>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</si>
  <si>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</si>
  <si>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</si>
  <si>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</si>
  <si>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</si>
  <si>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</si>
  <si>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</si>
  <si>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</si>
  <si>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</si>
  <si>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</si>
  <si>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</si>
  <si>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</si>
  <si>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</si>
  <si>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</si>
  <si>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</si>
  <si>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</si>
  <si>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</si>
  <si>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</si>
  <si>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</si>
  <si>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</si>
  <si>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</si>
  <si>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</si>
  <si>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</si>
  <si>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</si>
  <si>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</si>
  <si>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</si>
  <si>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</si>
  <si>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</si>
  <si>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</si>
  <si>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</si>
  <si>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</si>
  <si>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</si>
  <si>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</si>
  <si>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</si>
  <si>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</si>
  <si>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</si>
  <si>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</si>
  <si>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</si>
  <si>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</si>
  <si>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</si>
  <si>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</si>
  <si>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</si>
  <si>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</si>
  <si>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</si>
  <si>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</si>
  <si>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</si>
  <si>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</si>
  <si>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</si>
  <si>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</si>
  <si>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</si>
  <si>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</si>
  <si>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</si>
  <si>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</si>
  <si>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</si>
  <si>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</si>
  <si>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</si>
  <si>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</si>
  <si>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</si>
  <si>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</si>
  <si>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</si>
  <si>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</si>
  <si>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</si>
  <si>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</si>
  <si>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</si>
  <si>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</si>
  <si>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</si>
  <si>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</si>
  <si>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</si>
  <si>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</si>
  <si>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</si>
  <si>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</si>
  <si>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</si>
  <si>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</si>
  <si>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</si>
  <si>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</si>
  <si>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</si>
  <si>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</si>
  <si>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</si>
  <si>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</si>
  <si>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</si>
  <si>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</si>
  <si>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</si>
  <si>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</si>
  <si>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</si>
  <si>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</si>
  <si>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</si>
  <si>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</si>
  <si>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</si>
  <si>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</si>
  <si>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</si>
  <si>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</si>
  <si>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</si>
  <si>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</si>
  <si>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</si>
  <si>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</si>
  <si>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</si>
  <si>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</si>
  <si>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</si>
  <si>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</si>
  <si>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</si>
  <si>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</si>
  <si>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</si>
  <si>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</si>
  <si>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</si>
  <si>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</si>
  <si>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</si>
  <si>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</si>
  <si>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</si>
  <si>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</si>
  <si>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</si>
  <si>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</si>
  <si>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</si>
  <si>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</si>
  <si>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</si>
  <si>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</si>
  <si>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</si>
  <si>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</si>
  <si>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</si>
  <si>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</si>
  <si>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</si>
  <si>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</si>
  <si>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</si>
  <si>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</si>
  <si>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</si>
  <si>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</si>
  <si>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</si>
  <si>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</si>
  <si>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</si>
  <si>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</si>
  <si>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</si>
  <si>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</si>
  <si>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</si>
  <si>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</si>
  <si>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</si>
  <si>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</si>
  <si>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</si>
  <si>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</si>
  <si>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</si>
  <si>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</si>
  <si>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</si>
  <si>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</si>
  <si>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</si>
  <si>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</si>
  <si>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</si>
  <si>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</si>
  <si>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</si>
  <si>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</si>
  <si>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</si>
  <si>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</si>
  <si>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</si>
  <si>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</si>
  <si>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</si>
  <si>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</si>
  <si>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</si>
  <si>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</si>
  <si>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</si>
  <si>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</si>
  <si>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</si>
  <si>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</si>
  <si>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</si>
  <si>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</si>
  <si>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</si>
  <si>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</si>
  <si>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</si>
  <si>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</si>
  <si>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</si>
  <si>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</si>
  <si>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</si>
  <si>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</si>
  <si>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</si>
  <si>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</si>
  <si>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</si>
  <si>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</si>
  <si>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</si>
  <si>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</si>
  <si>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</si>
  <si>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</si>
  <si>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</si>
  <si>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</si>
  <si>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</si>
  <si>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</si>
  <si>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</si>
  <si>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</si>
  <si>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</si>
  <si>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</si>
  <si>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</si>
  <si>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</si>
  <si>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</si>
  <si>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</si>
  <si>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</si>
  <si>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</si>
  <si>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</si>
  <si>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</si>
  <si>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</si>
  <si>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</si>
  <si>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</si>
  <si>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</si>
  <si>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</si>
  <si>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</si>
  <si>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</si>
  <si>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</si>
  <si>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</si>
  <si>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</si>
  <si>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</si>
  <si>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</si>
  <si>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</si>
  <si>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</si>
  <si>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</si>
  <si>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</si>
  <si>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</si>
  <si>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</si>
  <si>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</si>
  <si>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</si>
  <si>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</si>
  <si>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</si>
  <si>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</si>
  <si>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</si>
  <si>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</si>
  <si>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</si>
  <si>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</si>
  <si>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</si>
  <si>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</si>
  <si>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</si>
  <si>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</si>
  <si>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</si>
  <si>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</si>
  <si>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</si>
  <si>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</si>
  <si>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</si>
  <si>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</si>
  <si>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</si>
  <si>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</si>
  <si>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</si>
  <si>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</si>
  <si>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</si>
  <si>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</si>
  <si>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</si>
  <si>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</si>
  <si>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</si>
  <si>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</si>
  <si>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</si>
  <si>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</si>
  <si>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</si>
  <si>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</si>
  <si>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</si>
  <si>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</si>
  <si>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</si>
  <si>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</si>
  <si>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</si>
  <si>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</si>
  <si>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</si>
  <si>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</si>
  <si>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</si>
  <si>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</si>
  <si>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</si>
  <si>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</si>
  <si>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</si>
  <si>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</si>
  <si>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</si>
  <si>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</si>
  <si>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</si>
  <si>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</si>
  <si>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</si>
  <si>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</si>
  <si>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</si>
  <si>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</si>
  <si>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</si>
  <si>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</si>
  <si>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</si>
  <si>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</si>
  <si>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</si>
  <si>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</si>
  <si>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</si>
  <si>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</si>
  <si>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</si>
  <si>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</si>
  <si>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</si>
  <si>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</si>
  <si>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</si>
  <si>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</si>
  <si>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</si>
  <si>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</si>
  <si>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</si>
  <si>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</si>
  <si>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</si>
  <si>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</si>
  <si>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</si>
  <si>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</si>
  <si>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</si>
  <si>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</si>
  <si>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</si>
  <si>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</si>
  <si>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</si>
  <si>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</si>
  <si>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</si>
  <si>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</si>
  <si>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</si>
  <si>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</si>
  <si>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</si>
  <si>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</si>
  <si>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</si>
  <si>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</si>
  <si>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</si>
  <si>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</si>
  <si>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</si>
  <si>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</si>
  <si>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</si>
  <si>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</si>
  <si>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</si>
  <si>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</si>
  <si>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</si>
  <si>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</si>
  <si>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</si>
  <si>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</si>
  <si>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</si>
  <si>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</si>
  <si>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</si>
  <si>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</si>
  <si>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</si>
  <si>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</si>
  <si>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</si>
  <si>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</si>
  <si>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</si>
  <si>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</si>
  <si>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</si>
  <si>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</si>
  <si>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</si>
  <si>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</si>
  <si>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</si>
  <si>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</si>
  <si>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</si>
  <si>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</si>
  <si>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</si>
  <si>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</si>
  <si>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</si>
  <si>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</si>
  <si>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</si>
  <si>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</si>
  <si>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</si>
  <si>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</si>
  <si>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</si>
  <si>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</si>
  <si>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</si>
  <si>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</si>
  <si>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</si>
  <si>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</si>
  <si>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</si>
  <si>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</si>
  <si>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</si>
  <si>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</si>
  <si>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</si>
  <si>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</si>
  <si>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</si>
  <si>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</si>
  <si>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</si>
  <si>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</si>
  <si>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</si>
  <si>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</si>
  <si>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</si>
  <si>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</si>
  <si>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</si>
  <si>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</si>
  <si>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</si>
  <si>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</si>
  <si>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</si>
  <si>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</si>
  <si>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</si>
  <si>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</si>
  <si>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</si>
  <si>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</si>
  <si>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</si>
  <si>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</si>
  <si>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</si>
  <si>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</si>
  <si>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</si>
  <si>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</si>
  <si>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</si>
  <si>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</si>
  <si>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</si>
  <si>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</si>
  <si>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</si>
  <si>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</si>
  <si>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</si>
  <si>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</si>
  <si>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</si>
  <si>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</si>
  <si>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</si>
  <si>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</si>
  <si>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</si>
  <si>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</si>
  <si>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</si>
  <si>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</si>
  <si>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</si>
  <si>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</si>
  <si>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</si>
  <si>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</si>
  <si>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</si>
  <si>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</si>
  <si>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</si>
  <si>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</si>
  <si>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</si>
  <si>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</si>
  <si>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</si>
  <si>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</si>
  <si>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</si>
  <si>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</si>
  <si>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</si>
  <si>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</si>
  <si>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</si>
  <si>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</si>
  <si>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</si>
  <si>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</si>
  <si>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</si>
  <si>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</si>
  <si>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</si>
  <si>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</si>
  <si>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</si>
  <si>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</si>
  <si>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</si>
  <si>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</si>
  <si>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</si>
  <si>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</si>
  <si>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</si>
  <si>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</si>
  <si>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</si>
  <si>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</si>
  <si>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</si>
  <si>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</si>
  <si>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</si>
  <si>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</si>
  <si>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</si>
  <si>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</si>
  <si>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</si>
  <si>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</si>
  <si>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</si>
  <si>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</si>
  <si>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</si>
  <si>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</si>
  <si>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</si>
  <si>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</si>
  <si>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</si>
  <si>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</si>
  <si>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</si>
  <si>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</si>
  <si>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</si>
  <si>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</si>
  <si>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</si>
  <si>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</si>
  <si>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</si>
  <si>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</si>
  <si>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</si>
  <si>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</si>
  <si>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</si>
  <si>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</si>
  <si>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</si>
  <si>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</si>
  <si>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</si>
  <si>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</si>
  <si>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</si>
  <si>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</si>
  <si>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</si>
  <si>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</si>
  <si>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</si>
  <si>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</si>
  <si>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</si>
  <si>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</si>
  <si>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</si>
  <si>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</si>
  <si>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</si>
  <si>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</si>
  <si>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</si>
  <si>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</si>
  <si>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</si>
  <si>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</si>
  <si>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</si>
  <si>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</si>
  <si>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</si>
  <si>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</si>
  <si>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</si>
  <si>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</si>
  <si>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</si>
  <si>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</si>
  <si>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</si>
  <si>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</si>
  <si>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</si>
  <si>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</si>
  <si>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</si>
  <si>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</si>
  <si>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</si>
  <si>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</si>
  <si>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</si>
  <si>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</si>
  <si>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</si>
  <si>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</si>
  <si>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</si>
  <si>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</si>
  <si>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</si>
  <si>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</si>
  <si>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</si>
  <si>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</si>
  <si>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</si>
  <si>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</si>
  <si>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</si>
  <si>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</si>
  <si>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</si>
  <si>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</si>
  <si>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</si>
  <si>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</si>
  <si>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</si>
  <si>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</si>
  <si>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</si>
  <si>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</si>
  <si>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</si>
  <si>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</si>
  <si>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</si>
  <si>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</si>
  <si>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</si>
  <si>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</si>
  <si>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</si>
  <si>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</si>
  <si>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</si>
  <si>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</si>
  <si>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</si>
  <si>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</si>
  <si>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</si>
  <si>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</si>
  <si>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</si>
  <si>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</si>
  <si>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</si>
  <si>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</si>
  <si>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</si>
  <si>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</si>
  <si>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</si>
  <si>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</si>
  <si>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</si>
  <si>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</si>
  <si>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</si>
  <si>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</si>
  <si>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</si>
  <si>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</si>
  <si>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</si>
  <si>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</si>
  <si>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</si>
  <si>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</si>
  <si>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</si>
  <si>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</si>
  <si>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</si>
  <si>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</si>
  <si>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</si>
  <si>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</si>
  <si>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</si>
  <si>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</si>
  <si>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</si>
  <si>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</si>
  <si>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</si>
  <si>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</si>
  <si>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</si>
  <si>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</si>
  <si>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</si>
  <si>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</si>
  <si>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</si>
  <si>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</si>
  <si>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</si>
  <si>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</si>
  <si>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</si>
  <si>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</si>
  <si>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</si>
  <si>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</si>
  <si>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</si>
  <si>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</si>
  <si>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</si>
  <si>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</si>
  <si>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</si>
  <si>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</si>
  <si>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</si>
  <si>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</si>
  <si>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</si>
  <si>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</si>
  <si>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</si>
  <si>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</si>
  <si>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</si>
  <si>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</si>
  <si>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</si>
  <si>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</si>
  <si>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</si>
  <si>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</si>
  <si>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</si>
  <si>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</si>
  <si>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</si>
  <si>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</si>
  <si>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</si>
  <si>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</si>
  <si>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</si>
  <si>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</si>
  <si>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</si>
  <si>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</si>
  <si>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</si>
  <si>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</si>
  <si>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</si>
  <si>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</si>
  <si>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</si>
  <si>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</si>
  <si>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</si>
  <si>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</si>
  <si>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</si>
  <si>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</si>
  <si>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</si>
  <si>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</si>
  <si>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</si>
  <si>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</si>
  <si>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</si>
  <si>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</si>
  <si>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</si>
  <si>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</si>
  <si>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</si>
  <si>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</si>
  <si>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</si>
  <si>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</si>
  <si>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</si>
  <si>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</si>
  <si>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</si>
  <si>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</si>
  <si>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</si>
  <si>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</si>
  <si>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</si>
  <si>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</si>
  <si>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</si>
  <si>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</si>
  <si>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</si>
  <si>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</si>
  <si>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</si>
  <si>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</si>
  <si>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</si>
  <si>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</si>
  <si>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</si>
  <si>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</si>
  <si>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</si>
  <si>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</si>
  <si>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</si>
  <si>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</si>
  <si>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</si>
  <si>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</si>
  <si>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</si>
  <si>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</si>
  <si>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</si>
  <si>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</si>
  <si>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</si>
  <si>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</si>
  <si>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</si>
  <si>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</si>
  <si>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</si>
  <si>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</si>
  <si>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</si>
  <si>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</si>
  <si>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</si>
  <si>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</si>
  <si>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</si>
  <si>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</si>
  <si>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</si>
  <si>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</si>
  <si>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</si>
  <si>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</si>
  <si>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</si>
  <si>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</si>
  <si>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</si>
  <si>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</si>
  <si>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</si>
  <si>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</si>
  <si>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</si>
  <si>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</si>
  <si>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</si>
  <si>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</si>
  <si>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</si>
  <si>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</si>
  <si>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</si>
  <si>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</si>
  <si>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</si>
  <si>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</si>
  <si>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</si>
  <si>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</si>
  <si>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</si>
  <si>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</si>
  <si>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</si>
  <si>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</si>
  <si>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</si>
  <si>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</si>
  <si>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</si>
  <si>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</si>
  <si>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</si>
  <si>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</si>
  <si>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</si>
  <si>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</si>
  <si>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</si>
  <si>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</si>
  <si>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</si>
  <si>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</si>
  <si>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</si>
  <si>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</si>
  <si>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</si>
  <si>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</si>
  <si>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</si>
  <si>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</si>
  <si>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</si>
  <si>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</si>
  <si>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</si>
  <si>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</si>
  <si>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</si>
  <si>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</si>
  <si>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</si>
  <si>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</si>
  <si>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</si>
  <si>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</si>
  <si>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</si>
  <si>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</si>
  <si>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</si>
  <si>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</si>
  <si>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</si>
  <si>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</si>
  <si>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</si>
  <si>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</si>
  <si>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</si>
  <si>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</si>
  <si>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</si>
  <si>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</si>
  <si>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</si>
  <si>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</si>
  <si>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</si>
  <si>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</si>
  <si>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</si>
  <si>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</si>
  <si>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</si>
  <si>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</si>
  <si>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</si>
  <si>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</si>
  <si>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</si>
  <si>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</si>
  <si>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</si>
  <si>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</si>
  <si>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</si>
  <si>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</si>
  <si>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</si>
  <si>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</si>
  <si>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</si>
  <si>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</si>
  <si>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</si>
  <si>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</si>
  <si>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</si>
  <si>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</si>
  <si>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</si>
  <si>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</si>
  <si>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</si>
  <si>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</si>
  <si>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</si>
  <si>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</si>
  <si>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</si>
  <si>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</si>
  <si>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</si>
  <si>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</si>
  <si>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</si>
  <si>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</si>
  <si>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</si>
  <si>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</si>
  <si>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</si>
  <si>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</si>
  <si>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</si>
  <si>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</si>
  <si>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</si>
  <si>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</si>
  <si>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</si>
  <si>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</si>
  <si>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</si>
  <si>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</si>
  <si>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</si>
  <si>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</si>
  <si>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</si>
  <si>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</si>
  <si>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</si>
  <si>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</si>
  <si>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</si>
  <si>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</si>
  <si>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</si>
  <si>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</si>
  <si>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</si>
  <si>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</si>
  <si>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</si>
  <si>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</si>
  <si>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</si>
  <si>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</si>
  <si>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</si>
  <si>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</si>
  <si>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</si>
  <si>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</si>
  <si>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</si>
  <si>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</si>
  <si>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</si>
  <si>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</si>
  <si>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</si>
  <si>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</si>
  <si>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</si>
  <si>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</si>
  <si>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</si>
  <si>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</si>
  <si>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</si>
  <si>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</si>
  <si>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</si>
  <si>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</si>
  <si>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</si>
  <si>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</si>
  <si>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</si>
  <si>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</si>
  <si>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</si>
  <si>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</si>
  <si>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</si>
  <si>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</si>
  <si>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</si>
  <si>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</si>
  <si>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</si>
  <si>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</si>
  <si>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</si>
  <si>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</si>
  <si>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</si>
  <si>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</si>
  <si>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</si>
  <si>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</si>
  <si>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</si>
  <si>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</si>
  <si>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</si>
  <si>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</si>
  <si>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</si>
  <si>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</si>
  <si>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</si>
  <si>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</si>
  <si>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</si>
  <si>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</si>
  <si>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</si>
  <si>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</si>
  <si>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</si>
  <si>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</si>
  <si>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</si>
  <si>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</si>
  <si>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</si>
  <si>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</si>
  <si>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</si>
  <si>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</si>
  <si>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</si>
  <si>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</si>
  <si>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</si>
  <si>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</si>
  <si>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</si>
  <si>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</si>
  <si>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</si>
  <si>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</si>
  <si>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</si>
  <si>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</si>
  <si>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</si>
  <si>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</si>
  <si>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</si>
  <si>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</si>
  <si>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</si>
  <si>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</si>
  <si>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</si>
  <si>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</si>
  <si>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</si>
  <si>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</si>
  <si>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</si>
  <si>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</si>
  <si>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</si>
  <si>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</si>
  <si>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</si>
  <si>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</si>
  <si>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</si>
  <si>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</si>
  <si>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</si>
  <si>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</si>
  <si>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</si>
  <si>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</si>
  <si>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</si>
  <si>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</si>
  <si>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</si>
  <si>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</si>
  <si>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</si>
  <si>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</si>
  <si>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</si>
  <si>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</si>
  <si>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</si>
  <si>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</si>
  <si>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</si>
  <si>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</si>
  <si>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</si>
  <si>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</si>
  <si>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</si>
  <si>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</si>
  <si>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</si>
  <si>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</si>
  <si>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</si>
  <si>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</si>
  <si>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</si>
  <si>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</si>
  <si>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</si>
  <si>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</si>
  <si>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</si>
  <si>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</si>
  <si>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</si>
  <si>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</si>
  <si>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</si>
  <si>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</si>
  <si>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</si>
  <si>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</si>
  <si>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</si>
  <si>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</si>
  <si>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</si>
  <si>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</si>
  <si>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</si>
  <si>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</si>
  <si>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</si>
  <si>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</si>
  <si>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</si>
  <si>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</si>
  <si>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</si>
  <si>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</si>
  <si>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</si>
  <si>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</si>
  <si>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</si>
  <si>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</si>
  <si>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</si>
  <si>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</si>
  <si>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</si>
  <si>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</si>
  <si>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</si>
  <si>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</si>
  <si>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</si>
  <si>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</si>
  <si>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</si>
  <si>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</si>
  <si>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</si>
  <si>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</si>
  <si>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</si>
  <si>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</si>
  <si>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</si>
  <si>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</si>
  <si>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</si>
  <si>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</si>
  <si>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</si>
  <si>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</si>
  <si>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</si>
  <si>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</si>
  <si>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</si>
  <si>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</si>
  <si>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</si>
  <si>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</si>
  <si>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</si>
  <si>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</si>
  <si>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</si>
  <si>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</si>
  <si>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</si>
  <si>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</si>
  <si>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</si>
  <si>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</si>
  <si>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</si>
  <si>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</si>
  <si>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</si>
  <si>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</si>
  <si>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</si>
  <si>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</si>
  <si>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</si>
  <si>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</si>
  <si>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</si>
  <si>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</si>
  <si>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</si>
  <si>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</si>
  <si>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</si>
  <si>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</si>
  <si>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</si>
  <si>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</si>
  <si>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</si>
  <si>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</si>
  <si>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</si>
  <si>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</si>
  <si>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</si>
  <si>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</si>
  <si>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</si>
  <si>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</si>
  <si>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</si>
  <si>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</si>
  <si>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</si>
  <si>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</si>
  <si>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</si>
  <si>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</si>
  <si>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</si>
  <si>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</si>
  <si>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</si>
  <si>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</si>
  <si>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</si>
  <si>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</si>
  <si>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</si>
  <si>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</si>
  <si>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</si>
  <si>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</si>
  <si>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</si>
  <si>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</si>
  <si>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</si>
  <si>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</si>
  <si>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</si>
  <si>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</si>
  <si>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</si>
  <si>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</si>
  <si>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</si>
  <si>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</si>
  <si>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</si>
  <si>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</si>
  <si>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</si>
  <si>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</si>
  <si>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</si>
  <si>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</si>
  <si>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</si>
  <si>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</si>
  <si>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</si>
  <si>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</si>
  <si>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</si>
  <si>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</si>
  <si>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</si>
  <si>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</si>
  <si>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</si>
  <si>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</si>
  <si>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</si>
  <si>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</si>
  <si>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</si>
  <si>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</si>
  <si>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</si>
  <si>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</si>
  <si>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</si>
  <si>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</si>
  <si>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</si>
  <si>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</si>
  <si>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</si>
  <si>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</si>
  <si>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</si>
  <si>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</si>
  <si>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</si>
  <si>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</si>
  <si>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</si>
  <si>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</si>
  <si>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</si>
  <si>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</si>
  <si>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</si>
  <si>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</si>
  <si>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</si>
  <si>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</si>
  <si>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</si>
  <si>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</si>
  <si>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</si>
  <si>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</si>
  <si>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</si>
  <si>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</si>
  <si>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</si>
  <si>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</si>
  <si>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</si>
  <si>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</si>
  <si>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</si>
  <si>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</si>
  <si>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</si>
  <si>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</si>
  <si>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</si>
  <si>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</si>
  <si>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</si>
  <si>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</si>
  <si>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</si>
  <si>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</si>
  <si>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</si>
  <si>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</si>
  <si>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</si>
  <si>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</si>
  <si>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</si>
  <si>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</si>
  <si>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</si>
  <si>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</si>
  <si>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</si>
  <si>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</si>
  <si>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</si>
  <si>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</si>
  <si>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</si>
  <si>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</si>
  <si>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</si>
  <si>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</si>
  <si>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</si>
  <si>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</si>
  <si>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</si>
  <si>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</si>
  <si>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</si>
  <si>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</si>
  <si>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</si>
  <si>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</si>
  <si>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</si>
  <si>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</si>
  <si>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</si>
  <si>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</si>
  <si>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</si>
  <si>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</si>
  <si>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</si>
  <si>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</si>
  <si>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</si>
  <si>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</si>
  <si>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</si>
  <si>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</si>
  <si>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</si>
  <si>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</si>
  <si>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</si>
  <si>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</si>
  <si>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</si>
  <si>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</si>
  <si>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</si>
  <si>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</si>
  <si>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</si>
  <si>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</si>
  <si>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</si>
  <si>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</si>
  <si>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</si>
  <si>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</si>
  <si>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</si>
  <si>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</si>
  <si>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</si>
  <si>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</si>
  <si>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</si>
  <si>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</si>
  <si>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</si>
  <si>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</si>
  <si>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</si>
  <si>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</si>
  <si>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</si>
  <si>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</si>
  <si>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</si>
  <si>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</si>
  <si>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</si>
  <si>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</si>
  <si>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</si>
  <si>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</si>
  <si>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</si>
  <si>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</si>
  <si>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</si>
  <si>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</si>
  <si>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</si>
  <si>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</si>
  <si>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</si>
  <si>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</si>
  <si>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</si>
  <si>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</si>
  <si>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</si>
  <si>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</si>
  <si>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</si>
  <si>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</si>
  <si>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</si>
  <si>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</si>
  <si>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</si>
  <si>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</si>
  <si>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</si>
  <si>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</si>
  <si>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</si>
  <si>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</si>
  <si>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</si>
  <si>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</si>
  <si>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</si>
  <si>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</si>
  <si>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</si>
  <si>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</si>
  <si>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</si>
  <si>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</si>
  <si>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</si>
  <si>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</si>
  <si>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</si>
  <si>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</si>
  <si>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</si>
  <si>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</si>
  <si>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</si>
  <si>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</si>
  <si>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</si>
  <si>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</si>
  <si>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</si>
  <si>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</si>
  <si>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</si>
  <si>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</si>
  <si>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</si>
  <si>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</si>
  <si>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</si>
  <si>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</si>
  <si>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</si>
  <si>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</si>
  <si>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</si>
  <si>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</si>
  <si>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</si>
  <si>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</si>
  <si>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</si>
  <si>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</si>
  <si>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</si>
  <si>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</si>
  <si>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</si>
  <si>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</si>
  <si>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</si>
  <si>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</si>
  <si>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</si>
  <si>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</si>
  <si>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</si>
  <si>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</si>
  <si>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</si>
  <si>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</si>
  <si>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</si>
  <si>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</si>
  <si>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</si>
  <si>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</si>
  <si>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</si>
  <si>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</si>
  <si>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</si>
  <si>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</si>
  <si>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</si>
  <si>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</si>
  <si>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</si>
  <si>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</si>
  <si>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</si>
  <si>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</si>
  <si>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</si>
  <si>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</si>
  <si>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</si>
  <si>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</si>
  <si>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</si>
  <si>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</si>
  <si>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</si>
  <si>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</si>
  <si>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</si>
  <si>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</si>
  <si>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</si>
  <si>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</si>
  <si>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</si>
  <si>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</si>
  <si>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</si>
  <si>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</si>
  <si>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</si>
  <si>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</si>
  <si>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</si>
  <si>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</si>
  <si>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</si>
  <si>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</si>
  <si>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</si>
  <si>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</si>
  <si>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</si>
  <si>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</si>
  <si>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</si>
  <si>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</si>
  <si>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</si>
  <si>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</si>
  <si>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</si>
  <si>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</si>
  <si>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</si>
  <si>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</si>
  <si>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</si>
  <si>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</si>
  <si>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</si>
  <si>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</si>
  <si>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</si>
  <si>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</si>
  <si>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</si>
  <si>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</si>
  <si>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</si>
  <si>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</si>
  <si>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</si>
  <si>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</si>
  <si>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</si>
  <si>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</si>
  <si>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</si>
  <si>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</si>
  <si>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</si>
  <si>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</si>
  <si>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</si>
  <si>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</si>
  <si>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</si>
  <si>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</si>
  <si>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</si>
  <si>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</si>
  <si>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</si>
  <si>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</si>
  <si>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</si>
  <si>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</si>
  <si>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</si>
  <si>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</si>
  <si>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</si>
  <si>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</si>
  <si>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</si>
  <si>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</si>
  <si>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</si>
  <si>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</si>
  <si>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</si>
  <si>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</si>
  <si>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</si>
  <si>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</si>
  <si>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</si>
  <si>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</si>
  <si>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</si>
  <si>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</si>
  <si>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</si>
  <si>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</si>
  <si>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</si>
  <si>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</si>
  <si>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</si>
  <si>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</si>
  <si>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</si>
  <si>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</si>
  <si>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</si>
  <si>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</si>
  <si>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</si>
  <si>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</si>
  <si>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</si>
  <si>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</si>
  <si>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</si>
  <si>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</si>
  <si>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</si>
  <si>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</si>
  <si>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</si>
  <si>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</si>
  <si>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</si>
  <si>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</si>
  <si>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</si>
  <si>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</si>
  <si>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</si>
  <si>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</si>
  <si>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</si>
  <si>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</si>
  <si>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</si>
  <si>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</si>
  <si>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</si>
  <si>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</si>
  <si>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</si>
  <si>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</si>
  <si>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</si>
  <si>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</si>
  <si>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</si>
  <si>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</si>
  <si>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</si>
  <si>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</si>
  <si>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</si>
  <si>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</si>
  <si>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</si>
  <si>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</si>
  <si>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</si>
  <si>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</si>
  <si>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</si>
  <si>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</si>
  <si>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</si>
  <si>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</si>
  <si>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</si>
  <si>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</si>
  <si>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</si>
  <si>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</si>
  <si>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</si>
  <si>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</si>
  <si>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</si>
  <si>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</si>
  <si>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</si>
  <si>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</si>
  <si>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</si>
  <si>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</si>
  <si>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</si>
  <si>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</si>
  <si>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</si>
  <si>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</si>
  <si>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</si>
  <si>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</si>
  <si>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</si>
  <si>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</si>
  <si>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</si>
  <si>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</si>
  <si>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</si>
  <si>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</si>
  <si>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</si>
  <si>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</si>
  <si>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</si>
  <si>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</si>
  <si>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</si>
  <si>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</si>
  <si>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</si>
  <si>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</si>
  <si>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</si>
  <si>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</si>
  <si>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</si>
  <si>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</si>
  <si>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</si>
  <si>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</si>
  <si>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</si>
  <si>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</si>
  <si>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</si>
  <si>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</si>
  <si>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</si>
  <si>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</si>
  <si>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</si>
  <si>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</si>
  <si>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</si>
  <si>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</si>
  <si>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</si>
  <si>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</si>
  <si>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</si>
  <si>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</si>
  <si>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</si>
  <si>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</si>
  <si>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</si>
  <si>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</si>
  <si>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</si>
  <si>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</si>
  <si>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</si>
  <si>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</si>
  <si>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</si>
  <si>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</si>
  <si>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</si>
  <si>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</si>
  <si>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</si>
  <si>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</si>
  <si>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</si>
  <si>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</si>
  <si>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</si>
  <si>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</si>
  <si>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</si>
  <si>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</si>
  <si>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</si>
  <si>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</si>
  <si>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</si>
  <si>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</si>
  <si>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</si>
  <si>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</si>
  <si>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</si>
  <si>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</si>
  <si>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</si>
  <si>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</si>
  <si>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</si>
  <si>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</si>
  <si>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</si>
  <si>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</si>
  <si>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</si>
  <si>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</si>
  <si>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</si>
  <si>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</si>
  <si>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</si>
  <si>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</si>
  <si>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</si>
  <si>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</si>
  <si>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</si>
  <si>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</si>
  <si>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</si>
  <si>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</si>
  <si>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</si>
  <si>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</si>
  <si>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</si>
  <si>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</si>
  <si>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</si>
  <si>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</si>
  <si>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</si>
  <si>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</si>
  <si>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</si>
  <si>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</si>
  <si>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</si>
  <si>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</si>
  <si>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</si>
  <si>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</si>
  <si>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</si>
  <si>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</si>
  <si>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</si>
  <si>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</si>
  <si>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</si>
  <si>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</si>
  <si>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</si>
  <si>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</si>
  <si>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</si>
  <si>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</si>
  <si>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</si>
  <si>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</si>
  <si>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</si>
  <si>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</si>
  <si>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</si>
  <si>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</si>
  <si>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</si>
  <si>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</si>
  <si>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</si>
  <si>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</si>
  <si>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</si>
  <si>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</si>
  <si>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</si>
  <si>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</si>
  <si>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</si>
  <si>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</si>
  <si>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</si>
  <si>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</si>
  <si>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</si>
  <si>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</si>
  <si>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</si>
  <si>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</si>
  <si>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</si>
  <si>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</si>
  <si>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</si>
  <si>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</si>
  <si>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</si>
  <si>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</si>
  <si>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</si>
  <si>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</si>
  <si>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</si>
  <si>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</si>
  <si>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</si>
  <si>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</si>
  <si>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</si>
  <si>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</si>
  <si>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</si>
  <si>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</si>
  <si>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</si>
  <si>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</si>
  <si>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</si>
  <si>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</si>
  <si>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</si>
  <si>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</si>
  <si>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</si>
  <si>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</si>
  <si>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</si>
  <si>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</si>
  <si>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</si>
  <si>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</si>
  <si>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</si>
  <si>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</si>
  <si>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</si>
  <si>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</si>
  <si>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</si>
  <si>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</si>
  <si>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</si>
  <si>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</si>
  <si>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</si>
  <si>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</si>
  <si>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</si>
  <si>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</si>
  <si>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</si>
  <si>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</si>
  <si>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</si>
  <si>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</si>
  <si>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</si>
  <si>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</si>
  <si>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</si>
  <si>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</si>
  <si>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</si>
  <si>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</si>
  <si>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</si>
  <si>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</si>
  <si>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</si>
  <si>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</si>
  <si>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</si>
  <si>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</si>
  <si>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</si>
  <si>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</si>
  <si>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</si>
  <si>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</si>
  <si>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</si>
  <si>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</si>
  <si>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</si>
  <si>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</si>
  <si>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</si>
  <si>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</si>
  <si>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</si>
  <si>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</si>
  <si>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</si>
  <si>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</si>
  <si>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</si>
  <si>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</si>
  <si>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</si>
  <si>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</si>
  <si>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</si>
  <si>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</si>
  <si>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</si>
  <si>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</si>
  <si>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</si>
  <si>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</si>
  <si>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</si>
  <si>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</si>
  <si>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</si>
  <si>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</si>
  <si>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</si>
  <si>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</si>
  <si>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</si>
  <si>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</si>
  <si>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</si>
  <si>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</si>
  <si>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</si>
  <si>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</si>
  <si>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</si>
  <si>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</si>
  <si>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</si>
  <si>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</si>
  <si>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</si>
  <si>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</si>
  <si>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</si>
  <si>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</si>
  <si>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</si>
  <si>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</si>
  <si>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</si>
  <si>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</si>
  <si>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</si>
  <si>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</si>
  <si>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</si>
  <si>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</si>
  <si>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</si>
  <si>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</si>
  <si>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</si>
  <si>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</si>
  <si>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</si>
  <si>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</si>
  <si>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</si>
  <si>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</si>
  <si>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</si>
  <si>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</si>
  <si>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</si>
  <si>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</si>
  <si>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</si>
  <si>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</si>
  <si>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</si>
  <si>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</si>
  <si>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</si>
  <si>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</si>
  <si>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</si>
  <si>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</si>
  <si>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</si>
  <si>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</si>
  <si>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</si>
  <si>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</si>
  <si>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</si>
  <si>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</si>
  <si>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</si>
  <si>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</si>
  <si>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</si>
  <si>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</si>
  <si>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</si>
  <si>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</si>
  <si>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</si>
  <si>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</si>
  <si>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</si>
  <si>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</si>
  <si>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</si>
  <si>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</si>
  <si>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</si>
  <si>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</si>
  <si>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</si>
  <si>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</si>
  <si>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</si>
  <si>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</si>
  <si>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</si>
  <si>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</si>
  <si>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</si>
  <si>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</si>
  <si>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</si>
  <si>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</si>
  <si>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</si>
  <si>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</si>
  <si>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</si>
  <si>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</si>
  <si>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</si>
  <si>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</si>
  <si>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</si>
  <si>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</si>
  <si>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</si>
  <si>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</si>
  <si>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</si>
  <si>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</si>
  <si>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</si>
  <si>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</si>
  <si>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</si>
  <si>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</si>
  <si>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</si>
  <si>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</si>
  <si>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</si>
  <si>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</si>
  <si>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</si>
  <si>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</si>
  <si>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</si>
  <si>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</si>
  <si>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</si>
  <si>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</si>
  <si>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</si>
  <si>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</si>
  <si>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</si>
  <si>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</si>
  <si>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</si>
  <si>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</si>
  <si>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</si>
  <si>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</si>
  <si>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</si>
  <si>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</si>
  <si>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</si>
  <si>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</si>
  <si>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</si>
  <si>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</si>
  <si>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</si>
  <si>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</si>
  <si>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</si>
  <si>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</si>
  <si>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</si>
  <si>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</si>
  <si>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</si>
  <si>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</si>
  <si>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</si>
  <si>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</si>
  <si>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</si>
  <si>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</si>
  <si>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</si>
  <si>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</si>
  <si>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</si>
  <si>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</si>
  <si>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</si>
  <si>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</si>
  <si>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</si>
  <si>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</si>
  <si>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</si>
  <si>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</si>
  <si>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</si>
  <si>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</si>
  <si>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</si>
  <si>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</si>
  <si>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</si>
  <si>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</si>
  <si>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</si>
  <si>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</si>
  <si>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</si>
  <si>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</si>
  <si>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</si>
  <si>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</si>
  <si>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</si>
  <si>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</si>
  <si>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</si>
  <si>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</si>
  <si>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</si>
  <si>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</si>
  <si>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</si>
  <si>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</si>
  <si>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</si>
  <si>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</si>
  <si>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</si>
  <si>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</si>
  <si>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</si>
  <si>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</si>
  <si>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</si>
  <si>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</si>
  <si>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</si>
  <si>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</si>
  <si>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</si>
  <si>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</si>
  <si>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</si>
  <si>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</si>
  <si>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</si>
  <si>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</si>
  <si>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</si>
  <si>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</si>
  <si>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</si>
  <si>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</si>
  <si>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</si>
  <si>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</si>
  <si>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</si>
  <si>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</si>
  <si>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</si>
  <si>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</si>
  <si>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</si>
  <si>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</si>
  <si>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</si>
  <si>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</si>
  <si>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</si>
  <si>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</si>
  <si>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</si>
  <si>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</si>
  <si>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</si>
  <si>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</si>
  <si>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</si>
  <si>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</si>
  <si>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</si>
  <si>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</si>
  <si>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</si>
  <si>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</si>
  <si>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</si>
  <si>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</si>
  <si>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</si>
  <si>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</si>
  <si>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</si>
  <si>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</si>
  <si>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</si>
  <si>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</si>
  <si>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</si>
  <si>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</si>
  <si>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</si>
  <si>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</si>
  <si>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</si>
  <si>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</si>
  <si>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</si>
  <si>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</si>
  <si>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</si>
  <si>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</si>
  <si>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</si>
  <si>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</si>
  <si>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</si>
  <si>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</si>
  <si>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</si>
  <si>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</si>
  <si>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</si>
  <si>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</si>
  <si>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</si>
  <si>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</si>
  <si>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</si>
  <si>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</si>
  <si>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</si>
  <si>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</si>
  <si>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</si>
  <si>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</si>
  <si>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</si>
  <si>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</si>
  <si>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</si>
  <si>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</si>
  <si>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</si>
  <si>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</si>
  <si>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</si>
  <si>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</si>
  <si>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</si>
  <si>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</si>
  <si>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</si>
  <si>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</si>
  <si>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</si>
  <si>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</si>
  <si>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</si>
  <si>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</si>
  <si>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</si>
  <si>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</si>
  <si>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</si>
  <si>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</si>
  <si>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</si>
  <si>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</si>
  <si>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</si>
  <si>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</si>
  <si>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</si>
  <si>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</si>
  <si>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</si>
  <si>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</si>
  <si>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</si>
  <si>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</si>
  <si>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</si>
  <si>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</si>
  <si>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</si>
  <si>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</si>
  <si>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</si>
  <si>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</si>
  <si>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</si>
  <si>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</si>
  <si>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</si>
  <si>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</si>
  <si>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</si>
  <si>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</si>
  <si>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</si>
  <si>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</si>
  <si>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</si>
  <si>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</si>
  <si>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</si>
  <si>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</si>
  <si>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</si>
  <si>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</si>
  <si>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</si>
  <si>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</si>
  <si>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</si>
  <si>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</si>
  <si>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</si>
  <si>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</si>
  <si>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</si>
  <si>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</si>
  <si>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</si>
  <si>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</si>
  <si>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</si>
  <si>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</si>
  <si>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</si>
  <si>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</si>
  <si>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</si>
  <si>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</si>
  <si>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</si>
  <si>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</si>
  <si>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</si>
  <si>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</si>
  <si>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</si>
  <si>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</si>
  <si>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</si>
  <si>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</si>
  <si>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</si>
  <si>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</si>
  <si>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</si>
  <si>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</si>
  <si>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</si>
  <si>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</si>
  <si>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</si>
  <si>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</si>
  <si>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</si>
  <si>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</si>
  <si>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</si>
  <si>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</si>
  <si>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</si>
  <si>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</si>
  <si>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</si>
  <si>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</si>
  <si>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</si>
  <si>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</si>
  <si>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</si>
  <si>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</si>
  <si>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</si>
  <si>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</si>
  <si>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</si>
  <si>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</si>
  <si>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</si>
  <si>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</si>
  <si>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</si>
  <si>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</si>
  <si>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</si>
  <si>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</si>
  <si>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</si>
  <si>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</si>
  <si>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</si>
  <si>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</si>
  <si>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</si>
  <si>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</si>
  <si>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</si>
  <si>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</si>
  <si>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</si>
  <si>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</si>
  <si>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</si>
  <si>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</si>
  <si>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</si>
  <si>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</si>
  <si>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</si>
  <si>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</si>
  <si>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</si>
  <si>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</si>
  <si>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</si>
  <si>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</si>
  <si>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</si>
  <si>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</si>
  <si>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</si>
  <si>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</si>
  <si>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</si>
  <si>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</si>
  <si>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</si>
  <si>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</si>
  <si>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</si>
  <si>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</si>
  <si>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</si>
  <si>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</si>
  <si>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</si>
  <si>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</si>
  <si>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</si>
  <si>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</si>
  <si>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</si>
  <si>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</si>
  <si>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</si>
  <si>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</si>
  <si>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</si>
  <si>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</si>
  <si>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</si>
  <si>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</si>
  <si>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</si>
  <si>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</si>
  <si>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</si>
  <si>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</si>
  <si>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</si>
  <si>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</si>
  <si>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</si>
  <si>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</si>
  <si>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</si>
  <si>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</si>
  <si>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</si>
  <si>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</si>
  <si>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</si>
  <si>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</si>
  <si>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</si>
  <si>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</si>
  <si>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</si>
  <si>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</si>
  <si>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</si>
  <si>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</si>
  <si>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</si>
  <si>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</si>
  <si>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</si>
  <si>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</si>
  <si>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</si>
  <si>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</si>
  <si>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</si>
  <si>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</si>
  <si>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</si>
  <si>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</si>
  <si>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</si>
  <si>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</si>
  <si>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</si>
  <si>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</si>
  <si>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</si>
  <si>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</si>
  <si>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</si>
  <si>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</si>
  <si>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</si>
  <si>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</si>
  <si>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</si>
  <si>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</si>
  <si>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</si>
  <si>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</si>
  <si>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</si>
  <si>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</si>
  <si>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</si>
  <si>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</si>
  <si>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</si>
  <si>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</si>
  <si>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</si>
  <si>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</si>
  <si>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</si>
  <si>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</si>
  <si>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</si>
  <si>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</si>
  <si>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</si>
  <si>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</si>
  <si>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</si>
  <si>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</si>
  <si>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</si>
  <si>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</si>
  <si>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</si>
  <si>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</si>
  <si>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</si>
  <si>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</si>
  <si>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</si>
  <si>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</si>
  <si>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</si>
  <si>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</si>
  <si>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</si>
  <si>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</si>
  <si>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</si>
  <si>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</si>
  <si>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</si>
  <si>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</si>
  <si>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</si>
  <si>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</si>
  <si>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</si>
  <si>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</si>
  <si>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</si>
  <si>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</si>
  <si>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</si>
  <si>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</si>
  <si>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</si>
  <si>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</si>
  <si>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</si>
  <si>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</si>
  <si>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</si>
  <si>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</si>
  <si>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</si>
  <si>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</si>
  <si>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</si>
  <si>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</si>
  <si>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</si>
  <si>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</si>
  <si>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</si>
  <si>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</si>
  <si>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</si>
  <si>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</si>
  <si>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</si>
  <si>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</si>
  <si>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</si>
  <si>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</si>
  <si>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</si>
  <si>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</si>
  <si>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</si>
  <si>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</si>
  <si>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</si>
  <si>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</si>
  <si>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</si>
  <si>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</si>
  <si>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</si>
  <si>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</si>
  <si>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</si>
  <si>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</si>
  <si>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</si>
  <si>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</si>
  <si>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</si>
  <si>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</si>
  <si>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</si>
  <si>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</si>
  <si>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</si>
  <si>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</si>
  <si>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</si>
  <si>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</si>
  <si>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</si>
  <si>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</si>
  <si>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</si>
  <si>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</si>
  <si>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</si>
  <si>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</si>
  <si>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</si>
  <si>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</si>
  <si>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</si>
  <si>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</si>
  <si>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</si>
  <si>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</si>
  <si>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</si>
  <si>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</si>
  <si>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</si>
  <si>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</si>
  <si>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</si>
  <si>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</si>
  <si>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</si>
  <si>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</si>
  <si>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</si>
  <si>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</si>
  <si>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</si>
  <si>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</si>
  <si>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</si>
  <si>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</si>
  <si>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</si>
  <si>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</si>
  <si>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</si>
  <si>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</si>
  <si>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</si>
  <si>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</si>
  <si>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</si>
  <si>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</si>
  <si>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</si>
  <si>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</si>
  <si>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</si>
  <si>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</si>
  <si>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</si>
  <si>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</si>
  <si>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</si>
  <si>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</si>
  <si>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</si>
  <si>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</si>
  <si>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</si>
  <si>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</si>
  <si>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</si>
  <si>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</si>
  <si>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</si>
  <si>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</si>
  <si>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</si>
  <si>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</si>
  <si>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</si>
  <si>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</si>
  <si>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</si>
  <si>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</si>
  <si>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</si>
  <si>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</si>
  <si>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</si>
  <si>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</si>
  <si>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</si>
  <si>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</si>
  <si>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</si>
  <si>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</si>
  <si>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</si>
  <si>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</si>
  <si>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</si>
  <si>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</si>
  <si>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</si>
  <si>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</si>
  <si>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</si>
  <si>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</si>
  <si>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</si>
  <si>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</si>
  <si>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</si>
  <si>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</si>
  <si>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</si>
  <si>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</si>
  <si>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</si>
  <si>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</si>
  <si>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</si>
  <si>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</si>
  <si>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</si>
  <si>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</si>
  <si>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</si>
  <si>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</si>
  <si>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</si>
  <si>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</si>
  <si>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</si>
  <si>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</si>
  <si>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</si>
  <si>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</si>
  <si>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</si>
  <si>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</si>
  <si>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</si>
  <si>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</si>
  <si>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</si>
  <si>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</si>
  <si>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</si>
  <si>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</si>
  <si>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</si>
  <si>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</si>
  <si>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</si>
  <si>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</si>
  <si>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</si>
  <si>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</si>
  <si>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</si>
  <si>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</si>
  <si>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</si>
  <si>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</si>
  <si>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</si>
  <si>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</si>
  <si>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</si>
  <si>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</si>
  <si>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</si>
  <si>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</si>
  <si>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</si>
  <si>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</si>
  <si>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</si>
  <si>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</si>
  <si>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</si>
  <si>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</si>
  <si>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</si>
  <si>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</si>
  <si>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</si>
  <si>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</si>
  <si>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</si>
  <si>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</si>
  <si>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</si>
  <si>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</si>
  <si>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</si>
  <si>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</si>
  <si>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</si>
  <si>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</si>
  <si>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</si>
  <si>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</si>
  <si>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</si>
  <si>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</si>
  <si>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</si>
  <si>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</si>
  <si>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</si>
  <si>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</si>
  <si>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</si>
  <si>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</si>
  <si>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</si>
  <si>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</si>
  <si>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</si>
  <si>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</si>
  <si>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</si>
  <si>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</si>
  <si>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</si>
  <si>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</si>
  <si>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</si>
  <si>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</si>
  <si>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</si>
  <si>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</si>
  <si>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</si>
  <si>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</si>
  <si>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</si>
  <si>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</si>
  <si>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</si>
  <si>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</si>
  <si>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</si>
  <si>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</si>
  <si>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</si>
  <si>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</si>
  <si>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</si>
  <si>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</si>
  <si>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</si>
  <si>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</si>
  <si>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</si>
  <si>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</si>
  <si>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</si>
  <si>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</si>
  <si>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</si>
  <si>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</si>
  <si>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</si>
  <si>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</si>
  <si>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</si>
  <si>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</si>
  <si>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</si>
  <si>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</si>
  <si>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</si>
  <si>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</si>
  <si>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</si>
  <si>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</si>
  <si>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</si>
  <si>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</si>
  <si>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</si>
  <si>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</si>
  <si>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</si>
  <si>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</si>
  <si>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</si>
  <si>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</si>
  <si>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</si>
  <si>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</si>
  <si>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</si>
  <si>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</si>
  <si>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</si>
  <si>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</si>
  <si>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</si>
  <si>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</si>
  <si>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</si>
  <si>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</si>
  <si>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</si>
  <si>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</si>
  <si>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</si>
  <si>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</si>
  <si>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</si>
  <si>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</si>
  <si>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</si>
  <si>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</si>
  <si>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</si>
  <si>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</si>
  <si>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</si>
  <si>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</si>
  <si>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</si>
  <si>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</si>
  <si>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</si>
  <si>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</si>
  <si>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</si>
  <si>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</si>
  <si>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</si>
  <si>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</si>
  <si>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</si>
  <si>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</si>
  <si>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</si>
  <si>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</si>
  <si>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</si>
  <si>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</si>
  <si>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</si>
  <si>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</si>
  <si>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</si>
  <si>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</si>
  <si>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</si>
  <si>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</si>
  <si>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</si>
  <si>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</si>
  <si>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</si>
  <si>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</si>
  <si>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</si>
  <si>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</si>
  <si>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</si>
  <si>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</si>
  <si>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</si>
  <si>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</si>
  <si>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</si>
  <si>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</si>
  <si>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</si>
  <si>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</si>
  <si>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</si>
  <si>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</si>
  <si>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</si>
  <si>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</si>
  <si>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</si>
  <si>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</si>
  <si>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</si>
  <si>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</si>
  <si>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</si>
  <si>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</si>
  <si>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</si>
  <si>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</si>
  <si>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</si>
  <si>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</si>
  <si>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</si>
  <si>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</si>
  <si>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</si>
  <si>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</si>
  <si>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</si>
  <si>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</si>
  <si>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</si>
  <si>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</si>
  <si>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</si>
  <si>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</si>
  <si>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</si>
  <si>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</si>
  <si>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</si>
  <si>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</si>
  <si>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</si>
  <si>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</si>
  <si>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</si>
  <si>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</si>
  <si>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</si>
  <si>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</si>
  <si>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</si>
  <si>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</si>
  <si>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</si>
  <si>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</si>
  <si>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</si>
  <si>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</si>
  <si>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</si>
  <si>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</si>
  <si>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</si>
  <si>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</si>
  <si>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</si>
  <si>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</si>
  <si>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</si>
  <si>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</si>
  <si>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</si>
  <si>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</si>
  <si>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</si>
  <si>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</si>
  <si>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</si>
  <si>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</si>
  <si>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</si>
  <si>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</si>
  <si>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</si>
  <si>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</si>
  <si>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</si>
  <si>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</si>
  <si>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</si>
  <si>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</si>
  <si>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</si>
  <si>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</si>
  <si>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</si>
  <si>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</si>
  <si>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</si>
  <si>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</si>
  <si>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</si>
  <si>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</si>
  <si>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</si>
  <si>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</si>
  <si>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</si>
  <si>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</si>
  <si>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</si>
  <si>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</si>
  <si>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</si>
  <si>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</si>
  <si>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</si>
  <si>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</si>
  <si>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</si>
  <si>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</si>
  <si>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</si>
  <si>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</si>
  <si>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</si>
  <si>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</si>
  <si>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</si>
  <si>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</si>
  <si>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</si>
  <si>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</si>
  <si>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</si>
  <si>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</si>
  <si>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</si>
  <si>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</si>
  <si>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</si>
  <si>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</si>
  <si>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</si>
  <si>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</si>
  <si>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</si>
  <si>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</si>
  <si>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</si>
  <si>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</si>
  <si>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</si>
  <si>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</si>
  <si>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</si>
  <si>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</si>
  <si>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</si>
  <si>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</si>
  <si>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</si>
  <si>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</si>
  <si>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</si>
  <si>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</si>
  <si>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</si>
  <si>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</si>
  <si>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</si>
  <si>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</si>
  <si>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</si>
  <si>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</si>
  <si>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</si>
  <si>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</si>
  <si>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</si>
  <si>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</si>
  <si>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</si>
  <si>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</si>
  <si>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</si>
  <si>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</si>
  <si>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</si>
  <si>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</si>
  <si>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</si>
  <si>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</si>
  <si>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</si>
  <si>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</si>
  <si>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</si>
  <si>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</si>
  <si>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</si>
  <si>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</si>
  <si>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</si>
  <si>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</si>
  <si>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</si>
  <si>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</si>
  <si>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</si>
  <si>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</si>
  <si>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</si>
  <si>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</si>
  <si>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</si>
  <si>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</si>
  <si>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</si>
  <si>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</si>
  <si>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</si>
  <si>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</si>
  <si>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</si>
  <si>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</si>
  <si>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</si>
  <si>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</si>
  <si>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</si>
  <si>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</si>
  <si>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</si>
  <si>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</si>
  <si>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</si>
  <si>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</si>
  <si>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</si>
  <si>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</si>
  <si>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</si>
  <si>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</si>
  <si>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</si>
  <si>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</si>
  <si>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</si>
  <si>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</si>
  <si>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</si>
  <si>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</si>
  <si>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</si>
  <si>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</si>
  <si>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</si>
  <si>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</si>
  <si>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</si>
  <si>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</si>
  <si>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</si>
  <si>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</si>
  <si>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</si>
  <si>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</si>
  <si>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</si>
  <si>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</si>
  <si>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</si>
  <si>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</si>
  <si>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</si>
  <si>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</si>
  <si>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</si>
  <si>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</si>
  <si>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</si>
  <si>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</si>
  <si>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</si>
  <si>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</si>
  <si>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</si>
  <si>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</si>
  <si>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</si>
  <si>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</si>
  <si>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</si>
  <si>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</si>
  <si>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</si>
  <si>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</si>
  <si>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</si>
  <si>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</si>
  <si>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</si>
  <si>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</si>
  <si>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</si>
  <si>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</si>
  <si>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</si>
  <si>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</si>
  <si>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</si>
  <si>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</si>
  <si>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</si>
  <si>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</si>
  <si>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</si>
  <si>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</si>
  <si>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</si>
  <si>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</si>
  <si>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</si>
  <si>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</si>
  <si>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</si>
  <si>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</si>
  <si>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</si>
  <si>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</si>
  <si>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</si>
  <si>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</si>
  <si>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</si>
  <si>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</si>
  <si>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</si>
  <si>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</si>
  <si>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</si>
  <si>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</si>
  <si>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</si>
  <si>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</si>
  <si>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</si>
  <si>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</si>
  <si>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</si>
  <si>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</si>
  <si>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</si>
  <si>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</si>
  <si>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</si>
  <si>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</si>
  <si>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</si>
  <si>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</si>
  <si>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</si>
  <si>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</si>
  <si>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</si>
  <si>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</si>
  <si>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</si>
  <si>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</si>
  <si>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</si>
  <si>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</si>
  <si>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</si>
  <si>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</si>
  <si>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</si>
  <si>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</si>
  <si>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</si>
  <si>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</si>
  <si>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</si>
  <si>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</si>
  <si>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</si>
  <si>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</si>
  <si>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</si>
  <si>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</si>
  <si>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</si>
  <si>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</si>
  <si>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</si>
  <si>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</si>
  <si>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</si>
  <si>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</si>
  <si>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</si>
  <si>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</si>
  <si>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</si>
  <si>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</si>
  <si>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</si>
  <si>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</si>
  <si>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</si>
  <si>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</si>
  <si>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</si>
  <si>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</si>
  <si>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</si>
  <si>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</si>
  <si>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</si>
  <si>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</si>
  <si>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</si>
  <si>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</si>
  <si>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</si>
  <si>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</si>
  <si>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</si>
  <si>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</si>
  <si>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</si>
  <si>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</si>
  <si>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</si>
  <si>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</si>
  <si>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</si>
  <si>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</si>
  <si>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</si>
  <si>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</si>
  <si>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</si>
  <si>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</si>
  <si>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</si>
  <si>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</si>
  <si>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</si>
  <si>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</si>
  <si>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</si>
  <si>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</si>
  <si>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</si>
  <si>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</si>
  <si>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</si>
  <si>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</si>
  <si>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</si>
  <si>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</si>
  <si>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</si>
  <si>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</si>
  <si>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</si>
  <si>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</si>
  <si>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</si>
  <si>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</si>
  <si>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</si>
  <si>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</si>
  <si>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</si>
  <si>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</si>
  <si>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</si>
  <si>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</si>
  <si>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</si>
  <si>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</si>
  <si>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</si>
  <si>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</si>
  <si>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</si>
  <si>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</si>
  <si>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</si>
  <si>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</si>
  <si>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</si>
  <si>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</si>
  <si>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</si>
  <si>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</si>
  <si>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</si>
  <si>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</si>
  <si>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</si>
  <si>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</si>
  <si>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</si>
  <si>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</si>
  <si>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</si>
  <si>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</si>
  <si>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</si>
  <si>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</si>
  <si>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</si>
  <si>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</si>
  <si>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</si>
  <si>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</si>
  <si>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</si>
  <si>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</si>
  <si>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</si>
  <si>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</si>
  <si>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</si>
  <si>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</si>
  <si>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</si>
  <si>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</si>
  <si>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</si>
  <si>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</si>
  <si>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</si>
  <si>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</si>
  <si>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</si>
  <si>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</si>
  <si>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</si>
  <si>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</si>
  <si>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</si>
  <si>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</si>
  <si>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</si>
  <si>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</si>
  <si>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</si>
  <si>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</si>
  <si>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</si>
  <si>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</si>
  <si>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</si>
  <si>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</si>
  <si>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</si>
  <si>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</si>
  <si>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</si>
  <si>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</si>
  <si>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</si>
  <si>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</si>
  <si>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</si>
  <si>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</si>
  <si>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</si>
  <si>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</si>
  <si>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</si>
  <si>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</si>
  <si>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</si>
  <si>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</si>
  <si>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</si>
  <si>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</si>
  <si>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</si>
  <si>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</si>
  <si>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</si>
  <si>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</si>
  <si>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</si>
  <si>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</si>
  <si>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</si>
  <si>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</si>
  <si>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</si>
  <si>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</si>
  <si>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</si>
  <si>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</si>
  <si>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</si>
  <si>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</si>
  <si>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</si>
  <si>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</si>
  <si>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</si>
  <si>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</si>
  <si>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</si>
  <si>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</si>
  <si>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</si>
  <si>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</si>
  <si>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</si>
  <si>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</si>
  <si>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</si>
  <si>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</si>
  <si>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</si>
  <si>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</si>
  <si>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</si>
  <si>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</si>
  <si>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</si>
  <si>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</si>
  <si>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</si>
  <si>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</si>
  <si>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</si>
  <si>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</si>
  <si>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</si>
  <si>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</si>
  <si>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</si>
  <si>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</si>
  <si>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</si>
  <si>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</si>
  <si>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</si>
  <si>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</si>
  <si>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</si>
  <si>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</si>
  <si>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</si>
  <si>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</si>
  <si>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</si>
  <si>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</si>
  <si>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</si>
  <si>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</si>
  <si>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</si>
  <si>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</si>
  <si>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</si>
  <si>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</si>
  <si>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</si>
  <si>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</si>
  <si>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</si>
  <si>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</si>
  <si>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</si>
  <si>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</si>
  <si>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</si>
  <si>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</si>
  <si>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</si>
  <si>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</si>
  <si>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</si>
  <si>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</si>
  <si>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</si>
  <si>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</si>
  <si>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</si>
  <si>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</si>
  <si>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</si>
  <si>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</si>
  <si>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</si>
  <si>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</si>
  <si>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</si>
  <si>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</si>
  <si>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</si>
  <si>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</si>
  <si>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</si>
  <si>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</si>
  <si>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</si>
  <si>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</si>
  <si>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</si>
  <si>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</si>
  <si>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</si>
  <si>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</si>
  <si>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</si>
  <si>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</si>
  <si>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</si>
  <si>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</si>
  <si>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</si>
  <si>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</si>
  <si>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</si>
  <si>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</si>
  <si>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</si>
  <si>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</si>
  <si>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</si>
  <si>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</si>
  <si>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</si>
  <si>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</si>
  <si>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</si>
  <si>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</si>
  <si>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</si>
  <si>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</si>
  <si>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</si>
  <si>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</si>
  <si>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</si>
  <si>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</si>
  <si>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</si>
  <si>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</si>
  <si>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</si>
  <si>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</si>
  <si>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</si>
  <si>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</si>
  <si>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</si>
  <si>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</si>
  <si>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</si>
  <si>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</si>
  <si>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</si>
  <si>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</si>
  <si>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</si>
  <si>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</si>
  <si>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</si>
  <si>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</si>
  <si>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</si>
  <si>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</si>
  <si>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</si>
  <si>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</si>
  <si>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</si>
  <si>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</si>
  <si>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</si>
  <si>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</si>
  <si>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</si>
  <si>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</si>
  <si>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</si>
  <si>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</si>
  <si>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</si>
  <si>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</si>
  <si>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</si>
  <si>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</si>
  <si>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</si>
  <si>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</si>
  <si>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</si>
  <si>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</si>
  <si>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</si>
  <si>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</si>
  <si>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</si>
  <si>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</si>
  <si>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</si>
  <si>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</si>
  <si>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</si>
  <si>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</si>
  <si>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</si>
  <si>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</si>
  <si>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</si>
  <si>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</si>
  <si>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</si>
  <si>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</si>
  <si>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</si>
  <si>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</si>
  <si>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</si>
  <si>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</si>
  <si>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</si>
  <si>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</si>
  <si>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</si>
  <si>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</si>
  <si>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</si>
  <si>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</si>
  <si>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</si>
  <si>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</si>
  <si>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</si>
  <si>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</si>
  <si>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</si>
  <si>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</si>
  <si>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</si>
  <si>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</si>
  <si>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</si>
  <si>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</si>
  <si>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</si>
  <si>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</si>
  <si>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</si>
  <si>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</si>
  <si>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</si>
  <si>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</si>
  <si>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</si>
  <si>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</si>
  <si>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</si>
  <si>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</si>
  <si>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</si>
  <si>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</si>
  <si>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</si>
  <si>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</si>
  <si>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</si>
  <si>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</si>
  <si>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</si>
  <si>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</si>
  <si>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</si>
  <si>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</si>
  <si>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</si>
  <si>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</si>
  <si>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</si>
  <si>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</si>
  <si>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</si>
  <si>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</si>
  <si>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</si>
  <si>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</si>
  <si>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</si>
  <si>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</si>
  <si>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</si>
  <si>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</si>
  <si>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</si>
  <si>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</si>
  <si>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</si>
  <si>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</si>
  <si>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</si>
  <si>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</si>
  <si>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</si>
  <si>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</si>
  <si>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</si>
  <si>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</si>
  <si>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</si>
  <si>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</si>
  <si>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</si>
  <si>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</si>
  <si>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</si>
  <si>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</si>
  <si>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</si>
  <si>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</si>
  <si>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</si>
  <si>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</si>
  <si>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</si>
  <si>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</si>
  <si>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</si>
  <si>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</si>
  <si>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</si>
  <si>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</si>
  <si>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</si>
  <si>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</si>
  <si>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</si>
  <si>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</si>
  <si>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</si>
  <si>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</si>
  <si>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</si>
  <si>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</si>
  <si>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</si>
  <si>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</si>
  <si>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</si>
  <si>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</si>
  <si>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</si>
  <si>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</si>
  <si>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</si>
  <si>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</si>
  <si>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</si>
  <si>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</si>
  <si>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</si>
  <si>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</si>
  <si>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</si>
  <si>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</si>
  <si>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</si>
  <si>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</si>
  <si>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</si>
  <si>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</si>
  <si>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</si>
  <si>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</si>
  <si>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</si>
  <si>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</si>
  <si>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</si>
  <si>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</si>
  <si>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</si>
  <si>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</si>
  <si>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</si>
  <si>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</si>
  <si>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</si>
  <si>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</si>
  <si>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</si>
  <si>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</si>
  <si>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</si>
  <si>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</si>
  <si>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</si>
  <si>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</si>
  <si>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</si>
  <si>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</si>
  <si>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</si>
  <si>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</si>
  <si>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</si>
  <si>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</si>
  <si>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</si>
  <si>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</si>
  <si>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</si>
  <si>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</si>
  <si>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</si>
  <si>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</si>
  <si>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</si>
  <si>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</si>
  <si>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</si>
  <si>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</si>
  <si>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</si>
  <si>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</si>
  <si>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</si>
  <si>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</si>
  <si>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</si>
  <si>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</si>
  <si>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</si>
  <si>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</si>
  <si>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</si>
  <si>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</si>
  <si>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</si>
  <si>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</si>
  <si>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</si>
  <si>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</si>
  <si>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</si>
  <si>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</si>
  <si>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</si>
  <si>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Sub-category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</si>
  <si>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</si>
  <si>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</si>
  <si>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</si>
  <si>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</si>
  <si>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</si>
  <si>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</si>
  <si>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</si>
  <si>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</si>
  <si>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</si>
  <si>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</si>
  <si>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</si>
  <si>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</si>
  <si>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</si>
  <si>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</si>
  <si>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</si>
  <si>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</si>
  <si>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</si>
  <si>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</si>
  <si>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</si>
  <si>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</si>
  <si>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</si>
  <si>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</si>
  <si>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</si>
  <si>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</si>
  <si>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</si>
  <si>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</si>
  <si>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</si>
  <si>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</si>
  <si>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</si>
  <si>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</si>
  <si>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</si>
  <si>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</si>
  <si>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</si>
  <si>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</si>
  <si>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</si>
  <si>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</si>
  <si>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</si>
  <si>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</si>
  <si>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</si>
  <si>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</si>
  <si>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</si>
  <si>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</si>
  <si>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</si>
  <si>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</si>
  <si>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</si>
  <si>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</si>
  <si>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</si>
  <si>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</si>
  <si>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</si>
  <si>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</si>
  <si>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</si>
  <si>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</si>
  <si>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</si>
  <si>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</si>
  <si>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Parent Category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</si>
  <si>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</si>
  <si>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</si>
  <si>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</si>
  <si>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</si>
  <si>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</si>
  <si>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</si>
  <si>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</si>
  <si>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</si>
  <si>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</si>
  <si>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</si>
  <si>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</si>
  <si>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</si>
  <si>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</si>
  <si>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</si>
  <si>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</si>
  <si>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</si>
  <si>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</si>
  <si>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</si>
  <si>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</si>
  <si>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</si>
  <si>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</si>
  <si>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</si>
  <si>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</si>
  <si>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</si>
  <si>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</si>
  <si>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</si>
  <si>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</si>
  <si>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</si>
  <si>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</si>
  <si>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</si>
  <si>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</si>
  <si>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</si>
  <si>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</si>
  <si>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</si>
  <si>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</si>
  <si>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</si>
  <si>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</si>
  <si>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</si>
  <si>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</si>
  <si>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</si>
  <si>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</si>
  <si>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</si>
  <si>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</t>
  </si>
  <si>
    <t>Greater than 50000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</si>
  <si>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</si>
  <si>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</si>
  <si>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</si>
  <si>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</si>
  <si>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</si>
  <si>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</si>
  <si>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</si>
  <si>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Kickstaters</t>
  </si>
  <si>
    <t>Years</t>
  </si>
  <si>
    <t>Relative Standard Deviation%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</si>
</sst>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/>
      <name val="Arial Unicode MS"/>
    </font>
    <font>
      <sz val="11"/>
      <color rgb="FF92D05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B847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Font="1" applyAlignment="1"/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0" applyNumberFormat="1" applyBorder="1"/>
    <xf numFmtId="0" fontId="0" fillId="2" borderId="1" xfId="0" applyFill="1" applyBorder="1"/>
    <xf numFmtId="0" fontId="3" fillId="2" borderId="1" xfId="0" applyFont="1" applyFill="1" applyBorder="1"/>
    <xf numFmtId="0" fontId="0" fillId="0" borderId="1" xfId="0" applyBorder="1" applyAlignment="1">
      <alignment horizontal="left" vertical="center" indent="1"/>
    </xf>
    <xf numFmtId="0" fontId="5" fillId="3" borderId="1" xfId="0" applyFont="1" applyFill="1" applyBorder="1"/>
    <xf numFmtId="0" fontId="4" fillId="3" borderId="1" xfId="0" applyFont="1" applyFill="1" applyBorder="1"/>
    <xf numFmtId="0" fontId="5" fillId="4" borderId="1" xfId="0" applyFont="1" applyFill="1" applyBorder="1"/>
    <xf numFmtId="0" fontId="4" fillId="4" borderId="1" xfId="0" applyFont="1" applyFill="1" applyBorder="1"/>
    <xf numFmtId="1" fontId="0" fillId="0" borderId="1" xfId="0" applyNumberFormat="1" applyBorder="1"/>
  </cellXfs>
  <cellStyles count="1">
    <cellStyle name="Normal" xfId="0" builtinId="0"/>
  </cellStyles>
  <dxfs count="23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B8473"/>
      <color rgb="FF2F8E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[StarterBook1.xlsx]Category!PivotTable1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Kickstarter Projects Outcome by Parent Category</a:t>
            </a:r>
          </a:p>
        </c:rich>
      </c:tx>
      <c:layout>
        <c:manualLayout>
          <c:xMode val="edge"/>
          <c:yMode val="edge"/>
          <c:x val="0.24372389973982955"/>
          <c:y val="5.52751039444611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32567346539437"/>
          <c:y val="0.14499998264907052"/>
          <c:w val="0.74406611555835867"/>
          <c:h val="0.609424260070384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C-4DB6-BF30-D5E2410AE9E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55-4E95-AC0B-7CA41964E62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55-4E95-AC0B-7CA41964E62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55-4E95-AC0B-7CA41964E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071920"/>
        <c:axId val="746016064"/>
      </c:barChart>
      <c:catAx>
        <c:axId val="76007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016064"/>
        <c:crosses val="autoZero"/>
        <c:auto val="1"/>
        <c:lblAlgn val="ctr"/>
        <c:lblOffset val="100"/>
        <c:noMultiLvlLbl val="0"/>
      </c:catAx>
      <c:valAx>
        <c:axId val="746016064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Number of campaings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1.4180202176744776E-2"/>
              <c:y val="0.318749216109792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07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[StarterBook1.xlsx]sub-category!PivotTable1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Kickstarter</a:t>
            </a:r>
            <a:r>
              <a:rPr lang="en-US" b="1" baseline="0">
                <a:solidFill>
                  <a:sysClr val="windowText" lastClr="000000"/>
                </a:solidFill>
              </a:rPr>
              <a:t> Projects Outcome by Sub-category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411939186383283"/>
          <c:y val="5.0280535742336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939276658214354E-2"/>
          <c:y val="0.16721857137421337"/>
          <c:w val="0.78604951287868674"/>
          <c:h val="0.516961014425283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B-480A-A3C5-EEBB7E88CC8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D4-4023-A3DA-D81A6B64FF2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D4-4023-A3DA-D81A6B64FF2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D4-4023-A3DA-D81A6B64F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7037215"/>
        <c:axId val="1415339903"/>
      </c:barChart>
      <c:catAx>
        <c:axId val="14170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39903"/>
        <c:crosses val="autoZero"/>
        <c:auto val="1"/>
        <c:lblAlgn val="ctr"/>
        <c:lblOffset val="100"/>
        <c:noMultiLvlLbl val="0"/>
      </c:catAx>
      <c:valAx>
        <c:axId val="141533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Number of Campaings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03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[StarterBook1.xlsx]Line graph!PivotTable2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120-8056-E55018319BBB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B9-4C36-A055-5F751CE5C268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B9-4C36-A055-5F751CE5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581551"/>
        <c:axId val="1415334495"/>
      </c:lineChart>
      <c:catAx>
        <c:axId val="153658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34495"/>
        <c:crosses val="autoZero"/>
        <c:auto val="1"/>
        <c:lblAlgn val="ctr"/>
        <c:lblOffset val="100"/>
        <c:noMultiLvlLbl val="0"/>
      </c:catAx>
      <c:valAx>
        <c:axId val="141533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of State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58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5-44A9-B9A1-E1E4508FA9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5-44A9-B9A1-E1E4508FA9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5-44A9-B9A1-E1E4508FA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75504"/>
        <c:axId val="349103616"/>
      </c:lineChart>
      <c:catAx>
        <c:axId val="1568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03616"/>
        <c:crosses val="autoZero"/>
        <c:auto val="1"/>
        <c:lblAlgn val="ctr"/>
        <c:lblOffset val="100"/>
        <c:noMultiLvlLbl val="0"/>
      </c:catAx>
      <c:valAx>
        <c:axId val="3491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257625523693722"/>
          <c:y val="0.92831334954827283"/>
          <c:w val="0.57819815126495988"/>
          <c:h val="5.0879773228256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429681</xdr:colOff>
      <xdr:row>1</xdr:row>
      <xdr:rowOff>152401</xdr:rowOff>
    </xdr:from>
    <xdr:to>
      <xdr:col>18</xdr:col>
      <xdr:colOff>516467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6340E4-8BFE-4792-A3EE-7F3267E53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558799</xdr:colOff>
      <xdr:row>2</xdr:row>
      <xdr:rowOff>177800</xdr:rowOff>
    </xdr:from>
    <xdr:to>
      <xdr:col>18</xdr:col>
      <xdr:colOff>516466</xdr:colOff>
      <xdr:row>25</xdr:row>
      <xdr:rowOff>173567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6765C-2998-4212-951C-E05BC15D0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615949</xdr:colOff>
      <xdr:row>0</xdr:row>
      <xdr:rowOff>135466</xdr:rowOff>
    </xdr:from>
    <xdr:to>
      <xdr:col>17</xdr:col>
      <xdr:colOff>364066</xdr:colOff>
      <xdr:row>20</xdr:row>
      <xdr:rowOff>21166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F76E5-E630-4502-907A-AAD750AEF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1750481</xdr:colOff>
      <xdr:row>14</xdr:row>
      <xdr:rowOff>21166</xdr:rowOff>
    </xdr:from>
    <xdr:to>
      <xdr:col>6</xdr:col>
      <xdr:colOff>1147234</xdr:colOff>
      <xdr:row>37</xdr:row>
      <xdr:rowOff>46565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A7DAF9-8212-495B-B269-53968786A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o De La Torre" refreshedDate="44044.981988194442" createdVersion="6" refreshedVersion="6" minRefreshableVersion="3" recordCount="4114" xr:uid="{28C6A864-D1FB-4068-ABBD-7A1D1DB22ED9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o De La Torre" refreshedDate="44046.786629861112" createdVersion="6" refreshedVersion="6" minRefreshableVersion="3" recordCount="4114" xr:uid="{87418CAB-1D76-42E6-A3C4-6836A7DADC92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90FF5-6C4B-459F-B704-045C6A8DFE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A2639-4354-4AE6-81C6-DF528034A0B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F0A6A-08B9-45B5-B8BB-ABE23E0F6A1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3" zoomScaleNormal="100" workbookViewId="0">
      <selection activeCell="S20" sqref="S20"/>
    </sheetView>
  </sheetViews>
  <sheetFormatPr defaultRowHeight="14.35"/>
  <cols>
    <col min="2" max="2" width="38.41015625" style="3" customWidth="1"/>
    <col min="3" max="3" width="40.29296875" style="3" customWidth="1"/>
    <col min="5" max="5" width="16.41015625" customWidth="1"/>
    <col min="6" max="6" width="21.76171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41.1171875" customWidth="1"/>
    <col min="15" max="15" width="17.9375" customWidth="1"/>
    <col min="16" max="16" width="16.76171875" customWidth="1"/>
    <col min="17" max="18" width="12.703125" customWidth="1"/>
    <col min="19" max="19" width="31.17578125" customWidth="1"/>
    <col min="20" max="20" width="21.17578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8266</v>
      </c>
      <c r="P1" s="1" t="s">
        <v>8267</v>
      </c>
      <c r="Q1" s="1" t="s">
        <v>8323</v>
      </c>
      <c r="R1" s="1" t="s">
        <v>8268</v>
      </c>
      <c r="S1" s="1" t="s">
        <v>8333</v>
      </c>
      <c r="T1" s="1" t="s">
        <v>8334</v>
      </c>
    </row>
    <row r="2" spans="1:20" ht="4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IFERROR(E2/L2,0)</f>
        <v>63.917582417582416</v>
      </c>
      <c r="Q2" s="6" t="str">
        <f>LEFT(N2,FIND("/",N2)-1)</f>
        <v>film &amp; video</v>
      </c>
      <c r="R2" s="7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7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5" si="0">(E3/D3)*100</f>
        <v>142.60827250608273</v>
      </c>
      <c r="P3">
        <f t="shared" ref="P3:P66" si="1">IFERROR(E3/L3,0)</f>
        <v>185.48101265822785</v>
      </c>
      <c r="Q3" s="6" t="str">
        <f t="shared" ref="Q3:Q66" si="2">LEFT(N3,FIND("/",N3)-1)</f>
        <v>film &amp; video</v>
      </c>
      <c r="R3" s="7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>IFERROR(E4/L4,0)</f>
        <v>15</v>
      </c>
      <c r="Q4" s="6" t="str">
        <f t="shared" si="2"/>
        <v>film &amp; video</v>
      </c>
      <c r="R4" s="7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7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s="6" t="str">
        <f t="shared" si="2"/>
        <v>film &amp; video</v>
      </c>
      <c r="R5" s="7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s="6" t="str">
        <f t="shared" si="2"/>
        <v>film &amp; video</v>
      </c>
      <c r="R6" s="7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s="6" t="str">
        <f t="shared" si="2"/>
        <v>film &amp; video</v>
      </c>
      <c r="R7" s="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s="6" t="str">
        <f t="shared" si="2"/>
        <v>film &amp; video</v>
      </c>
      <c r="R8" s="7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s="6" t="str">
        <f t="shared" si="2"/>
        <v>film &amp; video</v>
      </c>
      <c r="R9" s="7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s="6" t="str">
        <f t="shared" si="2"/>
        <v>film &amp; video</v>
      </c>
      <c r="R10" s="7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s="6" t="str">
        <f t="shared" si="2"/>
        <v>film &amp; video</v>
      </c>
      <c r="R11" s="7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s="6" t="str">
        <f t="shared" si="2"/>
        <v>film &amp; video</v>
      </c>
      <c r="R12" s="7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s="6" t="str">
        <f t="shared" si="2"/>
        <v>film &amp; video</v>
      </c>
      <c r="R13" s="7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s="6" t="str">
        <f t="shared" si="2"/>
        <v>film &amp; video</v>
      </c>
      <c r="R14" s="7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7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s="6" t="str">
        <f t="shared" si="2"/>
        <v>film &amp; video</v>
      </c>
      <c r="R15" s="7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7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s="6" t="str">
        <f t="shared" si="2"/>
        <v>film &amp; video</v>
      </c>
      <c r="R16" s="7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s="6" t="str">
        <f t="shared" si="2"/>
        <v>film &amp; video</v>
      </c>
      <c r="R17" s="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s="6" t="str">
        <f t="shared" si="2"/>
        <v>film &amp; video</v>
      </c>
      <c r="R18" s="7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s="6" t="str">
        <f t="shared" si="2"/>
        <v>film &amp; video</v>
      </c>
      <c r="R19" s="7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s="6" t="str">
        <f t="shared" si="2"/>
        <v>film &amp; video</v>
      </c>
      <c r="R20" s="7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s="6" t="str">
        <f t="shared" si="2"/>
        <v>film &amp; video</v>
      </c>
      <c r="R21" s="7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s="6" t="str">
        <f t="shared" si="2"/>
        <v>film &amp; video</v>
      </c>
      <c r="R22" s="7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s="6" t="str">
        <f t="shared" si="2"/>
        <v>film &amp; video</v>
      </c>
      <c r="R23" s="7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7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s="6" t="str">
        <f t="shared" si="2"/>
        <v>film &amp; video</v>
      </c>
      <c r="R24" s="7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s="6" t="str">
        <f t="shared" si="2"/>
        <v>film &amp; video</v>
      </c>
      <c r="R25" s="7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7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s="6" t="str">
        <f t="shared" si="2"/>
        <v>film &amp; video</v>
      </c>
      <c r="R26" s="7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s="6" t="str">
        <f t="shared" si="2"/>
        <v>film &amp; video</v>
      </c>
      <c r="R27" s="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s="6" t="str">
        <f t="shared" si="2"/>
        <v>film &amp; video</v>
      </c>
      <c r="R28" s="7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s="6" t="str">
        <f t="shared" si="2"/>
        <v>film &amp; video</v>
      </c>
      <c r="R29" s="7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7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s="6" t="str">
        <f t="shared" si="2"/>
        <v>film &amp; video</v>
      </c>
      <c r="R30" s="7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s="6" t="str">
        <f t="shared" si="2"/>
        <v>film &amp; video</v>
      </c>
      <c r="R31" s="7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s="6" t="str">
        <f t="shared" si="2"/>
        <v>film &amp; video</v>
      </c>
      <c r="R32" s="7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s="6" t="str">
        <f t="shared" si="2"/>
        <v>film &amp; video</v>
      </c>
      <c r="R33" s="7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s="6" t="str">
        <f t="shared" si="2"/>
        <v>film &amp; video</v>
      </c>
      <c r="R34" s="7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s="6" t="str">
        <f t="shared" si="2"/>
        <v>film &amp; video</v>
      </c>
      <c r="R35" s="7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s="6" t="str">
        <f t="shared" si="2"/>
        <v>film &amp; video</v>
      </c>
      <c r="R36" s="7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s="6" t="str">
        <f t="shared" si="2"/>
        <v>film &amp; video</v>
      </c>
      <c r="R37" s="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7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s="6" t="str">
        <f t="shared" si="2"/>
        <v>film &amp; video</v>
      </c>
      <c r="R38" s="7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s="6" t="str">
        <f t="shared" si="2"/>
        <v>film &amp; video</v>
      </c>
      <c r="R39" s="7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s="6" t="str">
        <f t="shared" si="2"/>
        <v>film &amp; video</v>
      </c>
      <c r="R40" s="7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s="6" t="str">
        <f t="shared" si="2"/>
        <v>film &amp; video</v>
      </c>
      <c r="R41" s="7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s="6" t="str">
        <f t="shared" si="2"/>
        <v>film &amp; video</v>
      </c>
      <c r="R42" s="7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s="6" t="str">
        <f t="shared" si="2"/>
        <v>film &amp; video</v>
      </c>
      <c r="R43" s="7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s="6" t="str">
        <f t="shared" si="2"/>
        <v>film &amp; video</v>
      </c>
      <c r="R44" s="7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s="6" t="str">
        <f t="shared" si="2"/>
        <v>film &amp; video</v>
      </c>
      <c r="R45" s="7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s="6" t="str">
        <f t="shared" si="2"/>
        <v>film &amp; video</v>
      </c>
      <c r="R46" s="7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s="6" t="str">
        <f t="shared" si="2"/>
        <v>film &amp; video</v>
      </c>
      <c r="R47" s="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s="6" t="str">
        <f t="shared" si="2"/>
        <v>film &amp; video</v>
      </c>
      <c r="R48" s="7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s="6" t="str">
        <f t="shared" si="2"/>
        <v>film &amp; video</v>
      </c>
      <c r="R49" s="7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s="6" t="str">
        <f t="shared" si="2"/>
        <v>film &amp; video</v>
      </c>
      <c r="R50" s="7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s="6" t="str">
        <f t="shared" si="2"/>
        <v>film &amp; video</v>
      </c>
      <c r="R51" s="7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s="6" t="str">
        <f t="shared" si="2"/>
        <v>film &amp; video</v>
      </c>
      <c r="R52" s="7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s="6" t="str">
        <f t="shared" si="2"/>
        <v>film &amp; video</v>
      </c>
      <c r="R53" s="7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s="6" t="str">
        <f t="shared" si="2"/>
        <v>film &amp; video</v>
      </c>
      <c r="R54" s="7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7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s="6" t="str">
        <f t="shared" si="2"/>
        <v>film &amp; video</v>
      </c>
      <c r="R55" s="7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s="6" t="str">
        <f t="shared" si="2"/>
        <v>film &amp; video</v>
      </c>
      <c r="R56" s="7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s="6" t="str">
        <f t="shared" si="2"/>
        <v>film &amp; video</v>
      </c>
      <c r="R57" s="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7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s="6" t="str">
        <f t="shared" si="2"/>
        <v>film &amp; video</v>
      </c>
      <c r="R58" s="7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s="6" t="str">
        <f t="shared" si="2"/>
        <v>film &amp; video</v>
      </c>
      <c r="R59" s="7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s="6" t="str">
        <f t="shared" si="2"/>
        <v>film &amp; video</v>
      </c>
      <c r="R60" s="7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s="6" t="str">
        <f t="shared" si="2"/>
        <v>film &amp; video</v>
      </c>
      <c r="R61" s="7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5">
        <f t="shared" si="0"/>
        <v>103.29622222222221</v>
      </c>
      <c r="P62">
        <f t="shared" si="1"/>
        <v>43.040092592592593</v>
      </c>
      <c r="Q62" s="6" t="str">
        <f t="shared" si="2"/>
        <v>film &amp; video</v>
      </c>
      <c r="R62" s="7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5">
        <f t="shared" si="0"/>
        <v>148.30000000000001</v>
      </c>
      <c r="P63">
        <f t="shared" si="1"/>
        <v>322.39130434782606</v>
      </c>
      <c r="Q63" s="6" t="str">
        <f t="shared" si="2"/>
        <v>film &amp; video</v>
      </c>
      <c r="R63" s="7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5">
        <f t="shared" si="0"/>
        <v>154.73333333333332</v>
      </c>
      <c r="P64">
        <f t="shared" si="1"/>
        <v>96.708333333333329</v>
      </c>
      <c r="Q64" s="6" t="str">
        <f t="shared" si="2"/>
        <v>film &amp; video</v>
      </c>
      <c r="R64" s="7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5">
        <f t="shared" si="0"/>
        <v>113.51849999999999</v>
      </c>
      <c r="P65">
        <f t="shared" si="1"/>
        <v>35.474531249999998</v>
      </c>
      <c r="Q65" s="6" t="str">
        <f t="shared" si="2"/>
        <v>film &amp; video</v>
      </c>
      <c r="R65" s="7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5">
        <f t="shared" ref="O66:O129" si="6">(E66/D66)*100</f>
        <v>173.33333333333334</v>
      </c>
      <c r="P66">
        <f t="shared" si="1"/>
        <v>86.666666666666671</v>
      </c>
      <c r="Q66" s="6" t="str">
        <f t="shared" si="2"/>
        <v>film &amp; video</v>
      </c>
      <c r="R66" s="7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5">
        <f t="shared" si="6"/>
        <v>107.52857142857141</v>
      </c>
      <c r="P67">
        <f t="shared" ref="P67:P130" si="7">IFERROR(E67/L67,0)</f>
        <v>132.05263157894737</v>
      </c>
      <c r="Q67" s="6" t="str">
        <f t="shared" ref="Q67:Q130" si="8">LEFT(N67,FIND("/",N67)-1)</f>
        <v>film &amp; video</v>
      </c>
      <c r="R67" s="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7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5">
        <f t="shared" si="6"/>
        <v>118.6</v>
      </c>
      <c r="P68">
        <f t="shared" si="7"/>
        <v>91.230769230769226</v>
      </c>
      <c r="Q68" s="6" t="str">
        <f t="shared" si="8"/>
        <v>film &amp; video</v>
      </c>
      <c r="R68" s="7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5">
        <f t="shared" si="6"/>
        <v>116.25000000000001</v>
      </c>
      <c r="P69">
        <f t="shared" si="7"/>
        <v>116.25</v>
      </c>
      <c r="Q69" s="6" t="str">
        <f t="shared" si="8"/>
        <v>film &amp; video</v>
      </c>
      <c r="R69" s="7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5">
        <f t="shared" si="6"/>
        <v>127.16666666666667</v>
      </c>
      <c r="P70">
        <f t="shared" si="7"/>
        <v>21.194444444444443</v>
      </c>
      <c r="Q70" s="6" t="str">
        <f t="shared" si="8"/>
        <v>film &amp; video</v>
      </c>
      <c r="R70" s="7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5">
        <f t="shared" si="6"/>
        <v>110.9423</v>
      </c>
      <c r="P71">
        <f t="shared" si="7"/>
        <v>62.327134831460668</v>
      </c>
      <c r="Q71" s="6" t="str">
        <f t="shared" si="8"/>
        <v>film &amp; video</v>
      </c>
      <c r="R71" s="7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5">
        <f t="shared" si="6"/>
        <v>127.2</v>
      </c>
      <c r="P72">
        <f t="shared" si="7"/>
        <v>37.411764705882355</v>
      </c>
      <c r="Q72" s="6" t="str">
        <f t="shared" si="8"/>
        <v>film &amp; video</v>
      </c>
      <c r="R72" s="7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5">
        <f t="shared" si="6"/>
        <v>123.94444444444443</v>
      </c>
      <c r="P73">
        <f t="shared" si="7"/>
        <v>69.71875</v>
      </c>
      <c r="Q73" s="6" t="str">
        <f t="shared" si="8"/>
        <v>film &amp; video</v>
      </c>
      <c r="R73" s="7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5">
        <f t="shared" si="6"/>
        <v>108.40909090909091</v>
      </c>
      <c r="P74">
        <f t="shared" si="7"/>
        <v>58.170731707317074</v>
      </c>
      <c r="Q74" s="6" t="str">
        <f t="shared" si="8"/>
        <v>film &amp; video</v>
      </c>
      <c r="R74" s="7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5">
        <f t="shared" si="6"/>
        <v>100</v>
      </c>
      <c r="P75">
        <f t="shared" si="7"/>
        <v>50</v>
      </c>
      <c r="Q75" s="6" t="str">
        <f t="shared" si="8"/>
        <v>film &amp; video</v>
      </c>
      <c r="R75" s="7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5">
        <f t="shared" si="6"/>
        <v>112.93199999999999</v>
      </c>
      <c r="P76">
        <f t="shared" si="7"/>
        <v>19.471034482758618</v>
      </c>
      <c r="Q76" s="6" t="str">
        <f t="shared" si="8"/>
        <v>film &amp; video</v>
      </c>
      <c r="R76" s="7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5">
        <f t="shared" si="6"/>
        <v>115.42857142857143</v>
      </c>
      <c r="P77">
        <f t="shared" si="7"/>
        <v>85.957446808510639</v>
      </c>
      <c r="Q77" s="6" t="str">
        <f t="shared" si="8"/>
        <v>film &amp; video</v>
      </c>
      <c r="R77" s="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5">
        <f t="shared" si="6"/>
        <v>153.33333333333334</v>
      </c>
      <c r="P78">
        <f t="shared" si="7"/>
        <v>30.666666666666668</v>
      </c>
      <c r="Q78" s="6" t="str">
        <f t="shared" si="8"/>
        <v>film &amp; video</v>
      </c>
      <c r="R78" s="7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5">
        <f t="shared" si="6"/>
        <v>392.5</v>
      </c>
      <c r="P79">
        <f t="shared" si="7"/>
        <v>60.384615384615387</v>
      </c>
      <c r="Q79" s="6" t="str">
        <f t="shared" si="8"/>
        <v>film &amp; video</v>
      </c>
      <c r="R79" s="7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5">
        <f t="shared" si="6"/>
        <v>2702</v>
      </c>
      <c r="P80">
        <f t="shared" si="7"/>
        <v>38.6</v>
      </c>
      <c r="Q80" s="6" t="str">
        <f t="shared" si="8"/>
        <v>film &amp; video</v>
      </c>
      <c r="R80" s="7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5">
        <f t="shared" si="6"/>
        <v>127</v>
      </c>
      <c r="P81">
        <f t="shared" si="7"/>
        <v>40.268292682926827</v>
      </c>
      <c r="Q81" s="6" t="str">
        <f t="shared" si="8"/>
        <v>film &amp; video</v>
      </c>
      <c r="R81" s="7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5">
        <f t="shared" si="6"/>
        <v>107.25</v>
      </c>
      <c r="P82">
        <f t="shared" si="7"/>
        <v>273.82978723404256</v>
      </c>
      <c r="Q82" s="6" t="str">
        <f t="shared" si="8"/>
        <v>film &amp; video</v>
      </c>
      <c r="R82" s="7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5">
        <f t="shared" si="6"/>
        <v>198</v>
      </c>
      <c r="P83">
        <f t="shared" si="7"/>
        <v>53.035714285714285</v>
      </c>
      <c r="Q83" s="6" t="str">
        <f t="shared" si="8"/>
        <v>film &amp; video</v>
      </c>
      <c r="R83" s="7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5">
        <f t="shared" si="6"/>
        <v>100.01249999999999</v>
      </c>
      <c r="P84">
        <f t="shared" si="7"/>
        <v>40.005000000000003</v>
      </c>
      <c r="Q84" s="6" t="str">
        <f t="shared" si="8"/>
        <v>film &amp; video</v>
      </c>
      <c r="R84" s="7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5">
        <f t="shared" si="6"/>
        <v>102.49999999999999</v>
      </c>
      <c r="P85">
        <f t="shared" si="7"/>
        <v>15.76923076923077</v>
      </c>
      <c r="Q85" s="6" t="str">
        <f t="shared" si="8"/>
        <v>film &amp; video</v>
      </c>
      <c r="R85" s="7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5">
        <f t="shared" si="6"/>
        <v>100</v>
      </c>
      <c r="P86">
        <f t="shared" si="7"/>
        <v>71.428571428571431</v>
      </c>
      <c r="Q86" s="6" t="str">
        <f t="shared" si="8"/>
        <v>film &amp; video</v>
      </c>
      <c r="R86" s="7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5">
        <f t="shared" si="6"/>
        <v>125.49999999999999</v>
      </c>
      <c r="P87">
        <f t="shared" si="7"/>
        <v>71.714285714285708</v>
      </c>
      <c r="Q87" s="6" t="str">
        <f t="shared" si="8"/>
        <v>film &amp; video</v>
      </c>
      <c r="R87" s="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5">
        <f t="shared" si="6"/>
        <v>106.46666666666667</v>
      </c>
      <c r="P88">
        <f t="shared" si="7"/>
        <v>375.76470588235293</v>
      </c>
      <c r="Q88" s="6" t="str">
        <f t="shared" si="8"/>
        <v>film &amp; video</v>
      </c>
      <c r="R88" s="7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5">
        <f t="shared" si="6"/>
        <v>104.60000000000001</v>
      </c>
      <c r="P89">
        <f t="shared" si="7"/>
        <v>104.6</v>
      </c>
      <c r="Q89" s="6" t="str">
        <f t="shared" si="8"/>
        <v>film &amp; video</v>
      </c>
      <c r="R89" s="7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5">
        <f t="shared" si="6"/>
        <v>102.85714285714285</v>
      </c>
      <c r="P90">
        <f t="shared" si="7"/>
        <v>60</v>
      </c>
      <c r="Q90" s="6" t="str">
        <f t="shared" si="8"/>
        <v>film &amp; video</v>
      </c>
      <c r="R90" s="7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5">
        <f t="shared" si="6"/>
        <v>115.06666666666668</v>
      </c>
      <c r="P91">
        <f t="shared" si="7"/>
        <v>123.28571428571429</v>
      </c>
      <c r="Q91" s="6" t="str">
        <f t="shared" si="8"/>
        <v>film &amp; video</v>
      </c>
      <c r="R91" s="7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7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5">
        <f t="shared" si="6"/>
        <v>100.4</v>
      </c>
      <c r="P92">
        <f t="shared" si="7"/>
        <v>31.375</v>
      </c>
      <c r="Q92" s="6" t="str">
        <f t="shared" si="8"/>
        <v>film &amp; video</v>
      </c>
      <c r="R92" s="7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5">
        <f t="shared" si="6"/>
        <v>120</v>
      </c>
      <c r="P93">
        <f t="shared" si="7"/>
        <v>78.260869565217391</v>
      </c>
      <c r="Q93" s="6" t="str">
        <f t="shared" si="8"/>
        <v>film &amp; video</v>
      </c>
      <c r="R93" s="7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5">
        <f t="shared" si="6"/>
        <v>105.2</v>
      </c>
      <c r="P94">
        <f t="shared" si="7"/>
        <v>122.32558139534883</v>
      </c>
      <c r="Q94" s="6" t="str">
        <f t="shared" si="8"/>
        <v>film &amp; video</v>
      </c>
      <c r="R94" s="7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5">
        <f t="shared" si="6"/>
        <v>110.60000000000001</v>
      </c>
      <c r="P95">
        <f t="shared" si="7"/>
        <v>73.733333333333334</v>
      </c>
      <c r="Q95" s="6" t="str">
        <f t="shared" si="8"/>
        <v>film &amp; video</v>
      </c>
      <c r="R95" s="7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5">
        <f t="shared" si="6"/>
        <v>104</v>
      </c>
      <c r="P96">
        <f t="shared" si="7"/>
        <v>21.666666666666668</v>
      </c>
      <c r="Q96" s="6" t="str">
        <f t="shared" si="8"/>
        <v>film &amp; video</v>
      </c>
      <c r="R96" s="7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5">
        <f t="shared" si="6"/>
        <v>131.42857142857142</v>
      </c>
      <c r="P97">
        <f t="shared" si="7"/>
        <v>21.904761904761905</v>
      </c>
      <c r="Q97" s="6" t="str">
        <f t="shared" si="8"/>
        <v>film &amp; video</v>
      </c>
      <c r="R97" s="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5">
        <f t="shared" si="6"/>
        <v>114.66666666666667</v>
      </c>
      <c r="P98">
        <f t="shared" si="7"/>
        <v>50.588235294117645</v>
      </c>
      <c r="Q98" s="6" t="str">
        <f t="shared" si="8"/>
        <v>film &amp; video</v>
      </c>
      <c r="R98" s="7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5">
        <f t="shared" si="6"/>
        <v>106.25</v>
      </c>
      <c r="P99">
        <f t="shared" si="7"/>
        <v>53.125</v>
      </c>
      <c r="Q99" s="6" t="str">
        <f t="shared" si="8"/>
        <v>film &amp; video</v>
      </c>
      <c r="R99" s="7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5">
        <f t="shared" si="6"/>
        <v>106.25</v>
      </c>
      <c r="P100">
        <f t="shared" si="7"/>
        <v>56.666666666666664</v>
      </c>
      <c r="Q100" s="6" t="str">
        <f t="shared" si="8"/>
        <v>film &amp; video</v>
      </c>
      <c r="R100" s="7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7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5">
        <f t="shared" si="6"/>
        <v>106.01933333333334</v>
      </c>
      <c r="P101">
        <f t="shared" si="7"/>
        <v>40.776666666666664</v>
      </c>
      <c r="Q101" s="6" t="str">
        <f t="shared" si="8"/>
        <v>film &amp; video</v>
      </c>
      <c r="R101" s="7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5">
        <f t="shared" si="6"/>
        <v>100</v>
      </c>
      <c r="P102">
        <f t="shared" si="7"/>
        <v>192.30769230769232</v>
      </c>
      <c r="Q102" s="6" t="str">
        <f t="shared" si="8"/>
        <v>film &amp; video</v>
      </c>
      <c r="R102" s="7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5">
        <f t="shared" si="6"/>
        <v>100</v>
      </c>
      <c r="P103">
        <f t="shared" si="7"/>
        <v>100</v>
      </c>
      <c r="Q103" s="6" t="str">
        <f t="shared" si="8"/>
        <v>film &amp; video</v>
      </c>
      <c r="R103" s="7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5">
        <f t="shared" si="6"/>
        <v>127.75000000000001</v>
      </c>
      <c r="P104">
        <f t="shared" si="7"/>
        <v>117.92307692307692</v>
      </c>
      <c r="Q104" s="6" t="str">
        <f t="shared" si="8"/>
        <v>film &amp; video</v>
      </c>
      <c r="R104" s="7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7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5">
        <f t="shared" si="6"/>
        <v>105.15384615384616</v>
      </c>
      <c r="P105">
        <f t="shared" si="7"/>
        <v>27.897959183673468</v>
      </c>
      <c r="Q105" s="6" t="str">
        <f t="shared" si="8"/>
        <v>film &amp; video</v>
      </c>
      <c r="R105" s="7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7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5">
        <f t="shared" si="6"/>
        <v>120</v>
      </c>
      <c r="P106">
        <f t="shared" si="7"/>
        <v>60</v>
      </c>
      <c r="Q106" s="6" t="str">
        <f t="shared" si="8"/>
        <v>film &amp; video</v>
      </c>
      <c r="R106" s="7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5">
        <f t="shared" si="6"/>
        <v>107.40909090909089</v>
      </c>
      <c r="P107">
        <f t="shared" si="7"/>
        <v>39.383333333333333</v>
      </c>
      <c r="Q107" s="6" t="str">
        <f t="shared" si="8"/>
        <v>film &amp; video</v>
      </c>
      <c r="R107" s="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5">
        <f t="shared" si="6"/>
        <v>100.49999999999999</v>
      </c>
      <c r="P108">
        <f t="shared" si="7"/>
        <v>186.11111111111111</v>
      </c>
      <c r="Q108" s="6" t="str">
        <f t="shared" si="8"/>
        <v>film &amp; video</v>
      </c>
      <c r="R108" s="7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5">
        <f t="shared" si="6"/>
        <v>102.46666666666667</v>
      </c>
      <c r="P109">
        <f t="shared" si="7"/>
        <v>111.37681159420291</v>
      </c>
      <c r="Q109" s="6" t="str">
        <f t="shared" si="8"/>
        <v>film &amp; video</v>
      </c>
      <c r="R109" s="7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5">
        <f t="shared" si="6"/>
        <v>246.66666666666669</v>
      </c>
      <c r="P110">
        <f t="shared" si="7"/>
        <v>78.723404255319153</v>
      </c>
      <c r="Q110" s="6" t="str">
        <f t="shared" si="8"/>
        <v>film &amp; video</v>
      </c>
      <c r="R110" s="7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5">
        <f t="shared" si="6"/>
        <v>219.49999999999997</v>
      </c>
      <c r="P111">
        <f t="shared" si="7"/>
        <v>46.702127659574465</v>
      </c>
      <c r="Q111" s="6" t="str">
        <f t="shared" si="8"/>
        <v>film &amp; video</v>
      </c>
      <c r="R111" s="7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5">
        <f t="shared" si="6"/>
        <v>130.76923076923077</v>
      </c>
      <c r="P112">
        <f t="shared" si="7"/>
        <v>65.384615384615387</v>
      </c>
      <c r="Q112" s="6" t="str">
        <f t="shared" si="8"/>
        <v>film &amp; video</v>
      </c>
      <c r="R112" s="7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5">
        <f t="shared" si="6"/>
        <v>154.57142857142858</v>
      </c>
      <c r="P113">
        <f t="shared" si="7"/>
        <v>102.0754716981132</v>
      </c>
      <c r="Q113" s="6" t="str">
        <f t="shared" si="8"/>
        <v>film &amp; video</v>
      </c>
      <c r="R113" s="7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5">
        <f t="shared" si="6"/>
        <v>104</v>
      </c>
      <c r="P114">
        <f t="shared" si="7"/>
        <v>64.197530864197532</v>
      </c>
      <c r="Q114" s="6" t="str">
        <f t="shared" si="8"/>
        <v>film &amp; video</v>
      </c>
      <c r="R114" s="7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7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5">
        <f t="shared" si="6"/>
        <v>141</v>
      </c>
      <c r="P115">
        <f t="shared" si="7"/>
        <v>90.384615384615387</v>
      </c>
      <c r="Q115" s="6" t="str">
        <f t="shared" si="8"/>
        <v>film &amp; video</v>
      </c>
      <c r="R115" s="7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5">
        <f t="shared" si="6"/>
        <v>103.33333333333334</v>
      </c>
      <c r="P116">
        <f t="shared" si="7"/>
        <v>88.571428571428569</v>
      </c>
      <c r="Q116" s="6" t="str">
        <f t="shared" si="8"/>
        <v>film &amp; video</v>
      </c>
      <c r="R116" s="7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5">
        <f t="shared" si="6"/>
        <v>140.44444444444443</v>
      </c>
      <c r="P117">
        <f t="shared" si="7"/>
        <v>28.727272727272727</v>
      </c>
      <c r="Q117" s="6" t="str">
        <f t="shared" si="8"/>
        <v>film &amp; video</v>
      </c>
      <c r="R117" s="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5">
        <f t="shared" si="6"/>
        <v>113.65714285714286</v>
      </c>
      <c r="P118">
        <f t="shared" si="7"/>
        <v>69.78947368421052</v>
      </c>
      <c r="Q118" s="6" t="str">
        <f t="shared" si="8"/>
        <v>film &amp; video</v>
      </c>
      <c r="R118" s="7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5">
        <f t="shared" si="6"/>
        <v>100.49377777777779</v>
      </c>
      <c r="P119">
        <f t="shared" si="7"/>
        <v>167.48962962962963</v>
      </c>
      <c r="Q119" s="6" t="str">
        <f t="shared" si="8"/>
        <v>film &amp; video</v>
      </c>
      <c r="R119" s="7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7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5">
        <f t="shared" si="6"/>
        <v>113.03159999999998</v>
      </c>
      <c r="P120">
        <f t="shared" si="7"/>
        <v>144.91230769230768</v>
      </c>
      <c r="Q120" s="6" t="str">
        <f t="shared" si="8"/>
        <v>film &amp; video</v>
      </c>
      <c r="R120" s="7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5">
        <f t="shared" si="6"/>
        <v>104.55692307692308</v>
      </c>
      <c r="P121">
        <f t="shared" si="7"/>
        <v>91.840540540540545</v>
      </c>
      <c r="Q121" s="6" t="str">
        <f t="shared" si="8"/>
        <v>film &amp; video</v>
      </c>
      <c r="R121" s="7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8270</v>
      </c>
      <c r="O122" s="5">
        <f t="shared" si="6"/>
        <v>1.4285714285714287E-2</v>
      </c>
      <c r="P122">
        <f t="shared" si="7"/>
        <v>10</v>
      </c>
      <c r="Q122" s="6" t="str">
        <f t="shared" si="8"/>
        <v>film &amp; video</v>
      </c>
      <c r="R122" s="7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8270</v>
      </c>
      <c r="O123" s="5">
        <f t="shared" si="6"/>
        <v>3.3333333333333333E-2</v>
      </c>
      <c r="P123">
        <f t="shared" si="7"/>
        <v>1</v>
      </c>
      <c r="Q123" s="6" t="str">
        <f t="shared" si="8"/>
        <v>film &amp; video</v>
      </c>
      <c r="R123" s="7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7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8270</v>
      </c>
      <c r="O124" s="5">
        <f t="shared" si="6"/>
        <v>0</v>
      </c>
      <c r="P124">
        <f t="shared" si="7"/>
        <v>0</v>
      </c>
      <c r="Q124" s="6" t="str">
        <f t="shared" si="8"/>
        <v>film &amp; video</v>
      </c>
      <c r="R124" s="7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8270</v>
      </c>
      <c r="O125" s="5">
        <f t="shared" si="6"/>
        <v>0.27454545454545454</v>
      </c>
      <c r="P125">
        <f t="shared" si="7"/>
        <v>25.166666666666668</v>
      </c>
      <c r="Q125" s="6" t="str">
        <f t="shared" si="8"/>
        <v>film &amp; video</v>
      </c>
      <c r="R125" s="7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8270</v>
      </c>
      <c r="O126" s="5">
        <f t="shared" si="6"/>
        <v>0</v>
      </c>
      <c r="P126">
        <f t="shared" si="7"/>
        <v>0</v>
      </c>
      <c r="Q126" s="6" t="str">
        <f t="shared" si="8"/>
        <v>film &amp; video</v>
      </c>
      <c r="R126" s="7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8270</v>
      </c>
      <c r="O127" s="5">
        <f t="shared" si="6"/>
        <v>14.000000000000002</v>
      </c>
      <c r="P127">
        <f t="shared" si="7"/>
        <v>11.666666666666666</v>
      </c>
      <c r="Q127" s="6" t="str">
        <f t="shared" si="8"/>
        <v>film &amp; video</v>
      </c>
      <c r="R127" s="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8270</v>
      </c>
      <c r="O128" s="5">
        <f t="shared" si="6"/>
        <v>5.548</v>
      </c>
      <c r="P128">
        <f t="shared" si="7"/>
        <v>106.69230769230769</v>
      </c>
      <c r="Q128" s="6" t="str">
        <f t="shared" si="8"/>
        <v>film &amp; video</v>
      </c>
      <c r="R128" s="7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8270</v>
      </c>
      <c r="O129" s="5">
        <f t="shared" si="6"/>
        <v>2.375</v>
      </c>
      <c r="P129">
        <f t="shared" si="7"/>
        <v>47.5</v>
      </c>
      <c r="Q129" s="6" t="str">
        <f t="shared" si="8"/>
        <v>film &amp; video</v>
      </c>
      <c r="R129" s="7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7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8270</v>
      </c>
      <c r="O130" s="5">
        <f t="shared" ref="O130:O193" si="12">(E130/D130)*100</f>
        <v>1.867</v>
      </c>
      <c r="P130">
        <f t="shared" si="7"/>
        <v>311.16666666666669</v>
      </c>
      <c r="Q130" s="6" t="str">
        <f t="shared" si="8"/>
        <v>film &amp; video</v>
      </c>
      <c r="R130" s="7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8270</v>
      </c>
      <c r="O131" s="5">
        <f t="shared" si="12"/>
        <v>0</v>
      </c>
      <c r="P131">
        <f t="shared" ref="P131:P194" si="13">IFERROR(E131/L131,0)</f>
        <v>0</v>
      </c>
      <c r="Q131" s="6" t="str">
        <f t="shared" ref="Q131:Q194" si="14">LEFT(N131,FIND("/",N131)-1)</f>
        <v>film &amp; video</v>
      </c>
      <c r="R131" s="7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8270</v>
      </c>
      <c r="O132" s="5">
        <f t="shared" si="12"/>
        <v>0</v>
      </c>
      <c r="P132">
        <f t="shared" si="13"/>
        <v>0</v>
      </c>
      <c r="Q132" s="6" t="str">
        <f t="shared" si="14"/>
        <v>film &amp; video</v>
      </c>
      <c r="R132" s="7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8270</v>
      </c>
      <c r="O133" s="5">
        <f t="shared" si="12"/>
        <v>0</v>
      </c>
      <c r="P133">
        <f t="shared" si="13"/>
        <v>0</v>
      </c>
      <c r="Q133" s="6" t="str">
        <f t="shared" si="14"/>
        <v>film &amp; video</v>
      </c>
      <c r="R133" s="7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8270</v>
      </c>
      <c r="O134" s="5">
        <f t="shared" si="12"/>
        <v>9.5687499999999996</v>
      </c>
      <c r="P134">
        <f t="shared" si="13"/>
        <v>94.506172839506178</v>
      </c>
      <c r="Q134" s="6" t="str">
        <f t="shared" si="14"/>
        <v>film &amp; video</v>
      </c>
      <c r="R134" s="7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7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8270</v>
      </c>
      <c r="O135" s="5">
        <f t="shared" si="12"/>
        <v>0</v>
      </c>
      <c r="P135">
        <f t="shared" si="13"/>
        <v>0</v>
      </c>
      <c r="Q135" s="6" t="str">
        <f t="shared" si="14"/>
        <v>film &amp; video</v>
      </c>
      <c r="R135" s="7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7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8270</v>
      </c>
      <c r="O136" s="5">
        <f t="shared" si="12"/>
        <v>0</v>
      </c>
      <c r="P136">
        <f t="shared" si="13"/>
        <v>0</v>
      </c>
      <c r="Q136" s="6" t="str">
        <f t="shared" si="14"/>
        <v>film &amp; video</v>
      </c>
      <c r="R136" s="7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8270</v>
      </c>
      <c r="O137" s="5">
        <f t="shared" si="12"/>
        <v>13.433333333333334</v>
      </c>
      <c r="P137">
        <f t="shared" si="13"/>
        <v>80.599999999999994</v>
      </c>
      <c r="Q137" s="6" t="str">
        <f t="shared" si="14"/>
        <v>film &amp; video</v>
      </c>
      <c r="R137" s="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8270</v>
      </c>
      <c r="O138" s="5">
        <f t="shared" si="12"/>
        <v>0</v>
      </c>
      <c r="P138">
        <f t="shared" si="13"/>
        <v>0</v>
      </c>
      <c r="Q138" s="6" t="str">
        <f t="shared" si="14"/>
        <v>film &amp; video</v>
      </c>
      <c r="R138" s="7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8270</v>
      </c>
      <c r="O139" s="5">
        <f t="shared" si="12"/>
        <v>0</v>
      </c>
      <c r="P139">
        <f t="shared" si="13"/>
        <v>0</v>
      </c>
      <c r="Q139" s="6" t="str">
        <f t="shared" si="14"/>
        <v>film &amp; video</v>
      </c>
      <c r="R139" s="7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8270</v>
      </c>
      <c r="O140" s="5">
        <f t="shared" si="12"/>
        <v>3.1413333333333333</v>
      </c>
      <c r="P140">
        <f t="shared" si="13"/>
        <v>81.241379310344826</v>
      </c>
      <c r="Q140" s="6" t="str">
        <f t="shared" si="14"/>
        <v>film &amp; video</v>
      </c>
      <c r="R140" s="7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8270</v>
      </c>
      <c r="O141" s="5">
        <f t="shared" si="12"/>
        <v>100</v>
      </c>
      <c r="P141">
        <f t="shared" si="13"/>
        <v>500</v>
      </c>
      <c r="Q141" s="6" t="str">
        <f t="shared" si="14"/>
        <v>film &amp; video</v>
      </c>
      <c r="R141" s="7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8270</v>
      </c>
      <c r="O142" s="5">
        <f t="shared" si="12"/>
        <v>0</v>
      </c>
      <c r="P142">
        <f t="shared" si="13"/>
        <v>0</v>
      </c>
      <c r="Q142" s="6" t="str">
        <f t="shared" si="14"/>
        <v>film &amp; video</v>
      </c>
      <c r="R142" s="7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8270</v>
      </c>
      <c r="O143" s="5">
        <f t="shared" si="12"/>
        <v>10.775</v>
      </c>
      <c r="P143">
        <f t="shared" si="13"/>
        <v>46.178571428571431</v>
      </c>
      <c r="Q143" s="6" t="str">
        <f t="shared" si="14"/>
        <v>film &amp; video</v>
      </c>
      <c r="R143" s="7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8270</v>
      </c>
      <c r="O144" s="5">
        <f t="shared" si="12"/>
        <v>0.33333333333333337</v>
      </c>
      <c r="P144">
        <f t="shared" si="13"/>
        <v>10</v>
      </c>
      <c r="Q144" s="6" t="str">
        <f t="shared" si="14"/>
        <v>film &amp; video</v>
      </c>
      <c r="R144" s="7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8270</v>
      </c>
      <c r="O145" s="5">
        <f t="shared" si="12"/>
        <v>0</v>
      </c>
      <c r="P145">
        <f t="shared" si="13"/>
        <v>0</v>
      </c>
      <c r="Q145" s="6" t="str">
        <f t="shared" si="14"/>
        <v>film &amp; video</v>
      </c>
      <c r="R145" s="7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8270</v>
      </c>
      <c r="O146" s="5">
        <f t="shared" si="12"/>
        <v>27.6</v>
      </c>
      <c r="P146">
        <f t="shared" si="13"/>
        <v>55.945945945945944</v>
      </c>
      <c r="Q146" s="6" t="str">
        <f t="shared" si="14"/>
        <v>film &amp; video</v>
      </c>
      <c r="R146" s="7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8270</v>
      </c>
      <c r="O147" s="5">
        <f t="shared" si="12"/>
        <v>7.5111111111111111</v>
      </c>
      <c r="P147">
        <f t="shared" si="13"/>
        <v>37.555555555555557</v>
      </c>
      <c r="Q147" s="6" t="str">
        <f t="shared" si="14"/>
        <v>film &amp; video</v>
      </c>
      <c r="R147" s="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8270</v>
      </c>
      <c r="O148" s="5">
        <f t="shared" si="12"/>
        <v>0.57499999999999996</v>
      </c>
      <c r="P148">
        <f t="shared" si="13"/>
        <v>38.333333333333336</v>
      </c>
      <c r="Q148" s="6" t="str">
        <f t="shared" si="14"/>
        <v>film &amp; video</v>
      </c>
      <c r="R148" s="7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7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8270</v>
      </c>
      <c r="O149" s="5">
        <f t="shared" si="12"/>
        <v>0</v>
      </c>
      <c r="P149">
        <f t="shared" si="13"/>
        <v>0</v>
      </c>
      <c r="Q149" s="6" t="str">
        <f t="shared" si="14"/>
        <v>film &amp; video</v>
      </c>
      <c r="R149" s="7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8270</v>
      </c>
      <c r="O150" s="5">
        <f t="shared" si="12"/>
        <v>0.08</v>
      </c>
      <c r="P150">
        <f t="shared" si="13"/>
        <v>20</v>
      </c>
      <c r="Q150" s="6" t="str">
        <f t="shared" si="14"/>
        <v>film &amp; video</v>
      </c>
      <c r="R150" s="7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8270</v>
      </c>
      <c r="O151" s="5">
        <f t="shared" si="12"/>
        <v>0.91999999999999993</v>
      </c>
      <c r="P151">
        <f t="shared" si="13"/>
        <v>15.333333333333334</v>
      </c>
      <c r="Q151" s="6" t="str">
        <f t="shared" si="14"/>
        <v>film &amp; video</v>
      </c>
      <c r="R151" s="7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8270</v>
      </c>
      <c r="O152" s="5">
        <f t="shared" si="12"/>
        <v>23.163076923076922</v>
      </c>
      <c r="P152">
        <f t="shared" si="13"/>
        <v>449.43283582089555</v>
      </c>
      <c r="Q152" s="6" t="str">
        <f t="shared" si="14"/>
        <v>film &amp; video</v>
      </c>
      <c r="R152" s="7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8270</v>
      </c>
      <c r="O153" s="5">
        <f t="shared" si="12"/>
        <v>5.5999999999999994E-2</v>
      </c>
      <c r="P153">
        <f t="shared" si="13"/>
        <v>28</v>
      </c>
      <c r="Q153" s="6" t="str">
        <f t="shared" si="14"/>
        <v>film &amp; video</v>
      </c>
      <c r="R153" s="7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7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8270</v>
      </c>
      <c r="O154" s="5">
        <f t="shared" si="12"/>
        <v>7.8947368421052634E-3</v>
      </c>
      <c r="P154">
        <f t="shared" si="13"/>
        <v>15</v>
      </c>
      <c r="Q154" s="6" t="str">
        <f t="shared" si="14"/>
        <v>film &amp; video</v>
      </c>
      <c r="R154" s="7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8270</v>
      </c>
      <c r="O155" s="5">
        <f t="shared" si="12"/>
        <v>0.71799999999999997</v>
      </c>
      <c r="P155">
        <f t="shared" si="13"/>
        <v>35.9</v>
      </c>
      <c r="Q155" s="6" t="str">
        <f t="shared" si="14"/>
        <v>film &amp; video</v>
      </c>
      <c r="R155" s="7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7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8270</v>
      </c>
      <c r="O156" s="5">
        <f t="shared" si="12"/>
        <v>2.666666666666667</v>
      </c>
      <c r="P156">
        <f t="shared" si="13"/>
        <v>13.333333333333334</v>
      </c>
      <c r="Q156" s="6" t="str">
        <f t="shared" si="14"/>
        <v>film &amp; video</v>
      </c>
      <c r="R156" s="7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8270</v>
      </c>
      <c r="O157" s="5">
        <f t="shared" si="12"/>
        <v>6.0000000000000001E-3</v>
      </c>
      <c r="P157">
        <f t="shared" si="13"/>
        <v>20.25</v>
      </c>
      <c r="Q157" s="6" t="str">
        <f t="shared" si="14"/>
        <v>film &amp; video</v>
      </c>
      <c r="R157" s="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8270</v>
      </c>
      <c r="O158" s="5">
        <f t="shared" si="12"/>
        <v>5.0999999999999996</v>
      </c>
      <c r="P158">
        <f t="shared" si="13"/>
        <v>119</v>
      </c>
      <c r="Q158" s="6" t="str">
        <f t="shared" si="14"/>
        <v>film &amp; video</v>
      </c>
      <c r="R158" s="7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8270</v>
      </c>
      <c r="O159" s="5">
        <f t="shared" si="12"/>
        <v>0.26711185308848079</v>
      </c>
      <c r="P159">
        <f t="shared" si="13"/>
        <v>4</v>
      </c>
      <c r="Q159" s="6" t="str">
        <f t="shared" si="14"/>
        <v>film &amp; video</v>
      </c>
      <c r="R159" s="7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8270</v>
      </c>
      <c r="O160" s="5">
        <f t="shared" si="12"/>
        <v>0</v>
      </c>
      <c r="P160">
        <f t="shared" si="13"/>
        <v>0</v>
      </c>
      <c r="Q160" s="6" t="str">
        <f t="shared" si="14"/>
        <v>film &amp; video</v>
      </c>
      <c r="R160" s="7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8270</v>
      </c>
      <c r="O161" s="5">
        <f t="shared" si="12"/>
        <v>2E-3</v>
      </c>
      <c r="P161">
        <f t="shared" si="13"/>
        <v>10</v>
      </c>
      <c r="Q161" s="6" t="str">
        <f t="shared" si="14"/>
        <v>film &amp; video</v>
      </c>
      <c r="R161" s="7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8271</v>
      </c>
      <c r="O162" s="5">
        <f t="shared" si="12"/>
        <v>0</v>
      </c>
      <c r="P162">
        <f t="shared" si="13"/>
        <v>0</v>
      </c>
      <c r="Q162" s="6" t="str">
        <f t="shared" si="14"/>
        <v>film &amp; video</v>
      </c>
      <c r="R162" s="7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8271</v>
      </c>
      <c r="O163" s="5">
        <f t="shared" si="12"/>
        <v>0.01</v>
      </c>
      <c r="P163">
        <f t="shared" si="13"/>
        <v>5</v>
      </c>
      <c r="Q163" s="6" t="str">
        <f t="shared" si="14"/>
        <v>film &amp; video</v>
      </c>
      <c r="R163" s="7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8271</v>
      </c>
      <c r="O164" s="5">
        <f t="shared" si="12"/>
        <v>15.535714285714286</v>
      </c>
      <c r="P164">
        <f t="shared" si="13"/>
        <v>43.5</v>
      </c>
      <c r="Q164" s="6" t="str">
        <f t="shared" si="14"/>
        <v>film &amp; video</v>
      </c>
      <c r="R164" s="7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8271</v>
      </c>
      <c r="O165" s="5">
        <f t="shared" si="12"/>
        <v>0</v>
      </c>
      <c r="P165">
        <f t="shared" si="13"/>
        <v>0</v>
      </c>
      <c r="Q165" s="6" t="str">
        <f t="shared" si="14"/>
        <v>film &amp; video</v>
      </c>
      <c r="R165" s="7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8271</v>
      </c>
      <c r="O166" s="5">
        <f t="shared" si="12"/>
        <v>0.53333333333333333</v>
      </c>
      <c r="P166">
        <f t="shared" si="13"/>
        <v>91.428571428571431</v>
      </c>
      <c r="Q166" s="6" t="str">
        <f t="shared" si="14"/>
        <v>film &amp; video</v>
      </c>
      <c r="R166" s="7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7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8271</v>
      </c>
      <c r="O167" s="5">
        <f t="shared" si="12"/>
        <v>0</v>
      </c>
      <c r="P167">
        <f t="shared" si="13"/>
        <v>0</v>
      </c>
      <c r="Q167" s="6" t="str">
        <f t="shared" si="14"/>
        <v>film &amp; video</v>
      </c>
      <c r="R167" s="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8271</v>
      </c>
      <c r="O168" s="5">
        <f t="shared" si="12"/>
        <v>60</v>
      </c>
      <c r="P168">
        <f t="shared" si="13"/>
        <v>3000</v>
      </c>
      <c r="Q168" s="6" t="str">
        <f t="shared" si="14"/>
        <v>film &amp; video</v>
      </c>
      <c r="R168" s="7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8271</v>
      </c>
      <c r="O169" s="5">
        <f t="shared" si="12"/>
        <v>0.01</v>
      </c>
      <c r="P169">
        <f t="shared" si="13"/>
        <v>5.5</v>
      </c>
      <c r="Q169" s="6" t="str">
        <f t="shared" si="14"/>
        <v>film &amp; video</v>
      </c>
      <c r="R169" s="7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8271</v>
      </c>
      <c r="O170" s="5">
        <f t="shared" si="12"/>
        <v>4.0625</v>
      </c>
      <c r="P170">
        <f t="shared" si="13"/>
        <v>108.33333333333333</v>
      </c>
      <c r="Q170" s="6" t="str">
        <f t="shared" si="14"/>
        <v>film &amp; video</v>
      </c>
      <c r="R170" s="7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8271</v>
      </c>
      <c r="O171" s="5">
        <f t="shared" si="12"/>
        <v>22.400000000000002</v>
      </c>
      <c r="P171">
        <f t="shared" si="13"/>
        <v>56</v>
      </c>
      <c r="Q171" s="6" t="str">
        <f t="shared" si="14"/>
        <v>film &amp; video</v>
      </c>
      <c r="R171" s="7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8271</v>
      </c>
      <c r="O172" s="5">
        <f t="shared" si="12"/>
        <v>3.25</v>
      </c>
      <c r="P172">
        <f t="shared" si="13"/>
        <v>32.5</v>
      </c>
      <c r="Q172" s="6" t="str">
        <f t="shared" si="14"/>
        <v>film &amp; video</v>
      </c>
      <c r="R172" s="7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8271</v>
      </c>
      <c r="O173" s="5">
        <f t="shared" si="12"/>
        <v>2E-3</v>
      </c>
      <c r="P173">
        <f t="shared" si="13"/>
        <v>1</v>
      </c>
      <c r="Q173" s="6" t="str">
        <f t="shared" si="14"/>
        <v>film &amp; video</v>
      </c>
      <c r="R173" s="7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8271</v>
      </c>
      <c r="O174" s="5">
        <f t="shared" si="12"/>
        <v>0</v>
      </c>
      <c r="P174">
        <f t="shared" si="13"/>
        <v>0</v>
      </c>
      <c r="Q174" s="6" t="str">
        <f t="shared" si="14"/>
        <v>film &amp; video</v>
      </c>
      <c r="R174" s="7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8271</v>
      </c>
      <c r="O175" s="5">
        <f t="shared" si="12"/>
        <v>0</v>
      </c>
      <c r="P175">
        <f t="shared" si="13"/>
        <v>0</v>
      </c>
      <c r="Q175" s="6" t="str">
        <f t="shared" si="14"/>
        <v>film &amp; video</v>
      </c>
      <c r="R175" s="7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8271</v>
      </c>
      <c r="O176" s="5">
        <f t="shared" si="12"/>
        <v>0</v>
      </c>
      <c r="P176">
        <f t="shared" si="13"/>
        <v>0</v>
      </c>
      <c r="Q176" s="6" t="str">
        <f t="shared" si="14"/>
        <v>film &amp; video</v>
      </c>
      <c r="R176" s="7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8271</v>
      </c>
      <c r="O177" s="5">
        <f t="shared" si="12"/>
        <v>6.4850000000000003</v>
      </c>
      <c r="P177">
        <f t="shared" si="13"/>
        <v>49.884615384615387</v>
      </c>
      <c r="Q177" s="6" t="str">
        <f t="shared" si="14"/>
        <v>film &amp; video</v>
      </c>
      <c r="R177" s="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8271</v>
      </c>
      <c r="O178" s="5">
        <f t="shared" si="12"/>
        <v>0</v>
      </c>
      <c r="P178">
        <f t="shared" si="13"/>
        <v>0</v>
      </c>
      <c r="Q178" s="6" t="str">
        <f t="shared" si="14"/>
        <v>film &amp; video</v>
      </c>
      <c r="R178" s="7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7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8271</v>
      </c>
      <c r="O179" s="5">
        <f t="shared" si="12"/>
        <v>40</v>
      </c>
      <c r="P179">
        <f t="shared" si="13"/>
        <v>25.714285714285715</v>
      </c>
      <c r="Q179" s="6" t="str">
        <f t="shared" si="14"/>
        <v>film &amp; video</v>
      </c>
      <c r="R179" s="7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7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8271</v>
      </c>
      <c r="O180" s="5">
        <f t="shared" si="12"/>
        <v>0</v>
      </c>
      <c r="P180">
        <f t="shared" si="13"/>
        <v>0</v>
      </c>
      <c r="Q180" s="6" t="str">
        <f t="shared" si="14"/>
        <v>film &amp; video</v>
      </c>
      <c r="R180" s="7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7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8271</v>
      </c>
      <c r="O181" s="5">
        <f t="shared" si="12"/>
        <v>20</v>
      </c>
      <c r="P181">
        <f t="shared" si="13"/>
        <v>100</v>
      </c>
      <c r="Q181" s="6" t="str">
        <f t="shared" si="14"/>
        <v>film &amp; video</v>
      </c>
      <c r="R181" s="7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8271</v>
      </c>
      <c r="O182" s="5">
        <f t="shared" si="12"/>
        <v>33.416666666666664</v>
      </c>
      <c r="P182">
        <f t="shared" si="13"/>
        <v>30.846153846153847</v>
      </c>
      <c r="Q182" s="6" t="str">
        <f t="shared" si="14"/>
        <v>film &amp; video</v>
      </c>
      <c r="R182" s="7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8271</v>
      </c>
      <c r="O183" s="5">
        <f t="shared" si="12"/>
        <v>21.092608822670172</v>
      </c>
      <c r="P183">
        <f t="shared" si="13"/>
        <v>180.5</v>
      </c>
      <c r="Q183" s="6" t="str">
        <f t="shared" si="14"/>
        <v>film &amp; video</v>
      </c>
      <c r="R183" s="7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8271</v>
      </c>
      <c r="O184" s="5">
        <f t="shared" si="12"/>
        <v>0</v>
      </c>
      <c r="P184">
        <f t="shared" si="13"/>
        <v>0</v>
      </c>
      <c r="Q184" s="6" t="str">
        <f t="shared" si="14"/>
        <v>film &amp; video</v>
      </c>
      <c r="R184" s="7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8271</v>
      </c>
      <c r="O185" s="5">
        <f t="shared" si="12"/>
        <v>35.856000000000002</v>
      </c>
      <c r="P185">
        <f t="shared" si="13"/>
        <v>373.5</v>
      </c>
      <c r="Q185" s="6" t="str">
        <f t="shared" si="14"/>
        <v>film &amp; video</v>
      </c>
      <c r="R185" s="7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8271</v>
      </c>
      <c r="O186" s="5">
        <f t="shared" si="12"/>
        <v>3.4000000000000004</v>
      </c>
      <c r="P186">
        <f t="shared" si="13"/>
        <v>25.5</v>
      </c>
      <c r="Q186" s="6" t="str">
        <f t="shared" si="14"/>
        <v>film &amp; video</v>
      </c>
      <c r="R186" s="7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8271</v>
      </c>
      <c r="O187" s="5">
        <f t="shared" si="12"/>
        <v>5.5</v>
      </c>
      <c r="P187">
        <f t="shared" si="13"/>
        <v>220</v>
      </c>
      <c r="Q187" s="6" t="str">
        <f t="shared" si="14"/>
        <v>film &amp; video</v>
      </c>
      <c r="R187" s="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8271</v>
      </c>
      <c r="O188" s="5">
        <f t="shared" si="12"/>
        <v>0</v>
      </c>
      <c r="P188">
        <f t="shared" si="13"/>
        <v>0</v>
      </c>
      <c r="Q188" s="6" t="str">
        <f t="shared" si="14"/>
        <v>film &amp; video</v>
      </c>
      <c r="R188" s="7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7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8271</v>
      </c>
      <c r="O189" s="5">
        <f t="shared" si="12"/>
        <v>16</v>
      </c>
      <c r="P189">
        <f t="shared" si="13"/>
        <v>160</v>
      </c>
      <c r="Q189" s="6" t="str">
        <f t="shared" si="14"/>
        <v>film &amp; video</v>
      </c>
      <c r="R189" s="7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8271</v>
      </c>
      <c r="O190" s="5">
        <f t="shared" si="12"/>
        <v>0</v>
      </c>
      <c r="P190">
        <f t="shared" si="13"/>
        <v>0</v>
      </c>
      <c r="Q190" s="6" t="str">
        <f t="shared" si="14"/>
        <v>film &amp; video</v>
      </c>
      <c r="R190" s="7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8271</v>
      </c>
      <c r="O191" s="5">
        <f t="shared" si="12"/>
        <v>6.8999999999999992E-2</v>
      </c>
      <c r="P191">
        <f t="shared" si="13"/>
        <v>69</v>
      </c>
      <c r="Q191" s="6" t="str">
        <f t="shared" si="14"/>
        <v>film &amp; video</v>
      </c>
      <c r="R191" s="7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8271</v>
      </c>
      <c r="O192" s="5">
        <f t="shared" si="12"/>
        <v>0.41666666666666669</v>
      </c>
      <c r="P192">
        <f t="shared" si="13"/>
        <v>50</v>
      </c>
      <c r="Q192" s="6" t="str">
        <f t="shared" si="14"/>
        <v>film &amp; video</v>
      </c>
      <c r="R192" s="7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8271</v>
      </c>
      <c r="O193" s="5">
        <f t="shared" si="12"/>
        <v>5</v>
      </c>
      <c r="P193">
        <f t="shared" si="13"/>
        <v>83.333333333333329</v>
      </c>
      <c r="Q193" s="6" t="str">
        <f t="shared" si="14"/>
        <v>film &amp; video</v>
      </c>
      <c r="R193" s="7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8271</v>
      </c>
      <c r="O194" s="5">
        <f t="shared" ref="O194:O257" si="18">(E194/D194)*100</f>
        <v>1.6999999999999999E-3</v>
      </c>
      <c r="P194">
        <f t="shared" si="13"/>
        <v>5.666666666666667</v>
      </c>
      <c r="Q194" s="6" t="str">
        <f t="shared" si="14"/>
        <v>film &amp; video</v>
      </c>
      <c r="R194" s="7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8271</v>
      </c>
      <c r="O195" s="5">
        <f t="shared" si="18"/>
        <v>0</v>
      </c>
      <c r="P195">
        <f t="shared" ref="P195:P258" si="19">IFERROR(E195/L195,0)</f>
        <v>0</v>
      </c>
      <c r="Q195" s="6" t="str">
        <f t="shared" ref="Q195:Q258" si="20">LEFT(N195,FIND("/",N195)-1)</f>
        <v>film &amp; video</v>
      </c>
      <c r="R195" s="7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8271</v>
      </c>
      <c r="O196" s="5">
        <f t="shared" si="18"/>
        <v>0.12</v>
      </c>
      <c r="P196">
        <f t="shared" si="19"/>
        <v>1</v>
      </c>
      <c r="Q196" s="6" t="str">
        <f t="shared" si="20"/>
        <v>film &amp; video</v>
      </c>
      <c r="R196" s="7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8271</v>
      </c>
      <c r="O197" s="5">
        <f t="shared" si="18"/>
        <v>0</v>
      </c>
      <c r="P197">
        <f t="shared" si="19"/>
        <v>0</v>
      </c>
      <c r="Q197" s="6" t="str">
        <f t="shared" si="20"/>
        <v>film &amp; video</v>
      </c>
      <c r="R197" s="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8271</v>
      </c>
      <c r="O198" s="5">
        <f t="shared" si="18"/>
        <v>41.857142857142861</v>
      </c>
      <c r="P198">
        <f t="shared" si="19"/>
        <v>77.10526315789474</v>
      </c>
      <c r="Q198" s="6" t="str">
        <f t="shared" si="20"/>
        <v>film &amp; video</v>
      </c>
      <c r="R198" s="7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8271</v>
      </c>
      <c r="O199" s="5">
        <f t="shared" si="18"/>
        <v>10.48</v>
      </c>
      <c r="P199">
        <f t="shared" si="19"/>
        <v>32.75</v>
      </c>
      <c r="Q199" s="6" t="str">
        <f t="shared" si="20"/>
        <v>film &amp; video</v>
      </c>
      <c r="R199" s="7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8271</v>
      </c>
      <c r="O200" s="5">
        <f t="shared" si="18"/>
        <v>1.1159999999999999</v>
      </c>
      <c r="P200">
        <f t="shared" si="19"/>
        <v>46.5</v>
      </c>
      <c r="Q200" s="6" t="str">
        <f t="shared" si="20"/>
        <v>film &amp; video</v>
      </c>
      <c r="R200" s="7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8271</v>
      </c>
      <c r="O201" s="5">
        <f t="shared" si="18"/>
        <v>0</v>
      </c>
      <c r="P201">
        <f t="shared" si="19"/>
        <v>0</v>
      </c>
      <c r="Q201" s="6" t="str">
        <f t="shared" si="20"/>
        <v>film &amp; video</v>
      </c>
      <c r="R201" s="7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7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8271</v>
      </c>
      <c r="O202" s="5">
        <f t="shared" si="18"/>
        <v>26.192500000000003</v>
      </c>
      <c r="P202">
        <f t="shared" si="19"/>
        <v>87.308333333333337</v>
      </c>
      <c r="Q202" s="6" t="str">
        <f t="shared" si="20"/>
        <v>film &amp; video</v>
      </c>
      <c r="R202" s="7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8271</v>
      </c>
      <c r="O203" s="5">
        <f t="shared" si="18"/>
        <v>58.461538461538467</v>
      </c>
      <c r="P203">
        <f t="shared" si="19"/>
        <v>54.285714285714285</v>
      </c>
      <c r="Q203" s="6" t="str">
        <f t="shared" si="20"/>
        <v>film &amp; video</v>
      </c>
      <c r="R203" s="7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8271</v>
      </c>
      <c r="O204" s="5">
        <f t="shared" si="18"/>
        <v>0</v>
      </c>
      <c r="P204">
        <f t="shared" si="19"/>
        <v>0</v>
      </c>
      <c r="Q204" s="6" t="str">
        <f t="shared" si="20"/>
        <v>film &amp; video</v>
      </c>
      <c r="R204" s="7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8271</v>
      </c>
      <c r="O205" s="5">
        <f t="shared" si="18"/>
        <v>29.84</v>
      </c>
      <c r="P205">
        <f t="shared" si="19"/>
        <v>93.25</v>
      </c>
      <c r="Q205" s="6" t="str">
        <f t="shared" si="20"/>
        <v>film &amp; video</v>
      </c>
      <c r="R205" s="7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8271</v>
      </c>
      <c r="O206" s="5">
        <f t="shared" si="18"/>
        <v>50.721666666666664</v>
      </c>
      <c r="P206">
        <f t="shared" si="19"/>
        <v>117.68368136117556</v>
      </c>
      <c r="Q206" s="6" t="str">
        <f t="shared" si="20"/>
        <v>film &amp; video</v>
      </c>
      <c r="R206" s="7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8271</v>
      </c>
      <c r="O207" s="5">
        <f t="shared" si="18"/>
        <v>16.25</v>
      </c>
      <c r="P207">
        <f t="shared" si="19"/>
        <v>76.470588235294116</v>
      </c>
      <c r="Q207" s="6" t="str">
        <f t="shared" si="20"/>
        <v>film &amp; video</v>
      </c>
      <c r="R207" s="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8271</v>
      </c>
      <c r="O208" s="5">
        <f t="shared" si="18"/>
        <v>0</v>
      </c>
      <c r="P208">
        <f t="shared" si="19"/>
        <v>0</v>
      </c>
      <c r="Q208" s="6" t="str">
        <f t="shared" si="20"/>
        <v>film &amp; video</v>
      </c>
      <c r="R208" s="7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8271</v>
      </c>
      <c r="O209" s="5">
        <f t="shared" si="18"/>
        <v>15.214285714285714</v>
      </c>
      <c r="P209">
        <f t="shared" si="19"/>
        <v>163.84615384615384</v>
      </c>
      <c r="Q209" s="6" t="str">
        <f t="shared" si="20"/>
        <v>film &amp; video</v>
      </c>
      <c r="R209" s="7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8271</v>
      </c>
      <c r="O210" s="5">
        <f t="shared" si="18"/>
        <v>0</v>
      </c>
      <c r="P210">
        <f t="shared" si="19"/>
        <v>0</v>
      </c>
      <c r="Q210" s="6" t="str">
        <f t="shared" si="20"/>
        <v>film &amp; video</v>
      </c>
      <c r="R210" s="7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8271</v>
      </c>
      <c r="O211" s="5">
        <f t="shared" si="18"/>
        <v>0</v>
      </c>
      <c r="P211">
        <f t="shared" si="19"/>
        <v>0</v>
      </c>
      <c r="Q211" s="6" t="str">
        <f t="shared" si="20"/>
        <v>film &amp; video</v>
      </c>
      <c r="R211" s="7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8271</v>
      </c>
      <c r="O212" s="5">
        <f t="shared" si="18"/>
        <v>25.25</v>
      </c>
      <c r="P212">
        <f t="shared" si="19"/>
        <v>91.818181818181813</v>
      </c>
      <c r="Q212" s="6" t="str">
        <f t="shared" si="20"/>
        <v>film &amp; video</v>
      </c>
      <c r="R212" s="7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8271</v>
      </c>
      <c r="O213" s="5">
        <f t="shared" si="18"/>
        <v>44.6</v>
      </c>
      <c r="P213">
        <f t="shared" si="19"/>
        <v>185.83333333333334</v>
      </c>
      <c r="Q213" s="6" t="str">
        <f t="shared" si="20"/>
        <v>film &amp; video</v>
      </c>
      <c r="R213" s="7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7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8271</v>
      </c>
      <c r="O214" s="5">
        <f t="shared" si="18"/>
        <v>1.5873015873015872E-2</v>
      </c>
      <c r="P214">
        <f t="shared" si="19"/>
        <v>1</v>
      </c>
      <c r="Q214" s="6" t="str">
        <f t="shared" si="20"/>
        <v>film &amp; video</v>
      </c>
      <c r="R214" s="7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8271</v>
      </c>
      <c r="O215" s="5">
        <f t="shared" si="18"/>
        <v>0.04</v>
      </c>
      <c r="P215">
        <f t="shared" si="19"/>
        <v>20</v>
      </c>
      <c r="Q215" s="6" t="str">
        <f t="shared" si="20"/>
        <v>film &amp; video</v>
      </c>
      <c r="R215" s="7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8271</v>
      </c>
      <c r="O216" s="5">
        <f t="shared" si="18"/>
        <v>8.0000000000000002E-3</v>
      </c>
      <c r="P216">
        <f t="shared" si="19"/>
        <v>1</v>
      </c>
      <c r="Q216" s="6" t="str">
        <f t="shared" si="20"/>
        <v>film &amp; video</v>
      </c>
      <c r="R216" s="7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8271</v>
      </c>
      <c r="O217" s="5">
        <f t="shared" si="18"/>
        <v>0.22727272727272727</v>
      </c>
      <c r="P217">
        <f t="shared" si="19"/>
        <v>10</v>
      </c>
      <c r="Q217" s="6" t="str">
        <f t="shared" si="20"/>
        <v>film &amp; video</v>
      </c>
      <c r="R217" s="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8271</v>
      </c>
      <c r="O218" s="5">
        <f t="shared" si="18"/>
        <v>55.698440000000005</v>
      </c>
      <c r="P218">
        <f t="shared" si="19"/>
        <v>331.53833333333336</v>
      </c>
      <c r="Q218" s="6" t="str">
        <f t="shared" si="20"/>
        <v>film &amp; video</v>
      </c>
      <c r="R218" s="7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8271</v>
      </c>
      <c r="O219" s="5">
        <f t="shared" si="18"/>
        <v>11.943</v>
      </c>
      <c r="P219">
        <f t="shared" si="19"/>
        <v>314.28947368421052</v>
      </c>
      <c r="Q219" s="6" t="str">
        <f t="shared" si="20"/>
        <v>film &amp; video</v>
      </c>
      <c r="R219" s="7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8271</v>
      </c>
      <c r="O220" s="5">
        <f t="shared" si="18"/>
        <v>2</v>
      </c>
      <c r="P220">
        <f t="shared" si="19"/>
        <v>100</v>
      </c>
      <c r="Q220" s="6" t="str">
        <f t="shared" si="20"/>
        <v>film &amp; video</v>
      </c>
      <c r="R220" s="7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7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8271</v>
      </c>
      <c r="O221" s="5">
        <f t="shared" si="18"/>
        <v>17.630000000000003</v>
      </c>
      <c r="P221">
        <f t="shared" si="19"/>
        <v>115.98684210526316</v>
      </c>
      <c r="Q221" s="6" t="str">
        <f t="shared" si="20"/>
        <v>film &amp; video</v>
      </c>
      <c r="R221" s="7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8271</v>
      </c>
      <c r="O222" s="5">
        <f t="shared" si="18"/>
        <v>0.72</v>
      </c>
      <c r="P222">
        <f t="shared" si="19"/>
        <v>120</v>
      </c>
      <c r="Q222" s="6" t="str">
        <f t="shared" si="20"/>
        <v>film &amp; video</v>
      </c>
      <c r="R222" s="7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8271</v>
      </c>
      <c r="O223" s="5">
        <f t="shared" si="18"/>
        <v>0</v>
      </c>
      <c r="P223">
        <f t="shared" si="19"/>
        <v>0</v>
      </c>
      <c r="Q223" s="6" t="str">
        <f t="shared" si="20"/>
        <v>film &amp; video</v>
      </c>
      <c r="R223" s="7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8271</v>
      </c>
      <c r="O224" s="5">
        <f t="shared" si="18"/>
        <v>13</v>
      </c>
      <c r="P224">
        <f t="shared" si="19"/>
        <v>65</v>
      </c>
      <c r="Q224" s="6" t="str">
        <f t="shared" si="20"/>
        <v>film &amp; video</v>
      </c>
      <c r="R224" s="7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8271</v>
      </c>
      <c r="O225" s="5">
        <f t="shared" si="18"/>
        <v>0</v>
      </c>
      <c r="P225">
        <f t="shared" si="19"/>
        <v>0</v>
      </c>
      <c r="Q225" s="6" t="str">
        <f t="shared" si="20"/>
        <v>film &amp; video</v>
      </c>
      <c r="R225" s="7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8271</v>
      </c>
      <c r="O226" s="5">
        <f t="shared" si="18"/>
        <v>0</v>
      </c>
      <c r="P226">
        <f t="shared" si="19"/>
        <v>0</v>
      </c>
      <c r="Q226" s="6" t="str">
        <f t="shared" si="20"/>
        <v>film &amp; video</v>
      </c>
      <c r="R226" s="7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8271</v>
      </c>
      <c r="O227" s="5">
        <f t="shared" si="18"/>
        <v>0</v>
      </c>
      <c r="P227">
        <f t="shared" si="19"/>
        <v>0</v>
      </c>
      <c r="Q227" s="6" t="str">
        <f t="shared" si="20"/>
        <v>film &amp; video</v>
      </c>
      <c r="R227" s="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8271</v>
      </c>
      <c r="O228" s="5">
        <f t="shared" si="18"/>
        <v>0.86206896551724133</v>
      </c>
      <c r="P228">
        <f t="shared" si="19"/>
        <v>125</v>
      </c>
      <c r="Q228" s="6" t="str">
        <f t="shared" si="20"/>
        <v>film &amp; video</v>
      </c>
      <c r="R228" s="7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8271</v>
      </c>
      <c r="O229" s="5">
        <f t="shared" si="18"/>
        <v>0</v>
      </c>
      <c r="P229">
        <f t="shared" si="19"/>
        <v>0</v>
      </c>
      <c r="Q229" s="6" t="str">
        <f t="shared" si="20"/>
        <v>film &amp; video</v>
      </c>
      <c r="R229" s="7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7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8271</v>
      </c>
      <c r="O230" s="5">
        <f t="shared" si="18"/>
        <v>0</v>
      </c>
      <c r="P230">
        <f t="shared" si="19"/>
        <v>0</v>
      </c>
      <c r="Q230" s="6" t="str">
        <f t="shared" si="20"/>
        <v>film &amp; video</v>
      </c>
      <c r="R230" s="7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8271</v>
      </c>
      <c r="O231" s="5">
        <f t="shared" si="18"/>
        <v>0</v>
      </c>
      <c r="P231">
        <f t="shared" si="19"/>
        <v>0</v>
      </c>
      <c r="Q231" s="6" t="str">
        <f t="shared" si="20"/>
        <v>film &amp; video</v>
      </c>
      <c r="R231" s="7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8271</v>
      </c>
      <c r="O232" s="5">
        <f t="shared" si="18"/>
        <v>0.4</v>
      </c>
      <c r="P232">
        <f t="shared" si="19"/>
        <v>30</v>
      </c>
      <c r="Q232" s="6" t="str">
        <f t="shared" si="20"/>
        <v>film &amp; video</v>
      </c>
      <c r="R232" s="7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8271</v>
      </c>
      <c r="O233" s="5">
        <f t="shared" si="18"/>
        <v>0</v>
      </c>
      <c r="P233">
        <f t="shared" si="19"/>
        <v>0</v>
      </c>
      <c r="Q233" s="6" t="str">
        <f t="shared" si="20"/>
        <v>film &amp; video</v>
      </c>
      <c r="R233" s="7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8271</v>
      </c>
      <c r="O234" s="5">
        <f t="shared" si="18"/>
        <v>2.75</v>
      </c>
      <c r="P234">
        <f t="shared" si="19"/>
        <v>15.714285714285714</v>
      </c>
      <c r="Q234" s="6" t="str">
        <f t="shared" si="20"/>
        <v>film &amp; video</v>
      </c>
      <c r="R234" s="7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8271</v>
      </c>
      <c r="O235" s="5">
        <f t="shared" si="18"/>
        <v>0</v>
      </c>
      <c r="P235">
        <f t="shared" si="19"/>
        <v>0</v>
      </c>
      <c r="Q235" s="6" t="str">
        <f t="shared" si="20"/>
        <v>film &amp; video</v>
      </c>
      <c r="R235" s="7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8271</v>
      </c>
      <c r="O236" s="5">
        <f t="shared" si="18"/>
        <v>40.1</v>
      </c>
      <c r="P236">
        <f t="shared" si="19"/>
        <v>80.2</v>
      </c>
      <c r="Q236" s="6" t="str">
        <f t="shared" si="20"/>
        <v>film &amp; video</v>
      </c>
      <c r="R236" s="7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8271</v>
      </c>
      <c r="O237" s="5">
        <f t="shared" si="18"/>
        <v>0</v>
      </c>
      <c r="P237">
        <f t="shared" si="19"/>
        <v>0</v>
      </c>
      <c r="Q237" s="6" t="str">
        <f t="shared" si="20"/>
        <v>film &amp; video</v>
      </c>
      <c r="R237" s="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8271</v>
      </c>
      <c r="O238" s="5">
        <f t="shared" si="18"/>
        <v>0</v>
      </c>
      <c r="P238">
        <f t="shared" si="19"/>
        <v>0</v>
      </c>
      <c r="Q238" s="6" t="str">
        <f t="shared" si="20"/>
        <v>film &amp; video</v>
      </c>
      <c r="R238" s="7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8271</v>
      </c>
      <c r="O239" s="5">
        <f t="shared" si="18"/>
        <v>0.33333333333333337</v>
      </c>
      <c r="P239">
        <f t="shared" si="19"/>
        <v>50</v>
      </c>
      <c r="Q239" s="6" t="str">
        <f t="shared" si="20"/>
        <v>film &amp; video</v>
      </c>
      <c r="R239" s="7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8271</v>
      </c>
      <c r="O240" s="5">
        <f t="shared" si="18"/>
        <v>0</v>
      </c>
      <c r="P240">
        <f t="shared" si="19"/>
        <v>0</v>
      </c>
      <c r="Q240" s="6" t="str">
        <f t="shared" si="20"/>
        <v>film &amp; video</v>
      </c>
      <c r="R240" s="7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8271</v>
      </c>
      <c r="O241" s="5">
        <f t="shared" si="18"/>
        <v>25</v>
      </c>
      <c r="P241">
        <f t="shared" si="19"/>
        <v>50</v>
      </c>
      <c r="Q241" s="6" t="str">
        <f t="shared" si="20"/>
        <v>film &amp; video</v>
      </c>
      <c r="R241" s="7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8272</v>
      </c>
      <c r="O242" s="5">
        <f t="shared" si="18"/>
        <v>107.63413333333334</v>
      </c>
      <c r="P242">
        <f t="shared" si="19"/>
        <v>117.84759124087591</v>
      </c>
      <c r="Q242" s="6" t="str">
        <f t="shared" si="20"/>
        <v>film &amp; video</v>
      </c>
      <c r="R242" s="7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8272</v>
      </c>
      <c r="O243" s="5">
        <f t="shared" si="18"/>
        <v>112.63736263736264</v>
      </c>
      <c r="P243">
        <f t="shared" si="19"/>
        <v>109.04255319148936</v>
      </c>
      <c r="Q243" s="6" t="str">
        <f t="shared" si="20"/>
        <v>film &amp; video</v>
      </c>
      <c r="R243" s="7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8272</v>
      </c>
      <c r="O244" s="5">
        <f t="shared" si="18"/>
        <v>113.46153846153845</v>
      </c>
      <c r="P244">
        <f t="shared" si="19"/>
        <v>73.019801980198025</v>
      </c>
      <c r="Q244" s="6" t="str">
        <f t="shared" si="20"/>
        <v>film &amp; video</v>
      </c>
      <c r="R244" s="7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8272</v>
      </c>
      <c r="O245" s="5">
        <f t="shared" si="18"/>
        <v>102.592</v>
      </c>
      <c r="P245">
        <f t="shared" si="19"/>
        <v>78.195121951219505</v>
      </c>
      <c r="Q245" s="6" t="str">
        <f t="shared" si="20"/>
        <v>film &amp; video</v>
      </c>
      <c r="R245" s="7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8272</v>
      </c>
      <c r="O246" s="5">
        <f t="shared" si="18"/>
        <v>113.75714285714287</v>
      </c>
      <c r="P246">
        <f t="shared" si="19"/>
        <v>47.398809523809526</v>
      </c>
      <c r="Q246" s="6" t="str">
        <f t="shared" si="20"/>
        <v>film &amp; video</v>
      </c>
      <c r="R246" s="7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8272</v>
      </c>
      <c r="O247" s="5">
        <f t="shared" si="18"/>
        <v>103.71999999999998</v>
      </c>
      <c r="P247">
        <f t="shared" si="19"/>
        <v>54.020833333333336</v>
      </c>
      <c r="Q247" s="6" t="str">
        <f t="shared" si="20"/>
        <v>film &amp; video</v>
      </c>
      <c r="R247" s="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8272</v>
      </c>
      <c r="O248" s="5">
        <f t="shared" si="18"/>
        <v>305.46000000000004</v>
      </c>
      <c r="P248">
        <f t="shared" si="19"/>
        <v>68.488789237668158</v>
      </c>
      <c r="Q248" s="6" t="str">
        <f t="shared" si="20"/>
        <v>film &amp; video</v>
      </c>
      <c r="R248" s="7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8272</v>
      </c>
      <c r="O249" s="5">
        <f t="shared" si="18"/>
        <v>134.1</v>
      </c>
      <c r="P249">
        <f t="shared" si="19"/>
        <v>108.14516129032258</v>
      </c>
      <c r="Q249" s="6" t="str">
        <f t="shared" si="20"/>
        <v>film &amp; video</v>
      </c>
      <c r="R249" s="7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8272</v>
      </c>
      <c r="O250" s="5">
        <f t="shared" si="18"/>
        <v>101.33294117647058</v>
      </c>
      <c r="P250">
        <f t="shared" si="19"/>
        <v>589.95205479452056</v>
      </c>
      <c r="Q250" s="6" t="str">
        <f t="shared" si="20"/>
        <v>film &amp; video</v>
      </c>
      <c r="R250" s="7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8272</v>
      </c>
      <c r="O251" s="5">
        <f t="shared" si="18"/>
        <v>112.92</v>
      </c>
      <c r="P251">
        <f t="shared" si="19"/>
        <v>48.051063829787232</v>
      </c>
      <c r="Q251" s="6" t="str">
        <f t="shared" si="20"/>
        <v>film &amp; video</v>
      </c>
      <c r="R251" s="7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8272</v>
      </c>
      <c r="O252" s="5">
        <f t="shared" si="18"/>
        <v>105.58333333333334</v>
      </c>
      <c r="P252">
        <f t="shared" si="19"/>
        <v>72.482837528604122</v>
      </c>
      <c r="Q252" s="6" t="str">
        <f t="shared" si="20"/>
        <v>film &amp; video</v>
      </c>
      <c r="R252" s="7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8272</v>
      </c>
      <c r="O253" s="5">
        <f t="shared" si="18"/>
        <v>125.57142857142858</v>
      </c>
      <c r="P253">
        <f t="shared" si="19"/>
        <v>57.077922077922075</v>
      </c>
      <c r="Q253" s="6" t="str">
        <f t="shared" si="20"/>
        <v>film &amp; video</v>
      </c>
      <c r="R253" s="7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8272</v>
      </c>
      <c r="O254" s="5">
        <f t="shared" si="18"/>
        <v>184.56</v>
      </c>
      <c r="P254">
        <f t="shared" si="19"/>
        <v>85.444444444444443</v>
      </c>
      <c r="Q254" s="6" t="str">
        <f t="shared" si="20"/>
        <v>film &amp; video</v>
      </c>
      <c r="R254" s="7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8272</v>
      </c>
      <c r="O255" s="5">
        <f t="shared" si="18"/>
        <v>100.73333333333335</v>
      </c>
      <c r="P255">
        <f t="shared" si="19"/>
        <v>215.85714285714286</v>
      </c>
      <c r="Q255" s="6" t="str">
        <f t="shared" si="20"/>
        <v>film &amp; video</v>
      </c>
      <c r="R255" s="7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8272</v>
      </c>
      <c r="O256" s="5">
        <f t="shared" si="18"/>
        <v>116.94725</v>
      </c>
      <c r="P256">
        <f t="shared" si="19"/>
        <v>89.38643312101911</v>
      </c>
      <c r="Q256" s="6" t="str">
        <f t="shared" si="20"/>
        <v>film &amp; video</v>
      </c>
      <c r="R256" s="7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7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8272</v>
      </c>
      <c r="O257" s="5">
        <f t="shared" si="18"/>
        <v>106.73325</v>
      </c>
      <c r="P257">
        <f t="shared" si="19"/>
        <v>45.418404255319146</v>
      </c>
      <c r="Q257" s="6" t="str">
        <f t="shared" si="20"/>
        <v>film &amp; video</v>
      </c>
      <c r="R257" s="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8272</v>
      </c>
      <c r="O258" s="5">
        <f t="shared" ref="O258:O321" si="24">(E258/D258)*100</f>
        <v>139.1</v>
      </c>
      <c r="P258">
        <f t="shared" si="19"/>
        <v>65.756363636363631</v>
      </c>
      <c r="Q258" s="6" t="str">
        <f t="shared" si="20"/>
        <v>film &amp; video</v>
      </c>
      <c r="R258" s="7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8272</v>
      </c>
      <c r="O259" s="5">
        <f t="shared" si="24"/>
        <v>106.72648571428572</v>
      </c>
      <c r="P259">
        <f t="shared" ref="P259:P322" si="25">IFERROR(E259/L259,0)</f>
        <v>66.70405357142856</v>
      </c>
      <c r="Q259" s="6" t="str">
        <f t="shared" ref="Q259:Q322" si="26">LEFT(N259,FIND("/",N259)-1)</f>
        <v>film &amp; video</v>
      </c>
      <c r="R259" s="7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8272</v>
      </c>
      <c r="O260" s="5">
        <f t="shared" si="24"/>
        <v>191.14</v>
      </c>
      <c r="P260">
        <f t="shared" si="25"/>
        <v>83.345930232558146</v>
      </c>
      <c r="Q260" s="6" t="str">
        <f t="shared" si="26"/>
        <v>film &amp; video</v>
      </c>
      <c r="R260" s="7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8272</v>
      </c>
      <c r="O261" s="5">
        <f t="shared" si="24"/>
        <v>131.93789333333334</v>
      </c>
      <c r="P261">
        <f t="shared" si="25"/>
        <v>105.04609341825902</v>
      </c>
      <c r="Q261" s="6" t="str">
        <f t="shared" si="26"/>
        <v>film &amp; video</v>
      </c>
      <c r="R261" s="7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8272</v>
      </c>
      <c r="O262" s="5">
        <f t="shared" si="24"/>
        <v>106.4</v>
      </c>
      <c r="P262">
        <f t="shared" si="25"/>
        <v>120.90909090909091</v>
      </c>
      <c r="Q262" s="6" t="str">
        <f t="shared" si="26"/>
        <v>film &amp; video</v>
      </c>
      <c r="R262" s="7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7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8272</v>
      </c>
      <c r="O263" s="5">
        <f t="shared" si="24"/>
        <v>107.4</v>
      </c>
      <c r="P263">
        <f t="shared" si="25"/>
        <v>97.63636363636364</v>
      </c>
      <c r="Q263" s="6" t="str">
        <f t="shared" si="26"/>
        <v>film &amp; video</v>
      </c>
      <c r="R263" s="7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7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8272</v>
      </c>
      <c r="O264" s="5">
        <f t="shared" si="24"/>
        <v>240</v>
      </c>
      <c r="P264">
        <f t="shared" si="25"/>
        <v>41.379310344827587</v>
      </c>
      <c r="Q264" s="6" t="str">
        <f t="shared" si="26"/>
        <v>film &amp; video</v>
      </c>
      <c r="R264" s="7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8272</v>
      </c>
      <c r="O265" s="5">
        <f t="shared" si="24"/>
        <v>118.08108</v>
      </c>
      <c r="P265">
        <f t="shared" si="25"/>
        <v>30.654485981308412</v>
      </c>
      <c r="Q265" s="6" t="str">
        <f t="shared" si="26"/>
        <v>film &amp; video</v>
      </c>
      <c r="R265" s="7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8272</v>
      </c>
      <c r="O266" s="5">
        <f t="shared" si="24"/>
        <v>118.19999999999999</v>
      </c>
      <c r="P266">
        <f t="shared" si="25"/>
        <v>64.945054945054949</v>
      </c>
      <c r="Q266" s="6" t="str">
        <f t="shared" si="26"/>
        <v>film &amp; video</v>
      </c>
      <c r="R266" s="7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8272</v>
      </c>
      <c r="O267" s="5">
        <f t="shared" si="24"/>
        <v>111.1</v>
      </c>
      <c r="P267">
        <f t="shared" si="25"/>
        <v>95.775862068965523</v>
      </c>
      <c r="Q267" s="6" t="str">
        <f t="shared" si="26"/>
        <v>film &amp; video</v>
      </c>
      <c r="R267" s="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8272</v>
      </c>
      <c r="O268" s="5">
        <f t="shared" si="24"/>
        <v>145.5</v>
      </c>
      <c r="P268">
        <f t="shared" si="25"/>
        <v>40.416666666666664</v>
      </c>
      <c r="Q268" s="6" t="str">
        <f t="shared" si="26"/>
        <v>film &amp; video</v>
      </c>
      <c r="R268" s="7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8272</v>
      </c>
      <c r="O269" s="5">
        <f t="shared" si="24"/>
        <v>131.62883248730967</v>
      </c>
      <c r="P269">
        <f t="shared" si="25"/>
        <v>78.578424242424248</v>
      </c>
      <c r="Q269" s="6" t="str">
        <f t="shared" si="26"/>
        <v>film &amp; video</v>
      </c>
      <c r="R269" s="7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8272</v>
      </c>
      <c r="O270" s="5">
        <f t="shared" si="24"/>
        <v>111.4</v>
      </c>
      <c r="P270">
        <f t="shared" si="25"/>
        <v>50.18018018018018</v>
      </c>
      <c r="Q270" s="6" t="str">
        <f t="shared" si="26"/>
        <v>film &amp; video</v>
      </c>
      <c r="R270" s="7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8272</v>
      </c>
      <c r="O271" s="5">
        <f t="shared" si="24"/>
        <v>147.23376999999999</v>
      </c>
      <c r="P271">
        <f t="shared" si="25"/>
        <v>92.251735588972423</v>
      </c>
      <c r="Q271" s="6" t="str">
        <f t="shared" si="26"/>
        <v>film &amp; video</v>
      </c>
      <c r="R271" s="7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8272</v>
      </c>
      <c r="O272" s="5">
        <f t="shared" si="24"/>
        <v>152.60869565217391</v>
      </c>
      <c r="P272">
        <f t="shared" si="25"/>
        <v>57.540983606557376</v>
      </c>
      <c r="Q272" s="6" t="str">
        <f t="shared" si="26"/>
        <v>film &amp; video</v>
      </c>
      <c r="R272" s="7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8272</v>
      </c>
      <c r="O273" s="5">
        <f t="shared" si="24"/>
        <v>104.67999999999999</v>
      </c>
      <c r="P273">
        <f t="shared" si="25"/>
        <v>109.42160278745645</v>
      </c>
      <c r="Q273" s="6" t="str">
        <f t="shared" si="26"/>
        <v>film &amp; video</v>
      </c>
      <c r="R273" s="7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8272</v>
      </c>
      <c r="O274" s="5">
        <f t="shared" si="24"/>
        <v>177.43366666666668</v>
      </c>
      <c r="P274">
        <f t="shared" si="25"/>
        <v>81.892461538461546</v>
      </c>
      <c r="Q274" s="6" t="str">
        <f t="shared" si="26"/>
        <v>film &amp; video</v>
      </c>
      <c r="R274" s="7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8272</v>
      </c>
      <c r="O275" s="5">
        <f t="shared" si="24"/>
        <v>107.7758</v>
      </c>
      <c r="P275">
        <f t="shared" si="25"/>
        <v>45.667711864406776</v>
      </c>
      <c r="Q275" s="6" t="str">
        <f t="shared" si="26"/>
        <v>film &amp; video</v>
      </c>
      <c r="R275" s="7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8272</v>
      </c>
      <c r="O276" s="5">
        <f t="shared" si="24"/>
        <v>156</v>
      </c>
      <c r="P276">
        <f t="shared" si="25"/>
        <v>55.221238938053098</v>
      </c>
      <c r="Q276" s="6" t="str">
        <f t="shared" si="26"/>
        <v>film &amp; video</v>
      </c>
      <c r="R276" s="7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8272</v>
      </c>
      <c r="O277" s="5">
        <f t="shared" si="24"/>
        <v>108.395</v>
      </c>
      <c r="P277">
        <f t="shared" si="25"/>
        <v>65.298192771084331</v>
      </c>
      <c r="Q277" s="6" t="str">
        <f t="shared" si="26"/>
        <v>film &amp; video</v>
      </c>
      <c r="R277" s="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8272</v>
      </c>
      <c r="O278" s="5">
        <f t="shared" si="24"/>
        <v>147.6</v>
      </c>
      <c r="P278">
        <f t="shared" si="25"/>
        <v>95.225806451612897</v>
      </c>
      <c r="Q278" s="6" t="str">
        <f t="shared" si="26"/>
        <v>film &amp; video</v>
      </c>
      <c r="R278" s="7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8272</v>
      </c>
      <c r="O279" s="5">
        <f t="shared" si="24"/>
        <v>110.38153846153847</v>
      </c>
      <c r="P279">
        <f t="shared" si="25"/>
        <v>75.444794952681391</v>
      </c>
      <c r="Q279" s="6" t="str">
        <f t="shared" si="26"/>
        <v>film &amp; video</v>
      </c>
      <c r="R279" s="7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7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8272</v>
      </c>
      <c r="O280" s="5">
        <f t="shared" si="24"/>
        <v>150.34814814814814</v>
      </c>
      <c r="P280">
        <f t="shared" si="25"/>
        <v>97.816867469879512</v>
      </c>
      <c r="Q280" s="6" t="str">
        <f t="shared" si="26"/>
        <v>film &amp; video</v>
      </c>
      <c r="R280" s="7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8272</v>
      </c>
      <c r="O281" s="5">
        <f t="shared" si="24"/>
        <v>157.31829411764707</v>
      </c>
      <c r="P281">
        <f t="shared" si="25"/>
        <v>87.685606557377056</v>
      </c>
      <c r="Q281" s="6" t="str">
        <f t="shared" si="26"/>
        <v>film &amp; video</v>
      </c>
      <c r="R281" s="7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8272</v>
      </c>
      <c r="O282" s="5">
        <f t="shared" si="24"/>
        <v>156.14400000000001</v>
      </c>
      <c r="P282">
        <f t="shared" si="25"/>
        <v>54.748948106591868</v>
      </c>
      <c r="Q282" s="6" t="str">
        <f t="shared" si="26"/>
        <v>film &amp; video</v>
      </c>
      <c r="R282" s="7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8272</v>
      </c>
      <c r="O283" s="5">
        <f t="shared" si="24"/>
        <v>120.58763636363636</v>
      </c>
      <c r="P283">
        <f t="shared" si="25"/>
        <v>83.953417721518989</v>
      </c>
      <c r="Q283" s="6" t="str">
        <f t="shared" si="26"/>
        <v>film &amp; video</v>
      </c>
      <c r="R283" s="7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8272</v>
      </c>
      <c r="O284" s="5">
        <f t="shared" si="24"/>
        <v>101.18888888888888</v>
      </c>
      <c r="P284">
        <f t="shared" si="25"/>
        <v>254.38547486033519</v>
      </c>
      <c r="Q284" s="6" t="str">
        <f t="shared" si="26"/>
        <v>film &amp; video</v>
      </c>
      <c r="R284" s="7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7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8272</v>
      </c>
      <c r="O285" s="5">
        <f t="shared" si="24"/>
        <v>114.27249999999999</v>
      </c>
      <c r="P285">
        <f t="shared" si="25"/>
        <v>101.8269801980198</v>
      </c>
      <c r="Q285" s="6" t="str">
        <f t="shared" si="26"/>
        <v>film &amp; video</v>
      </c>
      <c r="R285" s="7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8272</v>
      </c>
      <c r="O286" s="5">
        <f t="shared" si="24"/>
        <v>104.62615</v>
      </c>
      <c r="P286">
        <f t="shared" si="25"/>
        <v>55.066394736842106</v>
      </c>
      <c r="Q286" s="6" t="str">
        <f t="shared" si="26"/>
        <v>film &amp; video</v>
      </c>
      <c r="R286" s="7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8272</v>
      </c>
      <c r="O287" s="5">
        <f t="shared" si="24"/>
        <v>228.82507142857142</v>
      </c>
      <c r="P287">
        <f t="shared" si="25"/>
        <v>56.901438721136763</v>
      </c>
      <c r="Q287" s="6" t="str">
        <f t="shared" si="26"/>
        <v>film &amp; video</v>
      </c>
      <c r="R287" s="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8272</v>
      </c>
      <c r="O288" s="5">
        <f t="shared" si="24"/>
        <v>109.15333333333332</v>
      </c>
      <c r="P288">
        <f t="shared" si="25"/>
        <v>121.28148148148148</v>
      </c>
      <c r="Q288" s="6" t="str">
        <f t="shared" si="26"/>
        <v>film &amp; video</v>
      </c>
      <c r="R288" s="7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7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8272</v>
      </c>
      <c r="O289" s="5">
        <f t="shared" si="24"/>
        <v>176.29999999999998</v>
      </c>
      <c r="P289">
        <f t="shared" si="25"/>
        <v>91.189655172413794</v>
      </c>
      <c r="Q289" s="6" t="str">
        <f t="shared" si="26"/>
        <v>film &amp; video</v>
      </c>
      <c r="R289" s="7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8272</v>
      </c>
      <c r="O290" s="5">
        <f t="shared" si="24"/>
        <v>103.21061999999999</v>
      </c>
      <c r="P290">
        <f t="shared" si="25"/>
        <v>115.44812080536913</v>
      </c>
      <c r="Q290" s="6" t="str">
        <f t="shared" si="26"/>
        <v>film &amp; video</v>
      </c>
      <c r="R290" s="7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8272</v>
      </c>
      <c r="O291" s="5">
        <f t="shared" si="24"/>
        <v>104.82000000000001</v>
      </c>
      <c r="P291">
        <f t="shared" si="25"/>
        <v>67.771551724137936</v>
      </c>
      <c r="Q291" s="6" t="str">
        <f t="shared" si="26"/>
        <v>film &amp; video</v>
      </c>
      <c r="R291" s="7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7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8272</v>
      </c>
      <c r="O292" s="5">
        <f t="shared" si="24"/>
        <v>106.68444444444445</v>
      </c>
      <c r="P292">
        <f t="shared" si="25"/>
        <v>28.576190476190476</v>
      </c>
      <c r="Q292" s="6" t="str">
        <f t="shared" si="26"/>
        <v>film &amp; video</v>
      </c>
      <c r="R292" s="7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8272</v>
      </c>
      <c r="O293" s="5">
        <f t="shared" si="24"/>
        <v>120.02</v>
      </c>
      <c r="P293">
        <f t="shared" si="25"/>
        <v>46.8828125</v>
      </c>
      <c r="Q293" s="6" t="str">
        <f t="shared" si="26"/>
        <v>film &amp; video</v>
      </c>
      <c r="R293" s="7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8272</v>
      </c>
      <c r="O294" s="5">
        <f t="shared" si="24"/>
        <v>101.50693333333334</v>
      </c>
      <c r="P294">
        <f t="shared" si="25"/>
        <v>154.42231237322514</v>
      </c>
      <c r="Q294" s="6" t="str">
        <f t="shared" si="26"/>
        <v>film &amp; video</v>
      </c>
      <c r="R294" s="7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8272</v>
      </c>
      <c r="O295" s="5">
        <f t="shared" si="24"/>
        <v>101.38461538461539</v>
      </c>
      <c r="P295">
        <f t="shared" si="25"/>
        <v>201.22137404580153</v>
      </c>
      <c r="Q295" s="6" t="str">
        <f t="shared" si="26"/>
        <v>film &amp; video</v>
      </c>
      <c r="R295" s="7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8272</v>
      </c>
      <c r="O296" s="5">
        <f t="shared" si="24"/>
        <v>100</v>
      </c>
      <c r="P296">
        <f t="shared" si="25"/>
        <v>100</v>
      </c>
      <c r="Q296" s="6" t="str">
        <f t="shared" si="26"/>
        <v>film &amp; video</v>
      </c>
      <c r="R296" s="7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8272</v>
      </c>
      <c r="O297" s="5">
        <f t="shared" si="24"/>
        <v>133.10911999999999</v>
      </c>
      <c r="P297">
        <f t="shared" si="25"/>
        <v>100.08204511278196</v>
      </c>
      <c r="Q297" s="6" t="str">
        <f t="shared" si="26"/>
        <v>film &amp; video</v>
      </c>
      <c r="R297" s="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8272</v>
      </c>
      <c r="O298" s="5">
        <f t="shared" si="24"/>
        <v>118.72620000000001</v>
      </c>
      <c r="P298">
        <f t="shared" si="25"/>
        <v>230.08953488372092</v>
      </c>
      <c r="Q298" s="6" t="str">
        <f t="shared" si="26"/>
        <v>film &amp; video</v>
      </c>
      <c r="R298" s="7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8272</v>
      </c>
      <c r="O299" s="5">
        <f t="shared" si="24"/>
        <v>100.64</v>
      </c>
      <c r="P299">
        <f t="shared" si="25"/>
        <v>141.74647887323943</v>
      </c>
      <c r="Q299" s="6" t="str">
        <f t="shared" si="26"/>
        <v>film &amp; video</v>
      </c>
      <c r="R299" s="7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7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8272</v>
      </c>
      <c r="O300" s="5">
        <f t="shared" si="24"/>
        <v>108.93241269841269</v>
      </c>
      <c r="P300">
        <f t="shared" si="25"/>
        <v>56.344351395730705</v>
      </c>
      <c r="Q300" s="6" t="str">
        <f t="shared" si="26"/>
        <v>film &amp; video</v>
      </c>
      <c r="R300" s="7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8272</v>
      </c>
      <c r="O301" s="5">
        <f t="shared" si="24"/>
        <v>178.95250000000001</v>
      </c>
      <c r="P301">
        <f t="shared" si="25"/>
        <v>73.341188524590166</v>
      </c>
      <c r="Q301" s="6" t="str">
        <f t="shared" si="26"/>
        <v>film &amp; video</v>
      </c>
      <c r="R301" s="7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8272</v>
      </c>
      <c r="O302" s="5">
        <f t="shared" si="24"/>
        <v>101.72264</v>
      </c>
      <c r="P302">
        <f t="shared" si="25"/>
        <v>85.337785234899329</v>
      </c>
      <c r="Q302" s="6" t="str">
        <f t="shared" si="26"/>
        <v>film &amp; video</v>
      </c>
      <c r="R302" s="7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8272</v>
      </c>
      <c r="O303" s="5">
        <f t="shared" si="24"/>
        <v>118.73499999999999</v>
      </c>
      <c r="P303">
        <f t="shared" si="25"/>
        <v>61.496215139442228</v>
      </c>
      <c r="Q303" s="6" t="str">
        <f t="shared" si="26"/>
        <v>film &amp; video</v>
      </c>
      <c r="R303" s="7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8272</v>
      </c>
      <c r="O304" s="5">
        <f t="shared" si="24"/>
        <v>100.46</v>
      </c>
      <c r="P304">
        <f t="shared" si="25"/>
        <v>93.018518518518519</v>
      </c>
      <c r="Q304" s="6" t="str">
        <f t="shared" si="26"/>
        <v>film &amp; video</v>
      </c>
      <c r="R304" s="7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8272</v>
      </c>
      <c r="O305" s="5">
        <f t="shared" si="24"/>
        <v>137.46666666666667</v>
      </c>
      <c r="P305">
        <f t="shared" si="25"/>
        <v>50.292682926829265</v>
      </c>
      <c r="Q305" s="6" t="str">
        <f t="shared" si="26"/>
        <v>film &amp; video</v>
      </c>
      <c r="R305" s="7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7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8272</v>
      </c>
      <c r="O306" s="5">
        <f t="shared" si="24"/>
        <v>231.64705882352939</v>
      </c>
      <c r="P306">
        <f t="shared" si="25"/>
        <v>106.43243243243244</v>
      </c>
      <c r="Q306" s="6" t="str">
        <f t="shared" si="26"/>
        <v>film &amp; video</v>
      </c>
      <c r="R306" s="7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28.7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8272</v>
      </c>
      <c r="O307" s="5">
        <f t="shared" si="24"/>
        <v>130.33333333333331</v>
      </c>
      <c r="P307">
        <f t="shared" si="25"/>
        <v>51.719576719576722</v>
      </c>
      <c r="Q307" s="6" t="str">
        <f t="shared" si="26"/>
        <v>film &amp; video</v>
      </c>
      <c r="R307" s="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7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8272</v>
      </c>
      <c r="O308" s="5">
        <f t="shared" si="24"/>
        <v>292.89999999999998</v>
      </c>
      <c r="P308">
        <f t="shared" si="25"/>
        <v>36.612499999999997</v>
      </c>
      <c r="Q308" s="6" t="str">
        <f t="shared" si="26"/>
        <v>film &amp; video</v>
      </c>
      <c r="R308" s="7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8272</v>
      </c>
      <c r="O309" s="5">
        <f t="shared" si="24"/>
        <v>111.31818181818183</v>
      </c>
      <c r="P309">
        <f t="shared" si="25"/>
        <v>42.517361111111114</v>
      </c>
      <c r="Q309" s="6" t="str">
        <f t="shared" si="26"/>
        <v>film &amp; video</v>
      </c>
      <c r="R309" s="7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8272</v>
      </c>
      <c r="O310" s="5">
        <f t="shared" si="24"/>
        <v>105.56666666666668</v>
      </c>
      <c r="P310">
        <f t="shared" si="25"/>
        <v>62.712871287128714</v>
      </c>
      <c r="Q310" s="6" t="str">
        <f t="shared" si="26"/>
        <v>film &amp; video</v>
      </c>
      <c r="R310" s="7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8272</v>
      </c>
      <c r="O311" s="5">
        <f t="shared" si="24"/>
        <v>118.94444444444446</v>
      </c>
      <c r="P311">
        <f t="shared" si="25"/>
        <v>89.957983193277315</v>
      </c>
      <c r="Q311" s="6" t="str">
        <f t="shared" si="26"/>
        <v>film &amp; video</v>
      </c>
      <c r="R311" s="7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8272</v>
      </c>
      <c r="O312" s="5">
        <f t="shared" si="24"/>
        <v>104.129</v>
      </c>
      <c r="P312">
        <f t="shared" si="25"/>
        <v>28.924722222222222</v>
      </c>
      <c r="Q312" s="6" t="str">
        <f t="shared" si="26"/>
        <v>film &amp; video</v>
      </c>
      <c r="R312" s="7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8272</v>
      </c>
      <c r="O313" s="5">
        <f t="shared" si="24"/>
        <v>104.10165000000001</v>
      </c>
      <c r="P313">
        <f t="shared" si="25"/>
        <v>138.8022</v>
      </c>
      <c r="Q313" s="6" t="str">
        <f t="shared" si="26"/>
        <v>film &amp; video</v>
      </c>
      <c r="R313" s="7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8272</v>
      </c>
      <c r="O314" s="5">
        <f t="shared" si="24"/>
        <v>111.87499999999999</v>
      </c>
      <c r="P314">
        <f t="shared" si="25"/>
        <v>61.301369863013697</v>
      </c>
      <c r="Q314" s="6" t="str">
        <f t="shared" si="26"/>
        <v>film &amp; video</v>
      </c>
      <c r="R314" s="7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8272</v>
      </c>
      <c r="O315" s="5">
        <f t="shared" si="24"/>
        <v>104.73529411764706</v>
      </c>
      <c r="P315">
        <f t="shared" si="25"/>
        <v>80.202702702702709</v>
      </c>
      <c r="Q315" s="6" t="str">
        <f t="shared" si="26"/>
        <v>film &amp; video</v>
      </c>
      <c r="R315" s="7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8272</v>
      </c>
      <c r="O316" s="5">
        <f t="shared" si="24"/>
        <v>385.15000000000003</v>
      </c>
      <c r="P316">
        <f t="shared" si="25"/>
        <v>32.095833333333331</v>
      </c>
      <c r="Q316" s="6" t="str">
        <f t="shared" si="26"/>
        <v>film &amp; video</v>
      </c>
      <c r="R316" s="7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8272</v>
      </c>
      <c r="O317" s="5">
        <f t="shared" si="24"/>
        <v>101.248</v>
      </c>
      <c r="P317">
        <f t="shared" si="25"/>
        <v>200.88888888888889</v>
      </c>
      <c r="Q317" s="6" t="str">
        <f t="shared" si="26"/>
        <v>film &amp; video</v>
      </c>
      <c r="R317" s="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7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8272</v>
      </c>
      <c r="O318" s="5">
        <f t="shared" si="24"/>
        <v>113.77333333333333</v>
      </c>
      <c r="P318">
        <f t="shared" si="25"/>
        <v>108.01265822784811</v>
      </c>
      <c r="Q318" s="6" t="str">
        <f t="shared" si="26"/>
        <v>film &amp; video</v>
      </c>
      <c r="R318" s="7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8272</v>
      </c>
      <c r="O319" s="5">
        <f t="shared" si="24"/>
        <v>100.80333333333333</v>
      </c>
      <c r="P319">
        <f t="shared" si="25"/>
        <v>95.699367088607602</v>
      </c>
      <c r="Q319" s="6" t="str">
        <f t="shared" si="26"/>
        <v>film &amp; video</v>
      </c>
      <c r="R319" s="7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8272</v>
      </c>
      <c r="O320" s="5">
        <f t="shared" si="24"/>
        <v>283.32</v>
      </c>
      <c r="P320">
        <f t="shared" si="25"/>
        <v>49.880281690140848</v>
      </c>
      <c r="Q320" s="6" t="str">
        <f t="shared" si="26"/>
        <v>film &amp; video</v>
      </c>
      <c r="R320" s="7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8272</v>
      </c>
      <c r="O321" s="5">
        <f t="shared" si="24"/>
        <v>112.68</v>
      </c>
      <c r="P321">
        <f t="shared" si="25"/>
        <v>110.47058823529412</v>
      </c>
      <c r="Q321" s="6" t="str">
        <f t="shared" si="26"/>
        <v>film &amp; video</v>
      </c>
      <c r="R321" s="7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8272</v>
      </c>
      <c r="O322" s="5">
        <f t="shared" ref="O322:O385" si="30">(E322/D322)*100</f>
        <v>106.58000000000001</v>
      </c>
      <c r="P322">
        <f t="shared" si="25"/>
        <v>134.91139240506328</v>
      </c>
      <c r="Q322" s="6" t="str">
        <f t="shared" si="26"/>
        <v>film &amp; video</v>
      </c>
      <c r="R322" s="7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8272</v>
      </c>
      <c r="O323" s="5">
        <f t="shared" si="30"/>
        <v>102.66285714285715</v>
      </c>
      <c r="P323">
        <f t="shared" ref="P323:P386" si="31">IFERROR(E323/L323,0)</f>
        <v>106.62314540059347</v>
      </c>
      <c r="Q323" s="6" t="str">
        <f t="shared" ref="Q323:Q386" si="32">LEFT(N323,FIND("/",N323)-1)</f>
        <v>film &amp; video</v>
      </c>
      <c r="R323" s="7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8272</v>
      </c>
      <c r="O324" s="5">
        <f t="shared" si="30"/>
        <v>107.91200000000001</v>
      </c>
      <c r="P324">
        <f t="shared" si="31"/>
        <v>145.04301075268816</v>
      </c>
      <c r="Q324" s="6" t="str">
        <f t="shared" si="32"/>
        <v>film &amp; video</v>
      </c>
      <c r="R324" s="7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8272</v>
      </c>
      <c r="O325" s="5">
        <f t="shared" si="30"/>
        <v>123.07407407407408</v>
      </c>
      <c r="P325">
        <f t="shared" si="31"/>
        <v>114.58620689655173</v>
      </c>
      <c r="Q325" s="6" t="str">
        <f t="shared" si="32"/>
        <v>film &amp; video</v>
      </c>
      <c r="R325" s="7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8272</v>
      </c>
      <c r="O326" s="5">
        <f t="shared" si="30"/>
        <v>101.6</v>
      </c>
      <c r="P326">
        <f t="shared" si="31"/>
        <v>105.3170731707317</v>
      </c>
      <c r="Q326" s="6" t="str">
        <f t="shared" si="32"/>
        <v>film &amp; video</v>
      </c>
      <c r="R326" s="7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8272</v>
      </c>
      <c r="O327" s="5">
        <f t="shared" si="30"/>
        <v>104.396</v>
      </c>
      <c r="P327">
        <f t="shared" si="31"/>
        <v>70.921195652173907</v>
      </c>
      <c r="Q327" s="6" t="str">
        <f t="shared" si="32"/>
        <v>film &amp; video</v>
      </c>
      <c r="R327" s="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8272</v>
      </c>
      <c r="O328" s="5">
        <f t="shared" si="30"/>
        <v>112.92973333333333</v>
      </c>
      <c r="P328">
        <f t="shared" si="31"/>
        <v>147.17167680278018</v>
      </c>
      <c r="Q328" s="6" t="str">
        <f t="shared" si="32"/>
        <v>film &amp; video</v>
      </c>
      <c r="R328" s="7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8272</v>
      </c>
      <c r="O329" s="5">
        <f t="shared" si="30"/>
        <v>136.4</v>
      </c>
      <c r="P329">
        <f t="shared" si="31"/>
        <v>160.47058823529412</v>
      </c>
      <c r="Q329" s="6" t="str">
        <f t="shared" si="32"/>
        <v>film &amp; video</v>
      </c>
      <c r="R329" s="7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8272</v>
      </c>
      <c r="O330" s="5">
        <f t="shared" si="30"/>
        <v>103.61439999999999</v>
      </c>
      <c r="P330">
        <f t="shared" si="31"/>
        <v>156.04578313253012</v>
      </c>
      <c r="Q330" s="6" t="str">
        <f t="shared" si="32"/>
        <v>film &amp; video</v>
      </c>
      <c r="R330" s="7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8272</v>
      </c>
      <c r="O331" s="5">
        <f t="shared" si="30"/>
        <v>105.5</v>
      </c>
      <c r="P331">
        <f t="shared" si="31"/>
        <v>63.17365269461078</v>
      </c>
      <c r="Q331" s="6" t="str">
        <f t="shared" si="32"/>
        <v>film &amp; video</v>
      </c>
      <c r="R331" s="7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8272</v>
      </c>
      <c r="O332" s="5">
        <f t="shared" si="30"/>
        <v>101.82857142857142</v>
      </c>
      <c r="P332">
        <f t="shared" si="31"/>
        <v>104.82352941176471</v>
      </c>
      <c r="Q332" s="6" t="str">
        <f t="shared" si="32"/>
        <v>film &amp; video</v>
      </c>
      <c r="R332" s="7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8272</v>
      </c>
      <c r="O333" s="5">
        <f t="shared" si="30"/>
        <v>106.60499999999999</v>
      </c>
      <c r="P333">
        <f t="shared" si="31"/>
        <v>97.356164383561648</v>
      </c>
      <c r="Q333" s="6" t="str">
        <f t="shared" si="32"/>
        <v>film &amp; video</v>
      </c>
      <c r="R333" s="7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8272</v>
      </c>
      <c r="O334" s="5">
        <f t="shared" si="30"/>
        <v>113.015</v>
      </c>
      <c r="P334">
        <f t="shared" si="31"/>
        <v>203.63063063063063</v>
      </c>
      <c r="Q334" s="6" t="str">
        <f t="shared" si="32"/>
        <v>film &amp; video</v>
      </c>
      <c r="R334" s="7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8272</v>
      </c>
      <c r="O335" s="5">
        <f t="shared" si="30"/>
        <v>125.22750000000001</v>
      </c>
      <c r="P335">
        <f t="shared" si="31"/>
        <v>188.31203007518798</v>
      </c>
      <c r="Q335" s="6" t="str">
        <f t="shared" si="32"/>
        <v>film &amp; video</v>
      </c>
      <c r="R335" s="7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8272</v>
      </c>
      <c r="O336" s="5">
        <f t="shared" si="30"/>
        <v>101.19</v>
      </c>
      <c r="P336">
        <f t="shared" si="31"/>
        <v>146.65217391304347</v>
      </c>
      <c r="Q336" s="6" t="str">
        <f t="shared" si="32"/>
        <v>film &amp; video</v>
      </c>
      <c r="R336" s="7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8272</v>
      </c>
      <c r="O337" s="5">
        <f t="shared" si="30"/>
        <v>102.76470588235294</v>
      </c>
      <c r="P337">
        <f t="shared" si="31"/>
        <v>109.1875</v>
      </c>
      <c r="Q337" s="6" t="str">
        <f t="shared" si="32"/>
        <v>film &amp; video</v>
      </c>
      <c r="R337" s="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8272</v>
      </c>
      <c r="O338" s="5">
        <f t="shared" si="30"/>
        <v>116.83911999999998</v>
      </c>
      <c r="P338">
        <f t="shared" si="31"/>
        <v>59.249046653144013</v>
      </c>
      <c r="Q338" s="6" t="str">
        <f t="shared" si="32"/>
        <v>film &amp; video</v>
      </c>
      <c r="R338" s="7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8272</v>
      </c>
      <c r="O339" s="5">
        <f t="shared" si="30"/>
        <v>101.16833333333335</v>
      </c>
      <c r="P339">
        <f t="shared" si="31"/>
        <v>97.904838709677421</v>
      </c>
      <c r="Q339" s="6" t="str">
        <f t="shared" si="32"/>
        <v>film &amp; video</v>
      </c>
      <c r="R339" s="7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8272</v>
      </c>
      <c r="O340" s="5">
        <f t="shared" si="30"/>
        <v>110.13360000000002</v>
      </c>
      <c r="P340">
        <f t="shared" si="31"/>
        <v>70.000169491525426</v>
      </c>
      <c r="Q340" s="6" t="str">
        <f t="shared" si="32"/>
        <v>film &amp; video</v>
      </c>
      <c r="R340" s="7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8272</v>
      </c>
      <c r="O341" s="5">
        <f t="shared" si="30"/>
        <v>108.08333333333333</v>
      </c>
      <c r="P341">
        <f t="shared" si="31"/>
        <v>72.865168539325836</v>
      </c>
      <c r="Q341" s="6" t="str">
        <f t="shared" si="32"/>
        <v>film &amp; video</v>
      </c>
      <c r="R341" s="7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8272</v>
      </c>
      <c r="O342" s="5">
        <f t="shared" si="30"/>
        <v>125.02285714285715</v>
      </c>
      <c r="P342">
        <f t="shared" si="31"/>
        <v>146.34782608695653</v>
      </c>
      <c r="Q342" s="6" t="str">
        <f t="shared" si="32"/>
        <v>film &amp; video</v>
      </c>
      <c r="R342" s="7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8272</v>
      </c>
      <c r="O343" s="5">
        <f t="shared" si="30"/>
        <v>106.71428571428572</v>
      </c>
      <c r="P343">
        <f t="shared" si="31"/>
        <v>67.909090909090907</v>
      </c>
      <c r="Q343" s="6" t="str">
        <f t="shared" si="32"/>
        <v>film &amp; video</v>
      </c>
      <c r="R343" s="7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7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8272</v>
      </c>
      <c r="O344" s="5">
        <f t="shared" si="30"/>
        <v>100.36639999999998</v>
      </c>
      <c r="P344">
        <f t="shared" si="31"/>
        <v>169.85083076923075</v>
      </c>
      <c r="Q344" s="6" t="str">
        <f t="shared" si="32"/>
        <v>film &amp; video</v>
      </c>
      <c r="R344" s="7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8272</v>
      </c>
      <c r="O345" s="5">
        <f t="shared" si="30"/>
        <v>102.02863333333335</v>
      </c>
      <c r="P345">
        <f t="shared" si="31"/>
        <v>58.413339694656486</v>
      </c>
      <c r="Q345" s="6" t="str">
        <f t="shared" si="32"/>
        <v>film &amp; video</v>
      </c>
      <c r="R345" s="7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8272</v>
      </c>
      <c r="O346" s="5">
        <f t="shared" si="30"/>
        <v>102.08358208955224</v>
      </c>
      <c r="P346">
        <f t="shared" si="31"/>
        <v>119.99298245614035</v>
      </c>
      <c r="Q346" s="6" t="str">
        <f t="shared" si="32"/>
        <v>film &amp; video</v>
      </c>
      <c r="R346" s="7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8272</v>
      </c>
      <c r="O347" s="5">
        <f t="shared" si="30"/>
        <v>123.27586206896552</v>
      </c>
      <c r="P347">
        <f t="shared" si="31"/>
        <v>99.860335195530723</v>
      </c>
      <c r="Q347" s="6" t="str">
        <f t="shared" si="32"/>
        <v>film &amp; video</v>
      </c>
      <c r="R347" s="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8272</v>
      </c>
      <c r="O348" s="5">
        <f t="shared" si="30"/>
        <v>170.28880000000001</v>
      </c>
      <c r="P348">
        <f t="shared" si="31"/>
        <v>90.579148936170213</v>
      </c>
      <c r="Q348" s="6" t="str">
        <f t="shared" si="32"/>
        <v>film &amp; video</v>
      </c>
      <c r="R348" s="7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8272</v>
      </c>
      <c r="O349" s="5">
        <f t="shared" si="30"/>
        <v>111.59049999999999</v>
      </c>
      <c r="P349">
        <f t="shared" si="31"/>
        <v>117.77361477572559</v>
      </c>
      <c r="Q349" s="6" t="str">
        <f t="shared" si="32"/>
        <v>film &amp; video</v>
      </c>
      <c r="R349" s="7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8272</v>
      </c>
      <c r="O350" s="5">
        <f t="shared" si="30"/>
        <v>103</v>
      </c>
      <c r="P350">
        <f t="shared" si="31"/>
        <v>86.554621848739501</v>
      </c>
      <c r="Q350" s="6" t="str">
        <f t="shared" si="32"/>
        <v>film &amp; video</v>
      </c>
      <c r="R350" s="7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8272</v>
      </c>
      <c r="O351" s="5">
        <f t="shared" si="30"/>
        <v>106.63570159857905</v>
      </c>
      <c r="P351">
        <f t="shared" si="31"/>
        <v>71.899281437125751</v>
      </c>
      <c r="Q351" s="6" t="str">
        <f t="shared" si="32"/>
        <v>film &amp; video</v>
      </c>
      <c r="R351" s="7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8272</v>
      </c>
      <c r="O352" s="5">
        <f t="shared" si="30"/>
        <v>114.75999999999999</v>
      </c>
      <c r="P352">
        <f t="shared" si="31"/>
        <v>129.81900452488688</v>
      </c>
      <c r="Q352" s="6" t="str">
        <f t="shared" si="32"/>
        <v>film &amp; video</v>
      </c>
      <c r="R352" s="7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8272</v>
      </c>
      <c r="O353" s="5">
        <f t="shared" si="30"/>
        <v>127.34117647058822</v>
      </c>
      <c r="P353">
        <f t="shared" si="31"/>
        <v>44.912863070539416</v>
      </c>
      <c r="Q353" s="6" t="str">
        <f t="shared" si="32"/>
        <v>film &amp; video</v>
      </c>
      <c r="R353" s="7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8272</v>
      </c>
      <c r="O354" s="5">
        <f t="shared" si="30"/>
        <v>116.56</v>
      </c>
      <c r="P354">
        <f t="shared" si="31"/>
        <v>40.755244755244753</v>
      </c>
      <c r="Q354" s="6" t="str">
        <f t="shared" si="32"/>
        <v>film &amp; video</v>
      </c>
      <c r="R354" s="7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8272</v>
      </c>
      <c r="O355" s="5">
        <f t="shared" si="30"/>
        <v>108.61819426615318</v>
      </c>
      <c r="P355">
        <f t="shared" si="31"/>
        <v>103.52394779771615</v>
      </c>
      <c r="Q355" s="6" t="str">
        <f t="shared" si="32"/>
        <v>film &amp; video</v>
      </c>
      <c r="R355" s="7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8272</v>
      </c>
      <c r="O356" s="5">
        <f t="shared" si="30"/>
        <v>103.94285714285714</v>
      </c>
      <c r="P356">
        <f t="shared" si="31"/>
        <v>125.44827586206897</v>
      </c>
      <c r="Q356" s="6" t="str">
        <f t="shared" si="32"/>
        <v>film &amp; video</v>
      </c>
      <c r="R356" s="7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7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8272</v>
      </c>
      <c r="O357" s="5">
        <f t="shared" si="30"/>
        <v>116.25714285714285</v>
      </c>
      <c r="P357">
        <f t="shared" si="31"/>
        <v>246.60606060606059</v>
      </c>
      <c r="Q357" s="6" t="str">
        <f t="shared" si="32"/>
        <v>film &amp; video</v>
      </c>
      <c r="R357" s="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7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8272</v>
      </c>
      <c r="O358" s="5">
        <f t="shared" si="30"/>
        <v>102.69239999999999</v>
      </c>
      <c r="P358">
        <f t="shared" si="31"/>
        <v>79.401340206185566</v>
      </c>
      <c r="Q358" s="6" t="str">
        <f t="shared" si="32"/>
        <v>film &amp; video</v>
      </c>
      <c r="R358" s="7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8272</v>
      </c>
      <c r="O359" s="5">
        <f t="shared" si="30"/>
        <v>174</v>
      </c>
      <c r="P359">
        <f t="shared" si="31"/>
        <v>86.138613861386133</v>
      </c>
      <c r="Q359" s="6" t="str">
        <f t="shared" si="32"/>
        <v>film &amp; video</v>
      </c>
      <c r="R359" s="7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8272</v>
      </c>
      <c r="O360" s="5">
        <f t="shared" si="30"/>
        <v>103.08800000000001</v>
      </c>
      <c r="P360">
        <f t="shared" si="31"/>
        <v>193.04868913857678</v>
      </c>
      <c r="Q360" s="6" t="str">
        <f t="shared" si="32"/>
        <v>film &amp; video</v>
      </c>
      <c r="R360" s="7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8272</v>
      </c>
      <c r="O361" s="5">
        <f t="shared" si="30"/>
        <v>104.85537190082646</v>
      </c>
      <c r="P361">
        <f t="shared" si="31"/>
        <v>84.023178807947019</v>
      </c>
      <c r="Q361" s="6" t="str">
        <f t="shared" si="32"/>
        <v>film &amp; video</v>
      </c>
      <c r="R361" s="7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8272</v>
      </c>
      <c r="O362" s="5">
        <f t="shared" si="30"/>
        <v>101.375</v>
      </c>
      <c r="P362">
        <f t="shared" si="31"/>
        <v>139.82758620689654</v>
      </c>
      <c r="Q362" s="6" t="str">
        <f t="shared" si="32"/>
        <v>film &amp; video</v>
      </c>
      <c r="R362" s="7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8272</v>
      </c>
      <c r="O363" s="5">
        <f t="shared" si="30"/>
        <v>111.07699999999998</v>
      </c>
      <c r="P363">
        <f t="shared" si="31"/>
        <v>109.82189265536722</v>
      </c>
      <c r="Q363" s="6" t="str">
        <f t="shared" si="32"/>
        <v>film &amp; video</v>
      </c>
      <c r="R363" s="7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8272</v>
      </c>
      <c r="O364" s="5">
        <f t="shared" si="30"/>
        <v>124.15933781686496</v>
      </c>
      <c r="P364">
        <f t="shared" si="31"/>
        <v>139.53488372093022</v>
      </c>
      <c r="Q364" s="6" t="str">
        <f t="shared" si="32"/>
        <v>film &amp; video</v>
      </c>
      <c r="R364" s="7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8272</v>
      </c>
      <c r="O365" s="5">
        <f t="shared" si="30"/>
        <v>101.33333333333334</v>
      </c>
      <c r="P365">
        <f t="shared" si="31"/>
        <v>347.84615384615387</v>
      </c>
      <c r="Q365" s="6" t="str">
        <f t="shared" si="32"/>
        <v>film &amp; video</v>
      </c>
      <c r="R365" s="7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8272</v>
      </c>
      <c r="O366" s="5">
        <f t="shared" si="30"/>
        <v>110.16142857142856</v>
      </c>
      <c r="P366">
        <f t="shared" si="31"/>
        <v>68.24159292035398</v>
      </c>
      <c r="Q366" s="6" t="str">
        <f t="shared" si="32"/>
        <v>film &amp; video</v>
      </c>
      <c r="R366" s="7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8272</v>
      </c>
      <c r="O367" s="5">
        <f t="shared" si="30"/>
        <v>103.97333333333334</v>
      </c>
      <c r="P367">
        <f t="shared" si="31"/>
        <v>239.93846153846152</v>
      </c>
      <c r="Q367" s="6" t="str">
        <f t="shared" si="32"/>
        <v>film &amp; video</v>
      </c>
      <c r="R367" s="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8272</v>
      </c>
      <c r="O368" s="5">
        <f t="shared" si="30"/>
        <v>101.31578947368421</v>
      </c>
      <c r="P368">
        <f t="shared" si="31"/>
        <v>287.31343283582089</v>
      </c>
      <c r="Q368" s="6" t="str">
        <f t="shared" si="32"/>
        <v>film &amp; video</v>
      </c>
      <c r="R368" s="7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8272</v>
      </c>
      <c r="O369" s="5">
        <f t="shared" si="30"/>
        <v>103.3501</v>
      </c>
      <c r="P369">
        <f t="shared" si="31"/>
        <v>86.84882352941176</v>
      </c>
      <c r="Q369" s="6" t="str">
        <f t="shared" si="32"/>
        <v>film &amp; video</v>
      </c>
      <c r="R369" s="7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8272</v>
      </c>
      <c r="O370" s="5">
        <f t="shared" si="30"/>
        <v>104.11200000000001</v>
      </c>
      <c r="P370">
        <f t="shared" si="31"/>
        <v>81.84905660377359</v>
      </c>
      <c r="Q370" s="6" t="str">
        <f t="shared" si="32"/>
        <v>film &amp; video</v>
      </c>
      <c r="R370" s="7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8272</v>
      </c>
      <c r="O371" s="5">
        <f t="shared" si="30"/>
        <v>110.15569230769231</v>
      </c>
      <c r="P371">
        <f t="shared" si="31"/>
        <v>42.874970059880241</v>
      </c>
      <c r="Q371" s="6" t="str">
        <f t="shared" si="32"/>
        <v>film &amp; video</v>
      </c>
      <c r="R371" s="7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8272</v>
      </c>
      <c r="O372" s="5">
        <f t="shared" si="30"/>
        <v>122.02</v>
      </c>
      <c r="P372">
        <f t="shared" si="31"/>
        <v>709.41860465116281</v>
      </c>
      <c r="Q372" s="6" t="str">
        <f t="shared" si="32"/>
        <v>film &amp; video</v>
      </c>
      <c r="R372" s="7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8272</v>
      </c>
      <c r="O373" s="5">
        <f t="shared" si="30"/>
        <v>114.16866666666667</v>
      </c>
      <c r="P373">
        <f t="shared" si="31"/>
        <v>161.25517890772127</v>
      </c>
      <c r="Q373" s="6" t="str">
        <f t="shared" si="32"/>
        <v>film &amp; video</v>
      </c>
      <c r="R373" s="7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7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8272</v>
      </c>
      <c r="O374" s="5">
        <f t="shared" si="30"/>
        <v>125.33333333333334</v>
      </c>
      <c r="P374">
        <f t="shared" si="31"/>
        <v>41.777777777777779</v>
      </c>
      <c r="Q374" s="6" t="str">
        <f t="shared" si="32"/>
        <v>film &amp; video</v>
      </c>
      <c r="R374" s="7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8272</v>
      </c>
      <c r="O375" s="5">
        <f t="shared" si="30"/>
        <v>106.66666666666667</v>
      </c>
      <c r="P375">
        <f t="shared" si="31"/>
        <v>89.887640449438209</v>
      </c>
      <c r="Q375" s="6" t="str">
        <f t="shared" si="32"/>
        <v>film &amp; video</v>
      </c>
      <c r="R375" s="7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8272</v>
      </c>
      <c r="O376" s="5">
        <f t="shared" si="30"/>
        <v>130.65</v>
      </c>
      <c r="P376">
        <f t="shared" si="31"/>
        <v>45.051724137931032</v>
      </c>
      <c r="Q376" s="6" t="str">
        <f t="shared" si="32"/>
        <v>film &amp; video</v>
      </c>
      <c r="R376" s="7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8272</v>
      </c>
      <c r="O377" s="5">
        <f t="shared" si="30"/>
        <v>120</v>
      </c>
      <c r="P377">
        <f t="shared" si="31"/>
        <v>42.857142857142854</v>
      </c>
      <c r="Q377" s="6" t="str">
        <f t="shared" si="32"/>
        <v>film &amp; video</v>
      </c>
      <c r="R377" s="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8272</v>
      </c>
      <c r="O378" s="5">
        <f t="shared" si="30"/>
        <v>105.9591836734694</v>
      </c>
      <c r="P378">
        <f t="shared" si="31"/>
        <v>54.083333333333336</v>
      </c>
      <c r="Q378" s="6" t="str">
        <f t="shared" si="32"/>
        <v>film &amp; video</v>
      </c>
      <c r="R378" s="7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8272</v>
      </c>
      <c r="O379" s="5">
        <f t="shared" si="30"/>
        <v>114.39999999999999</v>
      </c>
      <c r="P379">
        <f t="shared" si="31"/>
        <v>103.21804511278195</v>
      </c>
      <c r="Q379" s="6" t="str">
        <f t="shared" si="32"/>
        <v>film &amp; video</v>
      </c>
      <c r="R379" s="7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8272</v>
      </c>
      <c r="O380" s="5">
        <f t="shared" si="30"/>
        <v>111.76666666666665</v>
      </c>
      <c r="P380">
        <f t="shared" si="31"/>
        <v>40.397590361445786</v>
      </c>
      <c r="Q380" s="6" t="str">
        <f t="shared" si="32"/>
        <v>film &amp; video</v>
      </c>
      <c r="R380" s="7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8272</v>
      </c>
      <c r="O381" s="5">
        <f t="shared" si="30"/>
        <v>116.08000000000001</v>
      </c>
      <c r="P381">
        <f t="shared" si="31"/>
        <v>116.85906040268456</v>
      </c>
      <c r="Q381" s="6" t="str">
        <f t="shared" si="32"/>
        <v>film &amp; video</v>
      </c>
      <c r="R381" s="7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8272</v>
      </c>
      <c r="O382" s="5">
        <f t="shared" si="30"/>
        <v>141.5</v>
      </c>
      <c r="P382">
        <f t="shared" si="31"/>
        <v>115.51020408163265</v>
      </c>
      <c r="Q382" s="6" t="str">
        <f t="shared" si="32"/>
        <v>film &amp; video</v>
      </c>
      <c r="R382" s="7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8272</v>
      </c>
      <c r="O383" s="5">
        <f t="shared" si="30"/>
        <v>104.72999999999999</v>
      </c>
      <c r="P383">
        <f t="shared" si="31"/>
        <v>104.31274900398407</v>
      </c>
      <c r="Q383" s="6" t="str">
        <f t="shared" si="32"/>
        <v>film &amp; video</v>
      </c>
      <c r="R383" s="7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8272</v>
      </c>
      <c r="O384" s="5">
        <f t="shared" si="30"/>
        <v>255.83333333333331</v>
      </c>
      <c r="P384">
        <f t="shared" si="31"/>
        <v>69.772727272727266</v>
      </c>
      <c r="Q384" s="6" t="str">
        <f t="shared" si="32"/>
        <v>film &amp; video</v>
      </c>
      <c r="R384" s="7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8272</v>
      </c>
      <c r="O385" s="5">
        <f t="shared" si="30"/>
        <v>206.70670670670671</v>
      </c>
      <c r="P385">
        <f t="shared" si="31"/>
        <v>43.020833333333336</v>
      </c>
      <c r="Q385" s="6" t="str">
        <f t="shared" si="32"/>
        <v>film &amp; video</v>
      </c>
      <c r="R385" s="7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8272</v>
      </c>
      <c r="O386" s="5">
        <f t="shared" ref="O386:O449" si="36">(E386/D386)*100</f>
        <v>112.105</v>
      </c>
      <c r="P386">
        <f t="shared" si="31"/>
        <v>58.540469973890339</v>
      </c>
      <c r="Q386" s="6" t="str">
        <f t="shared" si="32"/>
        <v>film &amp; video</v>
      </c>
      <c r="R386" s="7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8272</v>
      </c>
      <c r="O387" s="5">
        <f t="shared" si="36"/>
        <v>105.982</v>
      </c>
      <c r="P387">
        <f t="shared" ref="P387:P450" si="37">IFERROR(E387/L387,0)</f>
        <v>111.79535864978902</v>
      </c>
      <c r="Q387" s="6" t="str">
        <f t="shared" ref="Q387:Q450" si="38">LEFT(N387,FIND("/",N387)-1)</f>
        <v>film &amp; video</v>
      </c>
      <c r="R387" s="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8272</v>
      </c>
      <c r="O388" s="5">
        <f t="shared" si="36"/>
        <v>100.16666666666667</v>
      </c>
      <c r="P388">
        <f t="shared" si="37"/>
        <v>46.230769230769234</v>
      </c>
      <c r="Q388" s="6" t="str">
        <f t="shared" si="38"/>
        <v>film &amp; video</v>
      </c>
      <c r="R388" s="7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8272</v>
      </c>
      <c r="O389" s="5">
        <f t="shared" si="36"/>
        <v>213.98947368421051</v>
      </c>
      <c r="P389">
        <f t="shared" si="37"/>
        <v>144.69039145907473</v>
      </c>
      <c r="Q389" s="6" t="str">
        <f t="shared" si="38"/>
        <v>film &amp; video</v>
      </c>
      <c r="R389" s="7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8272</v>
      </c>
      <c r="O390" s="5">
        <f t="shared" si="36"/>
        <v>126.16000000000001</v>
      </c>
      <c r="P390">
        <f t="shared" si="37"/>
        <v>88.845070422535215</v>
      </c>
      <c r="Q390" s="6" t="str">
        <f t="shared" si="38"/>
        <v>film &amp; video</v>
      </c>
      <c r="R390" s="7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8272</v>
      </c>
      <c r="O391" s="5">
        <f t="shared" si="36"/>
        <v>181.53547058823528</v>
      </c>
      <c r="P391">
        <f t="shared" si="37"/>
        <v>81.75107284768211</v>
      </c>
      <c r="Q391" s="6" t="str">
        <f t="shared" si="38"/>
        <v>film &amp; video</v>
      </c>
      <c r="R391" s="7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8272</v>
      </c>
      <c r="O392" s="5">
        <f t="shared" si="36"/>
        <v>100</v>
      </c>
      <c r="P392">
        <f t="shared" si="37"/>
        <v>71.428571428571431</v>
      </c>
      <c r="Q392" s="6" t="str">
        <f t="shared" si="38"/>
        <v>film &amp; video</v>
      </c>
      <c r="R392" s="7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8272</v>
      </c>
      <c r="O393" s="5">
        <f t="shared" si="36"/>
        <v>100.61</v>
      </c>
      <c r="P393">
        <f t="shared" si="37"/>
        <v>104.25906735751295</v>
      </c>
      <c r="Q393" s="6" t="str">
        <f t="shared" si="38"/>
        <v>film &amp; video</v>
      </c>
      <c r="R393" s="7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8272</v>
      </c>
      <c r="O394" s="5">
        <f t="shared" si="36"/>
        <v>100.9027027027027</v>
      </c>
      <c r="P394">
        <f t="shared" si="37"/>
        <v>90.616504854368927</v>
      </c>
      <c r="Q394" s="6" t="str">
        <f t="shared" si="38"/>
        <v>film &amp; video</v>
      </c>
      <c r="R394" s="7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7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8272</v>
      </c>
      <c r="O395" s="5">
        <f t="shared" si="36"/>
        <v>110.446</v>
      </c>
      <c r="P395">
        <f t="shared" si="37"/>
        <v>157.33048433048432</v>
      </c>
      <c r="Q395" s="6" t="str">
        <f t="shared" si="38"/>
        <v>film &amp; video</v>
      </c>
      <c r="R395" s="7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8272</v>
      </c>
      <c r="O396" s="5">
        <f t="shared" si="36"/>
        <v>111.8936170212766</v>
      </c>
      <c r="P396">
        <f t="shared" si="37"/>
        <v>105.18</v>
      </c>
      <c r="Q396" s="6" t="str">
        <f t="shared" si="38"/>
        <v>film &amp; video</v>
      </c>
      <c r="R396" s="7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8272</v>
      </c>
      <c r="O397" s="5">
        <f t="shared" si="36"/>
        <v>108.04450000000001</v>
      </c>
      <c r="P397">
        <f t="shared" si="37"/>
        <v>58.719836956521746</v>
      </c>
      <c r="Q397" s="6" t="str">
        <f t="shared" si="38"/>
        <v>film &amp; video</v>
      </c>
      <c r="R397" s="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8272</v>
      </c>
      <c r="O398" s="5">
        <f t="shared" si="36"/>
        <v>106.66666666666667</v>
      </c>
      <c r="P398">
        <f t="shared" si="37"/>
        <v>81.632653061224488</v>
      </c>
      <c r="Q398" s="6" t="str">
        <f t="shared" si="38"/>
        <v>film &amp; video</v>
      </c>
      <c r="R398" s="7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8272</v>
      </c>
      <c r="O399" s="5">
        <f t="shared" si="36"/>
        <v>103.90027322404372</v>
      </c>
      <c r="P399">
        <f t="shared" si="37"/>
        <v>56.460043668122275</v>
      </c>
      <c r="Q399" s="6" t="str">
        <f t="shared" si="38"/>
        <v>film &amp; video</v>
      </c>
      <c r="R399" s="7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8272</v>
      </c>
      <c r="O400" s="5">
        <f t="shared" si="36"/>
        <v>125.16000000000001</v>
      </c>
      <c r="P400">
        <f t="shared" si="37"/>
        <v>140.1044776119403</v>
      </c>
      <c r="Q400" s="6" t="str">
        <f t="shared" si="38"/>
        <v>film &amp; video</v>
      </c>
      <c r="R400" s="7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8272</v>
      </c>
      <c r="O401" s="5">
        <f t="shared" si="36"/>
        <v>106.80499999999999</v>
      </c>
      <c r="P401">
        <f t="shared" si="37"/>
        <v>224.85263157894738</v>
      </c>
      <c r="Q401" s="6" t="str">
        <f t="shared" si="38"/>
        <v>film &amp; video</v>
      </c>
      <c r="R401" s="7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8272</v>
      </c>
      <c r="O402" s="5">
        <f t="shared" si="36"/>
        <v>112.30249999999999</v>
      </c>
      <c r="P402">
        <f t="shared" si="37"/>
        <v>181.13306451612902</v>
      </c>
      <c r="Q402" s="6" t="str">
        <f t="shared" si="38"/>
        <v>film &amp; video</v>
      </c>
      <c r="R402" s="7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8272</v>
      </c>
      <c r="O403" s="5">
        <f t="shared" si="36"/>
        <v>103.812</v>
      </c>
      <c r="P403">
        <f t="shared" si="37"/>
        <v>711.04109589041093</v>
      </c>
      <c r="Q403" s="6" t="str">
        <f t="shared" si="38"/>
        <v>film &amp; video</v>
      </c>
      <c r="R403" s="7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8272</v>
      </c>
      <c r="O404" s="5">
        <f t="shared" si="36"/>
        <v>141.65</v>
      </c>
      <c r="P404">
        <f t="shared" si="37"/>
        <v>65.883720930232556</v>
      </c>
      <c r="Q404" s="6" t="str">
        <f t="shared" si="38"/>
        <v>film &amp; video</v>
      </c>
      <c r="R404" s="7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8272</v>
      </c>
      <c r="O405" s="5">
        <f t="shared" si="36"/>
        <v>105.25999999999999</v>
      </c>
      <c r="P405">
        <f t="shared" si="37"/>
        <v>75.185714285714283</v>
      </c>
      <c r="Q405" s="6" t="str">
        <f t="shared" si="38"/>
        <v>film &amp; video</v>
      </c>
      <c r="R405" s="7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8272</v>
      </c>
      <c r="O406" s="5">
        <f t="shared" si="36"/>
        <v>103.09142857142857</v>
      </c>
      <c r="P406">
        <f t="shared" si="37"/>
        <v>133.14391143911439</v>
      </c>
      <c r="Q406" s="6" t="str">
        <f t="shared" si="38"/>
        <v>film &amp; video</v>
      </c>
      <c r="R406" s="7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7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8272</v>
      </c>
      <c r="O407" s="5">
        <f t="shared" si="36"/>
        <v>107.65957446808511</v>
      </c>
      <c r="P407">
        <f t="shared" si="37"/>
        <v>55.2</v>
      </c>
      <c r="Q407" s="6" t="str">
        <f t="shared" si="38"/>
        <v>film &amp; video</v>
      </c>
      <c r="R407" s="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8272</v>
      </c>
      <c r="O408" s="5">
        <f t="shared" si="36"/>
        <v>107.70464285714286</v>
      </c>
      <c r="P408">
        <f t="shared" si="37"/>
        <v>86.163714285714292</v>
      </c>
      <c r="Q408" s="6" t="str">
        <f t="shared" si="38"/>
        <v>film &amp; video</v>
      </c>
      <c r="R408" s="7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8272</v>
      </c>
      <c r="O409" s="5">
        <f t="shared" si="36"/>
        <v>101.55000000000001</v>
      </c>
      <c r="P409">
        <f t="shared" si="37"/>
        <v>92.318181818181813</v>
      </c>
      <c r="Q409" s="6" t="str">
        <f t="shared" si="38"/>
        <v>film &amp; video</v>
      </c>
      <c r="R409" s="7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8272</v>
      </c>
      <c r="O410" s="5">
        <f t="shared" si="36"/>
        <v>101.43766666666667</v>
      </c>
      <c r="P410">
        <f t="shared" si="37"/>
        <v>160.16473684210527</v>
      </c>
      <c r="Q410" s="6" t="str">
        <f t="shared" si="38"/>
        <v>film &amp; video</v>
      </c>
      <c r="R410" s="7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8272</v>
      </c>
      <c r="O411" s="5">
        <f t="shared" si="36"/>
        <v>136.80000000000001</v>
      </c>
      <c r="P411">
        <f t="shared" si="37"/>
        <v>45.6</v>
      </c>
      <c r="Q411" s="6" t="str">
        <f t="shared" si="38"/>
        <v>film &amp; video</v>
      </c>
      <c r="R411" s="7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8272</v>
      </c>
      <c r="O412" s="5">
        <f t="shared" si="36"/>
        <v>128.29999999999998</v>
      </c>
      <c r="P412">
        <f t="shared" si="37"/>
        <v>183.28571428571428</v>
      </c>
      <c r="Q412" s="6" t="str">
        <f t="shared" si="38"/>
        <v>film &amp; video</v>
      </c>
      <c r="R412" s="7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8272</v>
      </c>
      <c r="O413" s="5">
        <f t="shared" si="36"/>
        <v>101.05</v>
      </c>
      <c r="P413">
        <f t="shared" si="37"/>
        <v>125.78838174273859</v>
      </c>
      <c r="Q413" s="6" t="str">
        <f t="shared" si="38"/>
        <v>film &amp; video</v>
      </c>
      <c r="R413" s="7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8272</v>
      </c>
      <c r="O414" s="5">
        <f t="shared" si="36"/>
        <v>126.84</v>
      </c>
      <c r="P414">
        <f t="shared" si="37"/>
        <v>57.654545454545456</v>
      </c>
      <c r="Q414" s="6" t="str">
        <f t="shared" si="38"/>
        <v>film &amp; video</v>
      </c>
      <c r="R414" s="7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8272</v>
      </c>
      <c r="O415" s="5">
        <f t="shared" si="36"/>
        <v>105.0859375</v>
      </c>
      <c r="P415">
        <f t="shared" si="37"/>
        <v>78.660818713450297</v>
      </c>
      <c r="Q415" s="6" t="str">
        <f t="shared" si="38"/>
        <v>film &amp; video</v>
      </c>
      <c r="R415" s="7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8272</v>
      </c>
      <c r="O416" s="5">
        <f t="shared" si="36"/>
        <v>102.85405405405406</v>
      </c>
      <c r="P416">
        <f t="shared" si="37"/>
        <v>91.480769230769226</v>
      </c>
      <c r="Q416" s="6" t="str">
        <f t="shared" si="38"/>
        <v>film &amp; video</v>
      </c>
      <c r="R416" s="7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8272</v>
      </c>
      <c r="O417" s="5">
        <f t="shared" si="36"/>
        <v>102.14714285714285</v>
      </c>
      <c r="P417">
        <f t="shared" si="37"/>
        <v>68.09809523809524</v>
      </c>
      <c r="Q417" s="6" t="str">
        <f t="shared" si="38"/>
        <v>film &amp; video</v>
      </c>
      <c r="R417" s="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28.7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8272</v>
      </c>
      <c r="O418" s="5">
        <f t="shared" si="36"/>
        <v>120.21700000000001</v>
      </c>
      <c r="P418">
        <f t="shared" si="37"/>
        <v>48.086800000000004</v>
      </c>
      <c r="Q418" s="6" t="str">
        <f t="shared" si="38"/>
        <v>film &amp; video</v>
      </c>
      <c r="R418" s="7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8272</v>
      </c>
      <c r="O419" s="5">
        <f t="shared" si="36"/>
        <v>100.24761904761905</v>
      </c>
      <c r="P419">
        <f t="shared" si="37"/>
        <v>202.42307692307693</v>
      </c>
      <c r="Q419" s="6" t="str">
        <f t="shared" si="38"/>
        <v>film &amp; video</v>
      </c>
      <c r="R419" s="7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8272</v>
      </c>
      <c r="O420" s="5">
        <f t="shared" si="36"/>
        <v>100.63392857142857</v>
      </c>
      <c r="P420">
        <f t="shared" si="37"/>
        <v>216.75</v>
      </c>
      <c r="Q420" s="6" t="str">
        <f t="shared" si="38"/>
        <v>film &amp; video</v>
      </c>
      <c r="R420" s="7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8272</v>
      </c>
      <c r="O421" s="5">
        <f t="shared" si="36"/>
        <v>100.4375</v>
      </c>
      <c r="P421">
        <f t="shared" si="37"/>
        <v>110.06849315068493</v>
      </c>
      <c r="Q421" s="6" t="str">
        <f t="shared" si="38"/>
        <v>film &amp; video</v>
      </c>
      <c r="R421" s="7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8273</v>
      </c>
      <c r="O422" s="5">
        <f t="shared" si="36"/>
        <v>0.43939393939393934</v>
      </c>
      <c r="P422">
        <f t="shared" si="37"/>
        <v>4.833333333333333</v>
      </c>
      <c r="Q422" s="6" t="str">
        <f t="shared" si="38"/>
        <v>film &amp; video</v>
      </c>
      <c r="R422" s="7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8273</v>
      </c>
      <c r="O423" s="5">
        <f t="shared" si="36"/>
        <v>2.0066666666666668</v>
      </c>
      <c r="P423">
        <f t="shared" si="37"/>
        <v>50.166666666666664</v>
      </c>
      <c r="Q423" s="6" t="str">
        <f t="shared" si="38"/>
        <v>film &amp; video</v>
      </c>
      <c r="R423" s="7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8273</v>
      </c>
      <c r="O424" s="5">
        <f t="shared" si="36"/>
        <v>1.075</v>
      </c>
      <c r="P424">
        <f t="shared" si="37"/>
        <v>35.833333333333336</v>
      </c>
      <c r="Q424" s="6" t="str">
        <f t="shared" si="38"/>
        <v>film &amp; video</v>
      </c>
      <c r="R424" s="7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8273</v>
      </c>
      <c r="O425" s="5">
        <f t="shared" si="36"/>
        <v>0.76500000000000001</v>
      </c>
      <c r="P425">
        <f t="shared" si="37"/>
        <v>11.76923076923077</v>
      </c>
      <c r="Q425" s="6" t="str">
        <f t="shared" si="38"/>
        <v>film &amp; video</v>
      </c>
      <c r="R425" s="7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8273</v>
      </c>
      <c r="O426" s="5">
        <f t="shared" si="36"/>
        <v>6.7966666666666677</v>
      </c>
      <c r="P426">
        <f t="shared" si="37"/>
        <v>40.78</v>
      </c>
      <c r="Q426" s="6" t="str">
        <f t="shared" si="38"/>
        <v>film &amp; video</v>
      </c>
      <c r="R426" s="7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8273</v>
      </c>
      <c r="O427" s="5">
        <f t="shared" si="36"/>
        <v>1.2E-2</v>
      </c>
      <c r="P427">
        <f t="shared" si="37"/>
        <v>3</v>
      </c>
      <c r="Q427" s="6" t="str">
        <f t="shared" si="38"/>
        <v>film &amp; video</v>
      </c>
      <c r="R427" s="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8273</v>
      </c>
      <c r="O428" s="5">
        <f t="shared" si="36"/>
        <v>1.3299999999999998</v>
      </c>
      <c r="P428">
        <f t="shared" si="37"/>
        <v>16.625</v>
      </c>
      <c r="Q428" s="6" t="str">
        <f t="shared" si="38"/>
        <v>film &amp; video</v>
      </c>
      <c r="R428" s="7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8273</v>
      </c>
      <c r="O429" s="5">
        <f t="shared" si="36"/>
        <v>0</v>
      </c>
      <c r="P429">
        <f t="shared" si="37"/>
        <v>0</v>
      </c>
      <c r="Q429" s="6" t="str">
        <f t="shared" si="38"/>
        <v>film &amp; video</v>
      </c>
      <c r="R429" s="7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7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8273</v>
      </c>
      <c r="O430" s="5">
        <f t="shared" si="36"/>
        <v>5.6333333333333329</v>
      </c>
      <c r="P430">
        <f t="shared" si="37"/>
        <v>52</v>
      </c>
      <c r="Q430" s="6" t="str">
        <f t="shared" si="38"/>
        <v>film &amp; video</v>
      </c>
      <c r="R430" s="7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8273</v>
      </c>
      <c r="O431" s="5">
        <f t="shared" si="36"/>
        <v>0</v>
      </c>
      <c r="P431">
        <f t="shared" si="37"/>
        <v>0</v>
      </c>
      <c r="Q431" s="6" t="str">
        <f t="shared" si="38"/>
        <v>film &amp; video</v>
      </c>
      <c r="R431" s="7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8273</v>
      </c>
      <c r="O432" s="5">
        <f t="shared" si="36"/>
        <v>2.4</v>
      </c>
      <c r="P432">
        <f t="shared" si="37"/>
        <v>4.8</v>
      </c>
      <c r="Q432" s="6" t="str">
        <f t="shared" si="38"/>
        <v>film &amp; video</v>
      </c>
      <c r="R432" s="7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8273</v>
      </c>
      <c r="O433" s="5">
        <f t="shared" si="36"/>
        <v>13.833333333333334</v>
      </c>
      <c r="P433">
        <f t="shared" si="37"/>
        <v>51.875</v>
      </c>
      <c r="Q433" s="6" t="str">
        <f t="shared" si="38"/>
        <v>film &amp; video</v>
      </c>
      <c r="R433" s="7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8273</v>
      </c>
      <c r="O434" s="5">
        <f t="shared" si="36"/>
        <v>9.5</v>
      </c>
      <c r="P434">
        <f t="shared" si="37"/>
        <v>71.25</v>
      </c>
      <c r="Q434" s="6" t="str">
        <f t="shared" si="38"/>
        <v>film &amp; video</v>
      </c>
      <c r="R434" s="7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8273</v>
      </c>
      <c r="O435" s="5">
        <f t="shared" si="36"/>
        <v>0</v>
      </c>
      <c r="P435">
        <f t="shared" si="37"/>
        <v>0</v>
      </c>
      <c r="Q435" s="6" t="str">
        <f t="shared" si="38"/>
        <v>film &amp; video</v>
      </c>
      <c r="R435" s="7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8273</v>
      </c>
      <c r="O436" s="5">
        <f t="shared" si="36"/>
        <v>5</v>
      </c>
      <c r="P436">
        <f t="shared" si="37"/>
        <v>62.5</v>
      </c>
      <c r="Q436" s="6" t="str">
        <f t="shared" si="38"/>
        <v>film &amp; video</v>
      </c>
      <c r="R436" s="7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8273</v>
      </c>
      <c r="O437" s="5">
        <f t="shared" si="36"/>
        <v>2.7272727272727275E-3</v>
      </c>
      <c r="P437">
        <f t="shared" si="37"/>
        <v>1</v>
      </c>
      <c r="Q437" s="6" t="str">
        <f t="shared" si="38"/>
        <v>film &amp; video</v>
      </c>
      <c r="R437" s="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8273</v>
      </c>
      <c r="O438" s="5">
        <f t="shared" si="36"/>
        <v>0</v>
      </c>
      <c r="P438">
        <f t="shared" si="37"/>
        <v>0</v>
      </c>
      <c r="Q438" s="6" t="str">
        <f t="shared" si="38"/>
        <v>film &amp; video</v>
      </c>
      <c r="R438" s="7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8273</v>
      </c>
      <c r="O439" s="5">
        <f t="shared" si="36"/>
        <v>0</v>
      </c>
      <c r="P439">
        <f t="shared" si="37"/>
        <v>0</v>
      </c>
      <c r="Q439" s="6" t="str">
        <f t="shared" si="38"/>
        <v>film &amp; video</v>
      </c>
      <c r="R439" s="7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8273</v>
      </c>
      <c r="O440" s="5">
        <f t="shared" si="36"/>
        <v>9.379999999999999</v>
      </c>
      <c r="P440">
        <f t="shared" si="37"/>
        <v>170.54545454545453</v>
      </c>
      <c r="Q440" s="6" t="str">
        <f t="shared" si="38"/>
        <v>film &amp; video</v>
      </c>
      <c r="R440" s="7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8273</v>
      </c>
      <c r="O441" s="5">
        <f t="shared" si="36"/>
        <v>0</v>
      </c>
      <c r="P441">
        <f t="shared" si="37"/>
        <v>0</v>
      </c>
      <c r="Q441" s="6" t="str">
        <f t="shared" si="38"/>
        <v>film &amp; video</v>
      </c>
      <c r="R441" s="7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8273</v>
      </c>
      <c r="O442" s="5">
        <f t="shared" si="36"/>
        <v>0.1</v>
      </c>
      <c r="P442">
        <f t="shared" si="37"/>
        <v>5</v>
      </c>
      <c r="Q442" s="6" t="str">
        <f t="shared" si="38"/>
        <v>film &amp; video</v>
      </c>
      <c r="R442" s="7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8273</v>
      </c>
      <c r="O443" s="5">
        <f t="shared" si="36"/>
        <v>0</v>
      </c>
      <c r="P443">
        <f t="shared" si="37"/>
        <v>0</v>
      </c>
      <c r="Q443" s="6" t="str">
        <f t="shared" si="38"/>
        <v>film &amp; video</v>
      </c>
      <c r="R443" s="7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8273</v>
      </c>
      <c r="O444" s="5">
        <f t="shared" si="36"/>
        <v>39.358823529411765</v>
      </c>
      <c r="P444">
        <f t="shared" si="37"/>
        <v>393.58823529411762</v>
      </c>
      <c r="Q444" s="6" t="str">
        <f t="shared" si="38"/>
        <v>film &amp; video</v>
      </c>
      <c r="R444" s="7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8273</v>
      </c>
      <c r="O445" s="5">
        <f t="shared" si="36"/>
        <v>0.1</v>
      </c>
      <c r="P445">
        <f t="shared" si="37"/>
        <v>5</v>
      </c>
      <c r="Q445" s="6" t="str">
        <f t="shared" si="38"/>
        <v>film &amp; video</v>
      </c>
      <c r="R445" s="7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8273</v>
      </c>
      <c r="O446" s="5">
        <f t="shared" si="36"/>
        <v>5</v>
      </c>
      <c r="P446">
        <f t="shared" si="37"/>
        <v>50</v>
      </c>
      <c r="Q446" s="6" t="str">
        <f t="shared" si="38"/>
        <v>film &amp; video</v>
      </c>
      <c r="R446" s="7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8273</v>
      </c>
      <c r="O447" s="5">
        <f t="shared" si="36"/>
        <v>3.3333333333333335E-3</v>
      </c>
      <c r="P447">
        <f t="shared" si="37"/>
        <v>1</v>
      </c>
      <c r="Q447" s="6" t="str">
        <f t="shared" si="38"/>
        <v>film &amp; video</v>
      </c>
      <c r="R447" s="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8273</v>
      </c>
      <c r="O448" s="5">
        <f t="shared" si="36"/>
        <v>7.2952380952380951</v>
      </c>
      <c r="P448">
        <f t="shared" si="37"/>
        <v>47.875</v>
      </c>
      <c r="Q448" s="6" t="str">
        <f t="shared" si="38"/>
        <v>film &amp; video</v>
      </c>
      <c r="R448" s="7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8273</v>
      </c>
      <c r="O449" s="5">
        <f t="shared" si="36"/>
        <v>1.6666666666666666E-2</v>
      </c>
      <c r="P449">
        <f t="shared" si="37"/>
        <v>5</v>
      </c>
      <c r="Q449" s="6" t="str">
        <f t="shared" si="38"/>
        <v>film &amp; video</v>
      </c>
      <c r="R449" s="7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8273</v>
      </c>
      <c r="O450" s="5">
        <f t="shared" ref="O450:O513" si="42">(E450/D450)*100</f>
        <v>3.2804000000000002</v>
      </c>
      <c r="P450">
        <f t="shared" si="37"/>
        <v>20.502500000000001</v>
      </c>
      <c r="Q450" s="6" t="str">
        <f t="shared" si="38"/>
        <v>film &amp; video</v>
      </c>
      <c r="R450" s="7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8273</v>
      </c>
      <c r="O451" s="5">
        <f t="shared" si="42"/>
        <v>2.25</v>
      </c>
      <c r="P451">
        <f t="shared" ref="P451:P514" si="43">IFERROR(E451/L451,0)</f>
        <v>9</v>
      </c>
      <c r="Q451" s="6" t="str">
        <f t="shared" ref="Q451:Q514" si="44">LEFT(N451,FIND("/",N451)-1)</f>
        <v>film &amp; video</v>
      </c>
      <c r="R451" s="7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8273</v>
      </c>
      <c r="O452" s="5">
        <f t="shared" si="42"/>
        <v>0.79200000000000004</v>
      </c>
      <c r="P452">
        <f t="shared" si="43"/>
        <v>56.571428571428569</v>
      </c>
      <c r="Q452" s="6" t="str">
        <f t="shared" si="44"/>
        <v>film &amp; video</v>
      </c>
      <c r="R452" s="7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8273</v>
      </c>
      <c r="O453" s="5">
        <f t="shared" si="42"/>
        <v>0</v>
      </c>
      <c r="P453">
        <f t="shared" si="43"/>
        <v>0</v>
      </c>
      <c r="Q453" s="6" t="str">
        <f t="shared" si="44"/>
        <v>film &amp; video</v>
      </c>
      <c r="R453" s="7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7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8273</v>
      </c>
      <c r="O454" s="5">
        <f t="shared" si="42"/>
        <v>64</v>
      </c>
      <c r="P454">
        <f t="shared" si="43"/>
        <v>40</v>
      </c>
      <c r="Q454" s="6" t="str">
        <f t="shared" si="44"/>
        <v>film &amp; video</v>
      </c>
      <c r="R454" s="7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8273</v>
      </c>
      <c r="O455" s="5">
        <f t="shared" si="42"/>
        <v>2.7404479578392621E-2</v>
      </c>
      <c r="P455">
        <f t="shared" si="43"/>
        <v>13</v>
      </c>
      <c r="Q455" s="6" t="str">
        <f t="shared" si="44"/>
        <v>film &amp; video</v>
      </c>
      <c r="R455" s="7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8273</v>
      </c>
      <c r="O456" s="5">
        <f t="shared" si="42"/>
        <v>0.82000000000000006</v>
      </c>
      <c r="P456">
        <f t="shared" si="43"/>
        <v>16.399999999999999</v>
      </c>
      <c r="Q456" s="6" t="str">
        <f t="shared" si="44"/>
        <v>film &amp; video</v>
      </c>
      <c r="R456" s="7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8273</v>
      </c>
      <c r="O457" s="5">
        <f t="shared" si="42"/>
        <v>6.9230769230769221E-2</v>
      </c>
      <c r="P457">
        <f t="shared" si="43"/>
        <v>22.5</v>
      </c>
      <c r="Q457" s="6" t="str">
        <f t="shared" si="44"/>
        <v>film &amp; video</v>
      </c>
      <c r="R457" s="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8273</v>
      </c>
      <c r="O458" s="5">
        <f t="shared" si="42"/>
        <v>0.68631863186318631</v>
      </c>
      <c r="P458">
        <f t="shared" si="43"/>
        <v>20.333333333333332</v>
      </c>
      <c r="Q458" s="6" t="str">
        <f t="shared" si="44"/>
        <v>film &amp; video</v>
      </c>
      <c r="R458" s="7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8273</v>
      </c>
      <c r="O459" s="5">
        <f t="shared" si="42"/>
        <v>0</v>
      </c>
      <c r="P459">
        <f t="shared" si="43"/>
        <v>0</v>
      </c>
      <c r="Q459" s="6" t="str">
        <f t="shared" si="44"/>
        <v>film &amp; video</v>
      </c>
      <c r="R459" s="7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8273</v>
      </c>
      <c r="O460" s="5">
        <f t="shared" si="42"/>
        <v>8.2100000000000009</v>
      </c>
      <c r="P460">
        <f t="shared" si="43"/>
        <v>16.755102040816325</v>
      </c>
      <c r="Q460" s="6" t="str">
        <f t="shared" si="44"/>
        <v>film &amp; video</v>
      </c>
      <c r="R460" s="7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8273</v>
      </c>
      <c r="O461" s="5">
        <f t="shared" si="42"/>
        <v>6.4102564102564097E-2</v>
      </c>
      <c r="P461">
        <f t="shared" si="43"/>
        <v>25</v>
      </c>
      <c r="Q461" s="6" t="str">
        <f t="shared" si="44"/>
        <v>film &amp; video</v>
      </c>
      <c r="R461" s="7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7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8273</v>
      </c>
      <c r="O462" s="5">
        <f t="shared" si="42"/>
        <v>0.29411764705882354</v>
      </c>
      <c r="P462">
        <f t="shared" si="43"/>
        <v>12.5</v>
      </c>
      <c r="Q462" s="6" t="str">
        <f t="shared" si="44"/>
        <v>film &amp; video</v>
      </c>
      <c r="R462" s="7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8273</v>
      </c>
      <c r="O463" s="5">
        <f t="shared" si="42"/>
        <v>0</v>
      </c>
      <c r="P463">
        <f t="shared" si="43"/>
        <v>0</v>
      </c>
      <c r="Q463" s="6" t="str">
        <f t="shared" si="44"/>
        <v>film &amp; video</v>
      </c>
      <c r="R463" s="7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8273</v>
      </c>
      <c r="O464" s="5">
        <f t="shared" si="42"/>
        <v>0</v>
      </c>
      <c r="P464">
        <f t="shared" si="43"/>
        <v>0</v>
      </c>
      <c r="Q464" s="6" t="str">
        <f t="shared" si="44"/>
        <v>film &amp; video</v>
      </c>
      <c r="R464" s="7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8273</v>
      </c>
      <c r="O465" s="5">
        <f t="shared" si="42"/>
        <v>2.2727272727272729</v>
      </c>
      <c r="P465">
        <f t="shared" si="43"/>
        <v>113.63636363636364</v>
      </c>
      <c r="Q465" s="6" t="str">
        <f t="shared" si="44"/>
        <v>film &amp; video</v>
      </c>
      <c r="R465" s="7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7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8273</v>
      </c>
      <c r="O466" s="5">
        <f t="shared" si="42"/>
        <v>9.9009900990099015E-2</v>
      </c>
      <c r="P466">
        <f t="shared" si="43"/>
        <v>1</v>
      </c>
      <c r="Q466" s="6" t="str">
        <f t="shared" si="44"/>
        <v>film &amp; video</v>
      </c>
      <c r="R466" s="7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8273</v>
      </c>
      <c r="O467" s="5">
        <f t="shared" si="42"/>
        <v>26.953125</v>
      </c>
      <c r="P467">
        <f t="shared" si="43"/>
        <v>17.25</v>
      </c>
      <c r="Q467" s="6" t="str">
        <f t="shared" si="44"/>
        <v>film &amp; video</v>
      </c>
      <c r="R467" s="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8273</v>
      </c>
      <c r="O468" s="5">
        <f t="shared" si="42"/>
        <v>0.76</v>
      </c>
      <c r="P468">
        <f t="shared" si="43"/>
        <v>15.2</v>
      </c>
      <c r="Q468" s="6" t="str">
        <f t="shared" si="44"/>
        <v>film &amp; video</v>
      </c>
      <c r="R468" s="7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8273</v>
      </c>
      <c r="O469" s="5">
        <f t="shared" si="42"/>
        <v>21.574999999999999</v>
      </c>
      <c r="P469">
        <f t="shared" si="43"/>
        <v>110.64102564102564</v>
      </c>
      <c r="Q469" s="6" t="str">
        <f t="shared" si="44"/>
        <v>film &amp; video</v>
      </c>
      <c r="R469" s="7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8273</v>
      </c>
      <c r="O470" s="5">
        <f t="shared" si="42"/>
        <v>0</v>
      </c>
      <c r="P470">
        <f t="shared" si="43"/>
        <v>0</v>
      </c>
      <c r="Q470" s="6" t="str">
        <f t="shared" si="44"/>
        <v>film &amp; video</v>
      </c>
      <c r="R470" s="7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7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8273</v>
      </c>
      <c r="O471" s="5">
        <f t="shared" si="42"/>
        <v>0</v>
      </c>
      <c r="P471">
        <f t="shared" si="43"/>
        <v>0</v>
      </c>
      <c r="Q471" s="6" t="str">
        <f t="shared" si="44"/>
        <v>film &amp; video</v>
      </c>
      <c r="R471" s="7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8273</v>
      </c>
      <c r="O472" s="5">
        <f t="shared" si="42"/>
        <v>1.02</v>
      </c>
      <c r="P472">
        <f t="shared" si="43"/>
        <v>25.5</v>
      </c>
      <c r="Q472" s="6" t="str">
        <f t="shared" si="44"/>
        <v>film &amp; video</v>
      </c>
      <c r="R472" s="7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8273</v>
      </c>
      <c r="O473" s="5">
        <f t="shared" si="42"/>
        <v>11.892727272727273</v>
      </c>
      <c r="P473">
        <f t="shared" si="43"/>
        <v>38.476470588235294</v>
      </c>
      <c r="Q473" s="6" t="str">
        <f t="shared" si="44"/>
        <v>film &amp; video</v>
      </c>
      <c r="R473" s="7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8273</v>
      </c>
      <c r="O474" s="5">
        <f t="shared" si="42"/>
        <v>17.625</v>
      </c>
      <c r="P474">
        <f t="shared" si="43"/>
        <v>28.2</v>
      </c>
      <c r="Q474" s="6" t="str">
        <f t="shared" si="44"/>
        <v>film &amp; video</v>
      </c>
      <c r="R474" s="7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8273</v>
      </c>
      <c r="O475" s="5">
        <f t="shared" si="42"/>
        <v>2.87</v>
      </c>
      <c r="P475">
        <f t="shared" si="43"/>
        <v>61.5</v>
      </c>
      <c r="Q475" s="6" t="str">
        <f t="shared" si="44"/>
        <v>film &amp; video</v>
      </c>
      <c r="R475" s="7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8273</v>
      </c>
      <c r="O476" s="5">
        <f t="shared" si="42"/>
        <v>3.0303030303030304E-2</v>
      </c>
      <c r="P476">
        <f t="shared" si="43"/>
        <v>1</v>
      </c>
      <c r="Q476" s="6" t="str">
        <f t="shared" si="44"/>
        <v>film &amp; video</v>
      </c>
      <c r="R476" s="7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8273</v>
      </c>
      <c r="O477" s="5">
        <f t="shared" si="42"/>
        <v>0</v>
      </c>
      <c r="P477">
        <f t="shared" si="43"/>
        <v>0</v>
      </c>
      <c r="Q477" s="6" t="str">
        <f t="shared" si="44"/>
        <v>film &amp; video</v>
      </c>
      <c r="R477" s="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7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8273</v>
      </c>
      <c r="O478" s="5">
        <f t="shared" si="42"/>
        <v>2.230268181818182</v>
      </c>
      <c r="P478">
        <f t="shared" si="43"/>
        <v>39.569274193548388</v>
      </c>
      <c r="Q478" s="6" t="str">
        <f t="shared" si="44"/>
        <v>film &amp; video</v>
      </c>
      <c r="R478" s="7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8273</v>
      </c>
      <c r="O479" s="5">
        <f t="shared" si="42"/>
        <v>0</v>
      </c>
      <c r="P479">
        <f t="shared" si="43"/>
        <v>0</v>
      </c>
      <c r="Q479" s="6" t="str">
        <f t="shared" si="44"/>
        <v>film &amp; video</v>
      </c>
      <c r="R479" s="7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8273</v>
      </c>
      <c r="O480" s="5">
        <f t="shared" si="42"/>
        <v>0</v>
      </c>
      <c r="P480">
        <f t="shared" si="43"/>
        <v>0</v>
      </c>
      <c r="Q480" s="6" t="str">
        <f t="shared" si="44"/>
        <v>film &amp; video</v>
      </c>
      <c r="R480" s="7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8273</v>
      </c>
      <c r="O481" s="5">
        <f t="shared" si="42"/>
        <v>32.56</v>
      </c>
      <c r="P481">
        <f t="shared" si="43"/>
        <v>88.8</v>
      </c>
      <c r="Q481" s="6" t="str">
        <f t="shared" si="44"/>
        <v>film &amp; video</v>
      </c>
      <c r="R481" s="7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8273</v>
      </c>
      <c r="O482" s="5">
        <f t="shared" si="42"/>
        <v>19.41</v>
      </c>
      <c r="P482">
        <f t="shared" si="43"/>
        <v>55.457142857142856</v>
      </c>
      <c r="Q482" s="6" t="str">
        <f t="shared" si="44"/>
        <v>film &amp; video</v>
      </c>
      <c r="R482" s="7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8273</v>
      </c>
      <c r="O483" s="5">
        <f t="shared" si="42"/>
        <v>6.1</v>
      </c>
      <c r="P483">
        <f t="shared" si="43"/>
        <v>87.142857142857139</v>
      </c>
      <c r="Q483" s="6" t="str">
        <f t="shared" si="44"/>
        <v>film &amp; video</v>
      </c>
      <c r="R483" s="7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8273</v>
      </c>
      <c r="O484" s="5">
        <f t="shared" si="42"/>
        <v>0.1</v>
      </c>
      <c r="P484">
        <f t="shared" si="43"/>
        <v>10</v>
      </c>
      <c r="Q484" s="6" t="str">
        <f t="shared" si="44"/>
        <v>film &amp; video</v>
      </c>
      <c r="R484" s="7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8273</v>
      </c>
      <c r="O485" s="5">
        <f t="shared" si="42"/>
        <v>50.2</v>
      </c>
      <c r="P485">
        <f t="shared" si="43"/>
        <v>51.224489795918366</v>
      </c>
      <c r="Q485" s="6" t="str">
        <f t="shared" si="44"/>
        <v>film &amp; video</v>
      </c>
      <c r="R485" s="7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8273</v>
      </c>
      <c r="O486" s="5">
        <f t="shared" si="42"/>
        <v>0.18625</v>
      </c>
      <c r="P486">
        <f t="shared" si="43"/>
        <v>13.545454545454545</v>
      </c>
      <c r="Q486" s="6" t="str">
        <f t="shared" si="44"/>
        <v>film &amp; video</v>
      </c>
      <c r="R486" s="7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7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8273</v>
      </c>
      <c r="O487" s="5">
        <f t="shared" si="42"/>
        <v>21.906971229845084</v>
      </c>
      <c r="P487">
        <f t="shared" si="43"/>
        <v>66.520080000000007</v>
      </c>
      <c r="Q487" s="6" t="str">
        <f t="shared" si="44"/>
        <v>film &amp; video</v>
      </c>
      <c r="R487" s="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8273</v>
      </c>
      <c r="O488" s="5">
        <f t="shared" si="42"/>
        <v>9.0909090909090905E-3</v>
      </c>
      <c r="P488">
        <f t="shared" si="43"/>
        <v>50</v>
      </c>
      <c r="Q488" s="6" t="str">
        <f t="shared" si="44"/>
        <v>film &amp; video</v>
      </c>
      <c r="R488" s="7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8273</v>
      </c>
      <c r="O489" s="5">
        <f t="shared" si="42"/>
        <v>0</v>
      </c>
      <c r="P489">
        <f t="shared" si="43"/>
        <v>0</v>
      </c>
      <c r="Q489" s="6" t="str">
        <f t="shared" si="44"/>
        <v>film &amp; video</v>
      </c>
      <c r="R489" s="7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8273</v>
      </c>
      <c r="O490" s="5">
        <f t="shared" si="42"/>
        <v>0</v>
      </c>
      <c r="P490">
        <f t="shared" si="43"/>
        <v>0</v>
      </c>
      <c r="Q490" s="6" t="str">
        <f t="shared" si="44"/>
        <v>film &amp; video</v>
      </c>
      <c r="R490" s="7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8273</v>
      </c>
      <c r="O491" s="5">
        <f t="shared" si="42"/>
        <v>0.28667813379201834</v>
      </c>
      <c r="P491">
        <f t="shared" si="43"/>
        <v>71.666666666666671</v>
      </c>
      <c r="Q491" s="6" t="str">
        <f t="shared" si="44"/>
        <v>film &amp; video</v>
      </c>
      <c r="R491" s="7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8273</v>
      </c>
      <c r="O492" s="5">
        <f t="shared" si="42"/>
        <v>0</v>
      </c>
      <c r="P492">
        <f t="shared" si="43"/>
        <v>0</v>
      </c>
      <c r="Q492" s="6" t="str">
        <f t="shared" si="44"/>
        <v>film &amp; video</v>
      </c>
      <c r="R492" s="7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8273</v>
      </c>
      <c r="O493" s="5">
        <f t="shared" si="42"/>
        <v>0</v>
      </c>
      <c r="P493">
        <f t="shared" si="43"/>
        <v>0</v>
      </c>
      <c r="Q493" s="6" t="str">
        <f t="shared" si="44"/>
        <v>film &amp; video</v>
      </c>
      <c r="R493" s="7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8273</v>
      </c>
      <c r="O494" s="5">
        <f t="shared" si="42"/>
        <v>0</v>
      </c>
      <c r="P494">
        <f t="shared" si="43"/>
        <v>0</v>
      </c>
      <c r="Q494" s="6" t="str">
        <f t="shared" si="44"/>
        <v>film &amp; video</v>
      </c>
      <c r="R494" s="7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8273</v>
      </c>
      <c r="O495" s="5">
        <f t="shared" si="42"/>
        <v>0</v>
      </c>
      <c r="P495">
        <f t="shared" si="43"/>
        <v>0</v>
      </c>
      <c r="Q495" s="6" t="str">
        <f t="shared" si="44"/>
        <v>film &amp; video</v>
      </c>
      <c r="R495" s="7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8273</v>
      </c>
      <c r="O496" s="5">
        <f t="shared" si="42"/>
        <v>0.155</v>
      </c>
      <c r="P496">
        <f t="shared" si="43"/>
        <v>10.333333333333334</v>
      </c>
      <c r="Q496" s="6" t="str">
        <f t="shared" si="44"/>
        <v>film &amp; video</v>
      </c>
      <c r="R496" s="7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8273</v>
      </c>
      <c r="O497" s="5">
        <f t="shared" si="42"/>
        <v>0</v>
      </c>
      <c r="P497">
        <f t="shared" si="43"/>
        <v>0</v>
      </c>
      <c r="Q497" s="6" t="str">
        <f t="shared" si="44"/>
        <v>film &amp; video</v>
      </c>
      <c r="R497" s="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7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8273</v>
      </c>
      <c r="O498" s="5">
        <f t="shared" si="42"/>
        <v>1.6666666666666668E-3</v>
      </c>
      <c r="P498">
        <f t="shared" si="43"/>
        <v>1</v>
      </c>
      <c r="Q498" s="6" t="str">
        <f t="shared" si="44"/>
        <v>film &amp; video</v>
      </c>
      <c r="R498" s="7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8273</v>
      </c>
      <c r="O499" s="5">
        <f t="shared" si="42"/>
        <v>0.6696428571428571</v>
      </c>
      <c r="P499">
        <f t="shared" si="43"/>
        <v>10</v>
      </c>
      <c r="Q499" s="6" t="str">
        <f t="shared" si="44"/>
        <v>film &amp; video</v>
      </c>
      <c r="R499" s="7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8273</v>
      </c>
      <c r="O500" s="5">
        <f t="shared" si="42"/>
        <v>4.5985132395404564</v>
      </c>
      <c r="P500">
        <f t="shared" si="43"/>
        <v>136.09090909090909</v>
      </c>
      <c r="Q500" s="6" t="str">
        <f t="shared" si="44"/>
        <v>film &amp; video</v>
      </c>
      <c r="R500" s="7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8273</v>
      </c>
      <c r="O501" s="5">
        <f t="shared" si="42"/>
        <v>9.5500000000000007</v>
      </c>
      <c r="P501">
        <f t="shared" si="43"/>
        <v>73.461538461538467</v>
      </c>
      <c r="Q501" s="6" t="str">
        <f t="shared" si="44"/>
        <v>film &amp; video</v>
      </c>
      <c r="R501" s="7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8273</v>
      </c>
      <c r="O502" s="5">
        <f t="shared" si="42"/>
        <v>3.3076923076923079</v>
      </c>
      <c r="P502">
        <f t="shared" si="43"/>
        <v>53.75</v>
      </c>
      <c r="Q502" s="6" t="str">
        <f t="shared" si="44"/>
        <v>film &amp; video</v>
      </c>
      <c r="R502" s="7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8273</v>
      </c>
      <c r="O503" s="5">
        <f t="shared" si="42"/>
        <v>0</v>
      </c>
      <c r="P503">
        <f t="shared" si="43"/>
        <v>0</v>
      </c>
      <c r="Q503" s="6" t="str">
        <f t="shared" si="44"/>
        <v>film &amp; video</v>
      </c>
      <c r="R503" s="7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8273</v>
      </c>
      <c r="O504" s="5">
        <f t="shared" si="42"/>
        <v>1.1499999999999999</v>
      </c>
      <c r="P504">
        <f t="shared" si="43"/>
        <v>57.5</v>
      </c>
      <c r="Q504" s="6" t="str">
        <f t="shared" si="44"/>
        <v>film &amp; video</v>
      </c>
      <c r="R504" s="7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8273</v>
      </c>
      <c r="O505" s="5">
        <f t="shared" si="42"/>
        <v>1.7538461538461538</v>
      </c>
      <c r="P505">
        <f t="shared" si="43"/>
        <v>12.666666666666666</v>
      </c>
      <c r="Q505" s="6" t="str">
        <f t="shared" si="44"/>
        <v>film &amp; video</v>
      </c>
      <c r="R505" s="7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8273</v>
      </c>
      <c r="O506" s="5">
        <f t="shared" si="42"/>
        <v>1.3673469387755102</v>
      </c>
      <c r="P506">
        <f t="shared" si="43"/>
        <v>67</v>
      </c>
      <c r="Q506" s="6" t="str">
        <f t="shared" si="44"/>
        <v>film &amp; video</v>
      </c>
      <c r="R506" s="7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8273</v>
      </c>
      <c r="O507" s="5">
        <f t="shared" si="42"/>
        <v>0.43333333333333329</v>
      </c>
      <c r="P507">
        <f t="shared" si="43"/>
        <v>3.7142857142857144</v>
      </c>
      <c r="Q507" s="6" t="str">
        <f t="shared" si="44"/>
        <v>film &amp; video</v>
      </c>
      <c r="R507" s="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8273</v>
      </c>
      <c r="O508" s="5">
        <f t="shared" si="42"/>
        <v>0.125</v>
      </c>
      <c r="P508">
        <f t="shared" si="43"/>
        <v>250</v>
      </c>
      <c r="Q508" s="6" t="str">
        <f t="shared" si="44"/>
        <v>film &amp; video</v>
      </c>
      <c r="R508" s="7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8273</v>
      </c>
      <c r="O509" s="5">
        <f t="shared" si="42"/>
        <v>3.2</v>
      </c>
      <c r="P509">
        <f t="shared" si="43"/>
        <v>64</v>
      </c>
      <c r="Q509" s="6" t="str">
        <f t="shared" si="44"/>
        <v>film &amp; video</v>
      </c>
      <c r="R509" s="7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8273</v>
      </c>
      <c r="O510" s="5">
        <f t="shared" si="42"/>
        <v>0.8</v>
      </c>
      <c r="P510">
        <f t="shared" si="43"/>
        <v>133.33333333333334</v>
      </c>
      <c r="Q510" s="6" t="str">
        <f t="shared" si="44"/>
        <v>film &amp; video</v>
      </c>
      <c r="R510" s="7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8273</v>
      </c>
      <c r="O511" s="5">
        <f t="shared" si="42"/>
        <v>0.2</v>
      </c>
      <c r="P511">
        <f t="shared" si="43"/>
        <v>10</v>
      </c>
      <c r="Q511" s="6" t="str">
        <f t="shared" si="44"/>
        <v>film &amp; video</v>
      </c>
      <c r="R511" s="7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8273</v>
      </c>
      <c r="O512" s="5">
        <f t="shared" si="42"/>
        <v>0</v>
      </c>
      <c r="P512">
        <f t="shared" si="43"/>
        <v>0</v>
      </c>
      <c r="Q512" s="6" t="str">
        <f t="shared" si="44"/>
        <v>film &amp; video</v>
      </c>
      <c r="R512" s="7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8273</v>
      </c>
      <c r="O513" s="5">
        <f t="shared" si="42"/>
        <v>3</v>
      </c>
      <c r="P513">
        <f t="shared" si="43"/>
        <v>30</v>
      </c>
      <c r="Q513" s="6" t="str">
        <f t="shared" si="44"/>
        <v>film &amp; video</v>
      </c>
      <c r="R513" s="7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8273</v>
      </c>
      <c r="O514" s="5">
        <f t="shared" ref="O514:O577" si="48">(E514/D514)*100</f>
        <v>0.13749999999999998</v>
      </c>
      <c r="P514">
        <f t="shared" si="43"/>
        <v>5.5</v>
      </c>
      <c r="Q514" s="6" t="str">
        <f t="shared" si="44"/>
        <v>film &amp; video</v>
      </c>
      <c r="R514" s="7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7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8273</v>
      </c>
      <c r="O515" s="5">
        <f t="shared" si="48"/>
        <v>13.923999999999999</v>
      </c>
      <c r="P515">
        <f t="shared" ref="P515:P578" si="49">IFERROR(E515/L515,0)</f>
        <v>102.38235294117646</v>
      </c>
      <c r="Q515" s="6" t="str">
        <f t="shared" ref="Q515:Q578" si="50">LEFT(N515,FIND("/",N515)-1)</f>
        <v>film &amp; video</v>
      </c>
      <c r="R515" s="7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8273</v>
      </c>
      <c r="O516" s="5">
        <f t="shared" si="48"/>
        <v>3.3333333333333335</v>
      </c>
      <c r="P516">
        <f t="shared" si="49"/>
        <v>16.666666666666668</v>
      </c>
      <c r="Q516" s="6" t="str">
        <f t="shared" si="50"/>
        <v>film &amp; video</v>
      </c>
      <c r="R516" s="7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8273</v>
      </c>
      <c r="O517" s="5">
        <f t="shared" si="48"/>
        <v>25.41340206185567</v>
      </c>
      <c r="P517">
        <f t="shared" si="49"/>
        <v>725.02941176470586</v>
      </c>
      <c r="Q517" s="6" t="str">
        <f t="shared" si="50"/>
        <v>film &amp; video</v>
      </c>
      <c r="R517" s="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7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8273</v>
      </c>
      <c r="O518" s="5">
        <f t="shared" si="48"/>
        <v>0</v>
      </c>
      <c r="P518">
        <f t="shared" si="49"/>
        <v>0</v>
      </c>
      <c r="Q518" s="6" t="str">
        <f t="shared" si="50"/>
        <v>film &amp; video</v>
      </c>
      <c r="R518" s="7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8273</v>
      </c>
      <c r="O519" s="5">
        <f t="shared" si="48"/>
        <v>1.3666666666666667</v>
      </c>
      <c r="P519">
        <f t="shared" si="49"/>
        <v>68.333333333333329</v>
      </c>
      <c r="Q519" s="6" t="str">
        <f t="shared" si="50"/>
        <v>film &amp; video</v>
      </c>
      <c r="R519" s="7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8273</v>
      </c>
      <c r="O520" s="5">
        <f t="shared" si="48"/>
        <v>0</v>
      </c>
      <c r="P520">
        <f t="shared" si="49"/>
        <v>0</v>
      </c>
      <c r="Q520" s="6" t="str">
        <f t="shared" si="50"/>
        <v>film &amp; video</v>
      </c>
      <c r="R520" s="7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8273</v>
      </c>
      <c r="O521" s="5">
        <f t="shared" si="48"/>
        <v>22.881426547787683</v>
      </c>
      <c r="P521">
        <f t="shared" si="49"/>
        <v>39.228571428571428</v>
      </c>
      <c r="Q521" s="6" t="str">
        <f t="shared" si="50"/>
        <v>film &amp; video</v>
      </c>
      <c r="R521" s="7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s="5">
        <f t="shared" si="48"/>
        <v>102.1</v>
      </c>
      <c r="P522">
        <f t="shared" si="49"/>
        <v>150.14705882352942</v>
      </c>
      <c r="Q522" s="6" t="str">
        <f t="shared" si="50"/>
        <v>theater</v>
      </c>
      <c r="R522" s="7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s="5">
        <f t="shared" si="48"/>
        <v>104.64</v>
      </c>
      <c r="P523">
        <f t="shared" si="49"/>
        <v>93.428571428571431</v>
      </c>
      <c r="Q523" s="6" t="str">
        <f t="shared" si="50"/>
        <v>theater</v>
      </c>
      <c r="R523" s="7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s="5">
        <f t="shared" si="48"/>
        <v>114.66666666666667</v>
      </c>
      <c r="P524">
        <f t="shared" si="49"/>
        <v>110.96774193548387</v>
      </c>
      <c r="Q524" s="6" t="str">
        <f t="shared" si="50"/>
        <v>theater</v>
      </c>
      <c r="R524" s="7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s="5">
        <f t="shared" si="48"/>
        <v>120.6</v>
      </c>
      <c r="P525">
        <f t="shared" si="49"/>
        <v>71.785714285714292</v>
      </c>
      <c r="Q525" s="6" t="str">
        <f t="shared" si="50"/>
        <v>theater</v>
      </c>
      <c r="R525" s="7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s="5">
        <f t="shared" si="48"/>
        <v>108.67285714285715</v>
      </c>
      <c r="P526">
        <f t="shared" si="49"/>
        <v>29.258076923076924</v>
      </c>
      <c r="Q526" s="6" t="str">
        <f t="shared" si="50"/>
        <v>theater</v>
      </c>
      <c r="R526" s="7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5">
        <f t="shared" si="48"/>
        <v>100</v>
      </c>
      <c r="P527">
        <f t="shared" si="49"/>
        <v>1000</v>
      </c>
      <c r="Q527" s="6" t="str">
        <f t="shared" si="50"/>
        <v>theater</v>
      </c>
      <c r="R527" s="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s="5">
        <f t="shared" si="48"/>
        <v>113.99999999999999</v>
      </c>
      <c r="P528">
        <f t="shared" si="49"/>
        <v>74.347826086956516</v>
      </c>
      <c r="Q528" s="6" t="str">
        <f t="shared" si="50"/>
        <v>theater</v>
      </c>
      <c r="R528" s="7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s="5">
        <f t="shared" si="48"/>
        <v>100.85</v>
      </c>
      <c r="P529">
        <f t="shared" si="49"/>
        <v>63.829113924050631</v>
      </c>
      <c r="Q529" s="6" t="str">
        <f t="shared" si="50"/>
        <v>theater</v>
      </c>
      <c r="R529" s="7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7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s="5">
        <f t="shared" si="48"/>
        <v>115.65217391304347</v>
      </c>
      <c r="P530">
        <f t="shared" si="49"/>
        <v>44.333333333333336</v>
      </c>
      <c r="Q530" s="6" t="str">
        <f t="shared" si="50"/>
        <v>theater</v>
      </c>
      <c r="R530" s="7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s="5">
        <f t="shared" si="48"/>
        <v>130.41666666666666</v>
      </c>
      <c r="P531">
        <f t="shared" si="49"/>
        <v>86.944444444444443</v>
      </c>
      <c r="Q531" s="6" t="str">
        <f t="shared" si="50"/>
        <v>theater</v>
      </c>
      <c r="R531" s="7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s="5">
        <f t="shared" si="48"/>
        <v>107.78267254038178</v>
      </c>
      <c r="P532">
        <f t="shared" si="49"/>
        <v>126.55172413793103</v>
      </c>
      <c r="Q532" s="6" t="str">
        <f t="shared" si="50"/>
        <v>theater</v>
      </c>
      <c r="R532" s="7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5">
        <f t="shared" si="48"/>
        <v>100</v>
      </c>
      <c r="P533">
        <f t="shared" si="49"/>
        <v>129.03225806451613</v>
      </c>
      <c r="Q533" s="6" t="str">
        <f t="shared" si="50"/>
        <v>theater</v>
      </c>
      <c r="R533" s="7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s="5">
        <f t="shared" si="48"/>
        <v>123.25</v>
      </c>
      <c r="P534">
        <f t="shared" si="49"/>
        <v>71.242774566473983</v>
      </c>
      <c r="Q534" s="6" t="str">
        <f t="shared" si="50"/>
        <v>theater</v>
      </c>
      <c r="R534" s="7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s="5">
        <f t="shared" si="48"/>
        <v>100.2</v>
      </c>
      <c r="P535">
        <f t="shared" si="49"/>
        <v>117.88235294117646</v>
      </c>
      <c r="Q535" s="6" t="str">
        <f t="shared" si="50"/>
        <v>theater</v>
      </c>
      <c r="R535" s="7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s="5">
        <f t="shared" si="48"/>
        <v>104.66666666666666</v>
      </c>
      <c r="P536">
        <f t="shared" si="49"/>
        <v>327.08333333333331</v>
      </c>
      <c r="Q536" s="6" t="str">
        <f t="shared" si="50"/>
        <v>theater</v>
      </c>
      <c r="R536" s="7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7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s="5">
        <f t="shared" si="48"/>
        <v>102.49999999999999</v>
      </c>
      <c r="P537">
        <f t="shared" si="49"/>
        <v>34.745762711864408</v>
      </c>
      <c r="Q537" s="6" t="str">
        <f t="shared" si="50"/>
        <v>theater</v>
      </c>
      <c r="R537" s="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s="5">
        <f t="shared" si="48"/>
        <v>118.25757575757576</v>
      </c>
      <c r="P538">
        <f t="shared" si="49"/>
        <v>100.06410256410257</v>
      </c>
      <c r="Q538" s="6" t="str">
        <f t="shared" si="50"/>
        <v>theater</v>
      </c>
      <c r="R538" s="7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s="5">
        <f t="shared" si="48"/>
        <v>120.5</v>
      </c>
      <c r="P539">
        <f t="shared" si="49"/>
        <v>40.847457627118644</v>
      </c>
      <c r="Q539" s="6" t="str">
        <f t="shared" si="50"/>
        <v>theater</v>
      </c>
      <c r="R539" s="7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s="5">
        <f t="shared" si="48"/>
        <v>302.42</v>
      </c>
      <c r="P540">
        <f t="shared" si="49"/>
        <v>252.01666666666668</v>
      </c>
      <c r="Q540" s="6" t="str">
        <f t="shared" si="50"/>
        <v>theater</v>
      </c>
      <c r="R540" s="7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s="5">
        <f t="shared" si="48"/>
        <v>100.64400000000001</v>
      </c>
      <c r="P541">
        <f t="shared" si="49"/>
        <v>25.161000000000001</v>
      </c>
      <c r="Q541" s="6" t="str">
        <f t="shared" si="50"/>
        <v>theater</v>
      </c>
      <c r="R541" s="7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s="5">
        <f t="shared" si="48"/>
        <v>6.6666666666666671E-3</v>
      </c>
      <c r="P542">
        <f t="shared" si="49"/>
        <v>1</v>
      </c>
      <c r="Q542" s="6" t="str">
        <f t="shared" si="50"/>
        <v>technology</v>
      </c>
      <c r="R542" s="7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s="5">
        <f t="shared" si="48"/>
        <v>0.55555555555555558</v>
      </c>
      <c r="P543">
        <f t="shared" si="49"/>
        <v>25</v>
      </c>
      <c r="Q543" s="6" t="str">
        <f t="shared" si="50"/>
        <v>technology</v>
      </c>
      <c r="R543" s="7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s="5">
        <f t="shared" si="48"/>
        <v>3.9999999999999996E-4</v>
      </c>
      <c r="P544">
        <f t="shared" si="49"/>
        <v>1</v>
      </c>
      <c r="Q544" s="6" t="str">
        <f t="shared" si="50"/>
        <v>technology</v>
      </c>
      <c r="R544" s="7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s="5">
        <f t="shared" si="48"/>
        <v>0.31818181818181818</v>
      </c>
      <c r="P545">
        <f t="shared" si="49"/>
        <v>35</v>
      </c>
      <c r="Q545" s="6" t="str">
        <f t="shared" si="50"/>
        <v>technology</v>
      </c>
      <c r="R545" s="7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s="5">
        <f t="shared" si="48"/>
        <v>1.2</v>
      </c>
      <c r="P546">
        <f t="shared" si="49"/>
        <v>3</v>
      </c>
      <c r="Q546" s="6" t="str">
        <f t="shared" si="50"/>
        <v>technology</v>
      </c>
      <c r="R546" s="7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s="5">
        <f t="shared" si="48"/>
        <v>27.383999999999997</v>
      </c>
      <c r="P547">
        <f t="shared" si="49"/>
        <v>402.70588235294116</v>
      </c>
      <c r="Q547" s="6" t="str">
        <f t="shared" si="50"/>
        <v>technology</v>
      </c>
      <c r="R547" s="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s="5">
        <f t="shared" si="48"/>
        <v>8.666666666666667E-2</v>
      </c>
      <c r="P548">
        <f t="shared" si="49"/>
        <v>26</v>
      </c>
      <c r="Q548" s="6" t="str">
        <f t="shared" si="50"/>
        <v>technology</v>
      </c>
      <c r="R548" s="7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s="5">
        <f t="shared" si="48"/>
        <v>0</v>
      </c>
      <c r="P549">
        <f t="shared" si="49"/>
        <v>0</v>
      </c>
      <c r="Q549" s="6" t="str">
        <f t="shared" si="50"/>
        <v>technology</v>
      </c>
      <c r="R549" s="7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s="5">
        <f t="shared" si="48"/>
        <v>0.09</v>
      </c>
      <c r="P550">
        <f t="shared" si="49"/>
        <v>9</v>
      </c>
      <c r="Q550" s="6" t="str">
        <f t="shared" si="50"/>
        <v>technology</v>
      </c>
      <c r="R550" s="7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s="5">
        <f t="shared" si="48"/>
        <v>2.7199999999999998</v>
      </c>
      <c r="P551">
        <f t="shared" si="49"/>
        <v>8.5</v>
      </c>
      <c r="Q551" s="6" t="str">
        <f t="shared" si="50"/>
        <v>technology</v>
      </c>
      <c r="R551" s="7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s="5">
        <f t="shared" si="48"/>
        <v>0.70000000000000007</v>
      </c>
      <c r="P552">
        <f t="shared" si="49"/>
        <v>8.75</v>
      </c>
      <c r="Q552" s="6" t="str">
        <f t="shared" si="50"/>
        <v>technology</v>
      </c>
      <c r="R552" s="7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s="5">
        <f t="shared" si="48"/>
        <v>5.0413333333333332</v>
      </c>
      <c r="P553">
        <f t="shared" si="49"/>
        <v>135.03571428571428</v>
      </c>
      <c r="Q553" s="6" t="str">
        <f t="shared" si="50"/>
        <v>technology</v>
      </c>
      <c r="R553" s="7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s="5">
        <f t="shared" si="48"/>
        <v>0</v>
      </c>
      <c r="P554">
        <f t="shared" si="49"/>
        <v>0</v>
      </c>
      <c r="Q554" s="6" t="str">
        <f t="shared" si="50"/>
        <v>technology</v>
      </c>
      <c r="R554" s="7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s="5">
        <f t="shared" si="48"/>
        <v>0.49199999999999999</v>
      </c>
      <c r="P555">
        <f t="shared" si="49"/>
        <v>20.5</v>
      </c>
      <c r="Q555" s="6" t="str">
        <f t="shared" si="50"/>
        <v>technology</v>
      </c>
      <c r="R555" s="7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s="5">
        <f t="shared" si="48"/>
        <v>36.589147286821706</v>
      </c>
      <c r="P556">
        <f t="shared" si="49"/>
        <v>64.36363636363636</v>
      </c>
      <c r="Q556" s="6" t="str">
        <f t="shared" si="50"/>
        <v>technology</v>
      </c>
      <c r="R556" s="7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s="5">
        <f t="shared" si="48"/>
        <v>0</v>
      </c>
      <c r="P557">
        <f t="shared" si="49"/>
        <v>0</v>
      </c>
      <c r="Q557" s="6" t="str">
        <f t="shared" si="50"/>
        <v>technology</v>
      </c>
      <c r="R557" s="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7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s="5">
        <f t="shared" si="48"/>
        <v>2.5</v>
      </c>
      <c r="P558">
        <f t="shared" si="49"/>
        <v>200</v>
      </c>
      <c r="Q558" s="6" t="str">
        <f t="shared" si="50"/>
        <v>technology</v>
      </c>
      <c r="R558" s="7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s="5">
        <f t="shared" si="48"/>
        <v>0.91066666666666674</v>
      </c>
      <c r="P559">
        <f t="shared" si="49"/>
        <v>68.3</v>
      </c>
      <c r="Q559" s="6" t="str">
        <f t="shared" si="50"/>
        <v>technology</v>
      </c>
      <c r="R559" s="7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s="5">
        <f t="shared" si="48"/>
        <v>0</v>
      </c>
      <c r="P560">
        <f t="shared" si="49"/>
        <v>0</v>
      </c>
      <c r="Q560" s="6" t="str">
        <f t="shared" si="50"/>
        <v>technology</v>
      </c>
      <c r="R560" s="7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s="5">
        <f t="shared" si="48"/>
        <v>2.0833333333333336E-2</v>
      </c>
      <c r="P561">
        <f t="shared" si="49"/>
        <v>50</v>
      </c>
      <c r="Q561" s="6" t="str">
        <f t="shared" si="50"/>
        <v>technology</v>
      </c>
      <c r="R561" s="7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s="5">
        <f t="shared" si="48"/>
        <v>1.2E-2</v>
      </c>
      <c r="P562">
        <f t="shared" si="49"/>
        <v>4</v>
      </c>
      <c r="Q562" s="6" t="str">
        <f t="shared" si="50"/>
        <v>technology</v>
      </c>
      <c r="R562" s="7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s="5">
        <f t="shared" si="48"/>
        <v>0.36666666666666664</v>
      </c>
      <c r="P563">
        <f t="shared" si="49"/>
        <v>27.5</v>
      </c>
      <c r="Q563" s="6" t="str">
        <f t="shared" si="50"/>
        <v>technology</v>
      </c>
      <c r="R563" s="7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s="5">
        <f t="shared" si="48"/>
        <v>0</v>
      </c>
      <c r="P564">
        <f t="shared" si="49"/>
        <v>0</v>
      </c>
      <c r="Q564" s="6" t="str">
        <f t="shared" si="50"/>
        <v>technology</v>
      </c>
      <c r="R564" s="7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s="5">
        <f t="shared" si="48"/>
        <v>9.0666666666666659E-2</v>
      </c>
      <c r="P565">
        <f t="shared" si="49"/>
        <v>34</v>
      </c>
      <c r="Q565" s="6" t="str">
        <f t="shared" si="50"/>
        <v>technology</v>
      </c>
      <c r="R565" s="7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s="5">
        <f t="shared" si="48"/>
        <v>5.5555555555555558E-3</v>
      </c>
      <c r="P566">
        <f t="shared" si="49"/>
        <v>1</v>
      </c>
      <c r="Q566" s="6" t="str">
        <f t="shared" si="50"/>
        <v>technology</v>
      </c>
      <c r="R566" s="7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s="5">
        <f t="shared" si="48"/>
        <v>0</v>
      </c>
      <c r="P567">
        <f t="shared" si="49"/>
        <v>0</v>
      </c>
      <c r="Q567" s="6" t="str">
        <f t="shared" si="50"/>
        <v>technology</v>
      </c>
      <c r="R567" s="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s="5">
        <f t="shared" si="48"/>
        <v>0.02</v>
      </c>
      <c r="P568">
        <f t="shared" si="49"/>
        <v>1</v>
      </c>
      <c r="Q568" s="6" t="str">
        <f t="shared" si="50"/>
        <v>technology</v>
      </c>
      <c r="R568" s="7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s="5">
        <f t="shared" si="48"/>
        <v>0</v>
      </c>
      <c r="P569">
        <f t="shared" si="49"/>
        <v>0</v>
      </c>
      <c r="Q569" s="6" t="str">
        <f t="shared" si="50"/>
        <v>technology</v>
      </c>
      <c r="R569" s="7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s="5">
        <f t="shared" si="48"/>
        <v>1</v>
      </c>
      <c r="P570">
        <f t="shared" si="49"/>
        <v>49</v>
      </c>
      <c r="Q570" s="6" t="str">
        <f t="shared" si="50"/>
        <v>technology</v>
      </c>
      <c r="R570" s="7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s="5">
        <f t="shared" si="48"/>
        <v>0.8</v>
      </c>
      <c r="P571">
        <f t="shared" si="49"/>
        <v>20</v>
      </c>
      <c r="Q571" s="6" t="str">
        <f t="shared" si="50"/>
        <v>technology</v>
      </c>
      <c r="R571" s="7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7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s="5">
        <f t="shared" si="48"/>
        <v>0.16705882352941176</v>
      </c>
      <c r="P572">
        <f t="shared" si="49"/>
        <v>142</v>
      </c>
      <c r="Q572" s="6" t="str">
        <f t="shared" si="50"/>
        <v>technology</v>
      </c>
      <c r="R572" s="7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s="5">
        <f t="shared" si="48"/>
        <v>0.42399999999999999</v>
      </c>
      <c r="P573">
        <f t="shared" si="49"/>
        <v>53</v>
      </c>
      <c r="Q573" s="6" t="str">
        <f t="shared" si="50"/>
        <v>technology</v>
      </c>
      <c r="R573" s="7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s="5">
        <f t="shared" si="48"/>
        <v>0</v>
      </c>
      <c r="P574">
        <f t="shared" si="49"/>
        <v>0</v>
      </c>
      <c r="Q574" s="6" t="str">
        <f t="shared" si="50"/>
        <v>technology</v>
      </c>
      <c r="R574" s="7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s="5">
        <f t="shared" si="48"/>
        <v>0.38925389253892539</v>
      </c>
      <c r="P575">
        <f t="shared" si="49"/>
        <v>38.444444444444443</v>
      </c>
      <c r="Q575" s="6" t="str">
        <f t="shared" si="50"/>
        <v>technology</v>
      </c>
      <c r="R575" s="7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s="5">
        <f t="shared" si="48"/>
        <v>0.7155635062611807</v>
      </c>
      <c r="P576">
        <f t="shared" si="49"/>
        <v>20</v>
      </c>
      <c r="Q576" s="6" t="str">
        <f t="shared" si="50"/>
        <v>technology</v>
      </c>
      <c r="R576" s="7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s="5">
        <f t="shared" si="48"/>
        <v>0.43166666666666664</v>
      </c>
      <c r="P577">
        <f t="shared" si="49"/>
        <v>64.75</v>
      </c>
      <c r="Q577" s="6" t="str">
        <f t="shared" si="50"/>
        <v>technology</v>
      </c>
      <c r="R577" s="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s="5">
        <f t="shared" ref="O578:O641" si="54">(E578/D578)*100</f>
        <v>1.25E-3</v>
      </c>
      <c r="P578">
        <f t="shared" si="49"/>
        <v>1</v>
      </c>
      <c r="Q578" s="6" t="str">
        <f t="shared" si="50"/>
        <v>technology</v>
      </c>
      <c r="R578" s="7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s="5">
        <f t="shared" si="54"/>
        <v>0.2</v>
      </c>
      <c r="P579">
        <f t="shared" ref="P579:P642" si="55">IFERROR(E579/L579,0)</f>
        <v>10</v>
      </c>
      <c r="Q579" s="6" t="str">
        <f t="shared" ref="Q579:Q642" si="56">LEFT(N579,FIND("/",N579)-1)</f>
        <v>technology</v>
      </c>
      <c r="R579" s="7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7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s="5">
        <f t="shared" si="54"/>
        <v>1.12E-2</v>
      </c>
      <c r="P580">
        <f t="shared" si="55"/>
        <v>2</v>
      </c>
      <c r="Q580" s="6" t="str">
        <f t="shared" si="56"/>
        <v>technology</v>
      </c>
      <c r="R580" s="7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7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s="5">
        <f t="shared" si="54"/>
        <v>1.4583333333333333</v>
      </c>
      <c r="P581">
        <f t="shared" si="55"/>
        <v>35</v>
      </c>
      <c r="Q581" s="6" t="str">
        <f t="shared" si="56"/>
        <v>technology</v>
      </c>
      <c r="R581" s="7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s="5">
        <f t="shared" si="54"/>
        <v>3.3333333333333333E-2</v>
      </c>
      <c r="P582">
        <f t="shared" si="55"/>
        <v>1</v>
      </c>
      <c r="Q582" s="6" t="str">
        <f t="shared" si="56"/>
        <v>technology</v>
      </c>
      <c r="R582" s="7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s="5">
        <f t="shared" si="54"/>
        <v>0</v>
      </c>
      <c r="P583">
        <f t="shared" si="55"/>
        <v>0</v>
      </c>
      <c r="Q583" s="6" t="str">
        <f t="shared" si="56"/>
        <v>technology</v>
      </c>
      <c r="R583" s="7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s="5">
        <f t="shared" si="54"/>
        <v>0</v>
      </c>
      <c r="P584">
        <f t="shared" si="55"/>
        <v>0</v>
      </c>
      <c r="Q584" s="6" t="str">
        <f t="shared" si="56"/>
        <v>technology</v>
      </c>
      <c r="R584" s="7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s="5">
        <f t="shared" si="54"/>
        <v>1.1111111111111112E-2</v>
      </c>
      <c r="P585">
        <f t="shared" si="55"/>
        <v>1</v>
      </c>
      <c r="Q585" s="6" t="str">
        <f t="shared" si="56"/>
        <v>technology</v>
      </c>
      <c r="R585" s="7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7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s="5">
        <f t="shared" si="54"/>
        <v>1</v>
      </c>
      <c r="P586">
        <f t="shared" si="55"/>
        <v>5</v>
      </c>
      <c r="Q586" s="6" t="str">
        <f t="shared" si="56"/>
        <v>technology</v>
      </c>
      <c r="R586" s="7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s="5">
        <f t="shared" si="54"/>
        <v>0</v>
      </c>
      <c r="P587">
        <f t="shared" si="55"/>
        <v>0</v>
      </c>
      <c r="Q587" s="6" t="str">
        <f t="shared" si="56"/>
        <v>technology</v>
      </c>
      <c r="R587" s="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s="5">
        <f t="shared" si="54"/>
        <v>0.55999999999999994</v>
      </c>
      <c r="P588">
        <f t="shared" si="55"/>
        <v>14</v>
      </c>
      <c r="Q588" s="6" t="str">
        <f t="shared" si="56"/>
        <v>technology</v>
      </c>
      <c r="R588" s="7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1.7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s="5">
        <f t="shared" si="54"/>
        <v>9.0833333333333339</v>
      </c>
      <c r="P589">
        <f t="shared" si="55"/>
        <v>389.28571428571428</v>
      </c>
      <c r="Q589" s="6" t="str">
        <f t="shared" si="56"/>
        <v>technology</v>
      </c>
      <c r="R589" s="7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s="5">
        <f t="shared" si="54"/>
        <v>3.3444444444444441</v>
      </c>
      <c r="P590">
        <f t="shared" si="55"/>
        <v>150.5</v>
      </c>
      <c r="Q590" s="6" t="str">
        <f t="shared" si="56"/>
        <v>technology</v>
      </c>
      <c r="R590" s="7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s="5">
        <f t="shared" si="54"/>
        <v>1.3333333333333334E-2</v>
      </c>
      <c r="P591">
        <f t="shared" si="55"/>
        <v>1</v>
      </c>
      <c r="Q591" s="6" t="str">
        <f t="shared" si="56"/>
        <v>technology</v>
      </c>
      <c r="R591" s="7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s="5">
        <f t="shared" si="54"/>
        <v>4.46</v>
      </c>
      <c r="P592">
        <f t="shared" si="55"/>
        <v>24.777777777777779</v>
      </c>
      <c r="Q592" s="6" t="str">
        <f t="shared" si="56"/>
        <v>technology</v>
      </c>
      <c r="R592" s="7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s="5">
        <f t="shared" si="54"/>
        <v>6.0999999999999999E-2</v>
      </c>
      <c r="P593">
        <f t="shared" si="55"/>
        <v>30.5</v>
      </c>
      <c r="Q593" s="6" t="str">
        <f t="shared" si="56"/>
        <v>technology</v>
      </c>
      <c r="R593" s="7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s="5">
        <f t="shared" si="54"/>
        <v>3.3333333333333335</v>
      </c>
      <c r="P594">
        <f t="shared" si="55"/>
        <v>250</v>
      </c>
      <c r="Q594" s="6" t="str">
        <f t="shared" si="56"/>
        <v>technology</v>
      </c>
      <c r="R594" s="7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s="5">
        <f t="shared" si="54"/>
        <v>23</v>
      </c>
      <c r="P595">
        <f t="shared" si="55"/>
        <v>16.428571428571427</v>
      </c>
      <c r="Q595" s="6" t="str">
        <f t="shared" si="56"/>
        <v>technology</v>
      </c>
      <c r="R595" s="7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7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s="5">
        <f t="shared" si="54"/>
        <v>0.104</v>
      </c>
      <c r="P596">
        <f t="shared" si="55"/>
        <v>13</v>
      </c>
      <c r="Q596" s="6" t="str">
        <f t="shared" si="56"/>
        <v>technology</v>
      </c>
      <c r="R596" s="7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s="5">
        <f t="shared" si="54"/>
        <v>0.42599999999999999</v>
      </c>
      <c r="P597">
        <f t="shared" si="55"/>
        <v>53.25</v>
      </c>
      <c r="Q597" s="6" t="str">
        <f t="shared" si="56"/>
        <v>technology</v>
      </c>
      <c r="R597" s="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7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s="5">
        <f t="shared" si="54"/>
        <v>0.03</v>
      </c>
      <c r="P598">
        <f t="shared" si="55"/>
        <v>3</v>
      </c>
      <c r="Q598" s="6" t="str">
        <f t="shared" si="56"/>
        <v>technology</v>
      </c>
      <c r="R598" s="7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s="5">
        <f t="shared" si="54"/>
        <v>0.26666666666666666</v>
      </c>
      <c r="P599">
        <f t="shared" si="55"/>
        <v>10</v>
      </c>
      <c r="Q599" s="6" t="str">
        <f t="shared" si="56"/>
        <v>technology</v>
      </c>
      <c r="R599" s="7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7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s="5">
        <f t="shared" si="54"/>
        <v>34</v>
      </c>
      <c r="P600">
        <f t="shared" si="55"/>
        <v>121.42857142857143</v>
      </c>
      <c r="Q600" s="6" t="str">
        <f t="shared" si="56"/>
        <v>technology</v>
      </c>
      <c r="R600" s="7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s="5">
        <f t="shared" si="54"/>
        <v>6.2E-2</v>
      </c>
      <c r="P601">
        <f t="shared" si="55"/>
        <v>15.5</v>
      </c>
      <c r="Q601" s="6" t="str">
        <f t="shared" si="56"/>
        <v>technology</v>
      </c>
      <c r="R601" s="7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7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s="5">
        <f t="shared" si="54"/>
        <v>2</v>
      </c>
      <c r="P602">
        <f t="shared" si="55"/>
        <v>100</v>
      </c>
      <c r="Q602" s="6" t="str">
        <f t="shared" si="56"/>
        <v>technology</v>
      </c>
      <c r="R602" s="7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s="5">
        <f t="shared" si="54"/>
        <v>1.4000000000000001</v>
      </c>
      <c r="P603">
        <f t="shared" si="55"/>
        <v>23.333333333333332</v>
      </c>
      <c r="Q603" s="6" t="str">
        <f t="shared" si="56"/>
        <v>technology</v>
      </c>
      <c r="R603" s="7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s="5">
        <f t="shared" si="54"/>
        <v>0</v>
      </c>
      <c r="P604">
        <f t="shared" si="55"/>
        <v>0</v>
      </c>
      <c r="Q604" s="6" t="str">
        <f t="shared" si="56"/>
        <v>technology</v>
      </c>
      <c r="R604" s="7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s="5">
        <f t="shared" si="54"/>
        <v>3.9334666666666664</v>
      </c>
      <c r="P605">
        <f t="shared" si="55"/>
        <v>45.386153846153846</v>
      </c>
      <c r="Q605" s="6" t="str">
        <f t="shared" si="56"/>
        <v>technology</v>
      </c>
      <c r="R605" s="7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s="5">
        <f t="shared" si="54"/>
        <v>0</v>
      </c>
      <c r="P606">
        <f t="shared" si="55"/>
        <v>0</v>
      </c>
      <c r="Q606" s="6" t="str">
        <f t="shared" si="56"/>
        <v>technology</v>
      </c>
      <c r="R606" s="7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7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s="5">
        <f t="shared" si="54"/>
        <v>2.62</v>
      </c>
      <c r="P607">
        <f t="shared" si="55"/>
        <v>16.375</v>
      </c>
      <c r="Q607" s="6" t="str">
        <f t="shared" si="56"/>
        <v>technology</v>
      </c>
      <c r="R607" s="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s="5">
        <f t="shared" si="54"/>
        <v>0.2</v>
      </c>
      <c r="P608">
        <f t="shared" si="55"/>
        <v>10</v>
      </c>
      <c r="Q608" s="6" t="str">
        <f t="shared" si="56"/>
        <v>technology</v>
      </c>
      <c r="R608" s="7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s="5">
        <f t="shared" si="54"/>
        <v>0</v>
      </c>
      <c r="P609">
        <f t="shared" si="55"/>
        <v>0</v>
      </c>
      <c r="Q609" s="6" t="str">
        <f t="shared" si="56"/>
        <v>technology</v>
      </c>
      <c r="R609" s="7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s="5">
        <f t="shared" si="54"/>
        <v>0.97400000000000009</v>
      </c>
      <c r="P610">
        <f t="shared" si="55"/>
        <v>292.2</v>
      </c>
      <c r="Q610" s="6" t="str">
        <f t="shared" si="56"/>
        <v>technology</v>
      </c>
      <c r="R610" s="7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s="5">
        <f t="shared" si="54"/>
        <v>0.64102564102564097</v>
      </c>
      <c r="P611">
        <f t="shared" si="55"/>
        <v>5</v>
      </c>
      <c r="Q611" s="6" t="str">
        <f t="shared" si="56"/>
        <v>technology</v>
      </c>
      <c r="R611" s="7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s="5">
        <f t="shared" si="54"/>
        <v>0</v>
      </c>
      <c r="P612">
        <f t="shared" si="55"/>
        <v>0</v>
      </c>
      <c r="Q612" s="6" t="str">
        <f t="shared" si="56"/>
        <v>technology</v>
      </c>
      <c r="R612" s="7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s="5">
        <f t="shared" si="54"/>
        <v>0</v>
      </c>
      <c r="P613">
        <f t="shared" si="55"/>
        <v>0</v>
      </c>
      <c r="Q613" s="6" t="str">
        <f t="shared" si="56"/>
        <v>technology</v>
      </c>
      <c r="R613" s="7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7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s="5">
        <f t="shared" si="54"/>
        <v>0</v>
      </c>
      <c r="P614">
        <f t="shared" si="55"/>
        <v>0</v>
      </c>
      <c r="Q614" s="6" t="str">
        <f t="shared" si="56"/>
        <v>technology</v>
      </c>
      <c r="R614" s="7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s="5">
        <f t="shared" si="54"/>
        <v>21.363333333333333</v>
      </c>
      <c r="P615">
        <f t="shared" si="55"/>
        <v>105.93388429752066</v>
      </c>
      <c r="Q615" s="6" t="str">
        <f t="shared" si="56"/>
        <v>technology</v>
      </c>
      <c r="R615" s="7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s="5">
        <f t="shared" si="54"/>
        <v>0</v>
      </c>
      <c r="P616">
        <f t="shared" si="55"/>
        <v>0</v>
      </c>
      <c r="Q616" s="6" t="str">
        <f t="shared" si="56"/>
        <v>technology</v>
      </c>
      <c r="R616" s="7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s="5">
        <f t="shared" si="54"/>
        <v>0</v>
      </c>
      <c r="P617">
        <f t="shared" si="55"/>
        <v>0</v>
      </c>
      <c r="Q617" s="6" t="str">
        <f t="shared" si="56"/>
        <v>technology</v>
      </c>
      <c r="R617" s="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s="5">
        <f t="shared" si="54"/>
        <v>0</v>
      </c>
      <c r="P618">
        <f t="shared" si="55"/>
        <v>0</v>
      </c>
      <c r="Q618" s="6" t="str">
        <f t="shared" si="56"/>
        <v>technology</v>
      </c>
      <c r="R618" s="7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s="5">
        <f t="shared" si="54"/>
        <v>3</v>
      </c>
      <c r="P619">
        <f t="shared" si="55"/>
        <v>20</v>
      </c>
      <c r="Q619" s="6" t="str">
        <f t="shared" si="56"/>
        <v>technology</v>
      </c>
      <c r="R619" s="7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s="5">
        <f t="shared" si="54"/>
        <v>0</v>
      </c>
      <c r="P620">
        <f t="shared" si="55"/>
        <v>0</v>
      </c>
      <c r="Q620" s="6" t="str">
        <f t="shared" si="56"/>
        <v>technology</v>
      </c>
      <c r="R620" s="7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7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s="5">
        <f t="shared" si="54"/>
        <v>3.9999999999999996E-5</v>
      </c>
      <c r="P621">
        <f t="shared" si="55"/>
        <v>1</v>
      </c>
      <c r="Q621" s="6" t="str">
        <f t="shared" si="56"/>
        <v>technology</v>
      </c>
      <c r="R621" s="7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s="5">
        <f t="shared" si="54"/>
        <v>1</v>
      </c>
      <c r="P622">
        <f t="shared" si="55"/>
        <v>300</v>
      </c>
      <c r="Q622" s="6" t="str">
        <f t="shared" si="56"/>
        <v>technology</v>
      </c>
      <c r="R622" s="7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s="5">
        <f t="shared" si="54"/>
        <v>1.044</v>
      </c>
      <c r="P623">
        <f t="shared" si="55"/>
        <v>87</v>
      </c>
      <c r="Q623" s="6" t="str">
        <f t="shared" si="56"/>
        <v>technology</v>
      </c>
      <c r="R623" s="7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s="5">
        <f t="shared" si="54"/>
        <v>5.6833333333333336</v>
      </c>
      <c r="P624">
        <f t="shared" si="55"/>
        <v>37.888888888888886</v>
      </c>
      <c r="Q624" s="6" t="str">
        <f t="shared" si="56"/>
        <v>technology</v>
      </c>
      <c r="R624" s="7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s="5">
        <f t="shared" si="54"/>
        <v>0</v>
      </c>
      <c r="P625">
        <f t="shared" si="55"/>
        <v>0</v>
      </c>
      <c r="Q625" s="6" t="str">
        <f t="shared" si="56"/>
        <v>technology</v>
      </c>
      <c r="R625" s="7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s="5">
        <f t="shared" si="54"/>
        <v>0</v>
      </c>
      <c r="P626">
        <f t="shared" si="55"/>
        <v>0</v>
      </c>
      <c r="Q626" s="6" t="str">
        <f t="shared" si="56"/>
        <v>technology</v>
      </c>
      <c r="R626" s="7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s="5">
        <f t="shared" si="54"/>
        <v>0</v>
      </c>
      <c r="P627">
        <f t="shared" si="55"/>
        <v>0</v>
      </c>
      <c r="Q627" s="6" t="str">
        <f t="shared" si="56"/>
        <v>technology</v>
      </c>
      <c r="R627" s="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s="5">
        <f t="shared" si="54"/>
        <v>17.380000000000003</v>
      </c>
      <c r="P628">
        <f t="shared" si="55"/>
        <v>111.41025641025641</v>
      </c>
      <c r="Q628" s="6" t="str">
        <f t="shared" si="56"/>
        <v>technology</v>
      </c>
      <c r="R628" s="7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s="5">
        <f t="shared" si="54"/>
        <v>0.02</v>
      </c>
      <c r="P629">
        <f t="shared" si="55"/>
        <v>90</v>
      </c>
      <c r="Q629" s="6" t="str">
        <f t="shared" si="56"/>
        <v>technology</v>
      </c>
      <c r="R629" s="7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s="5">
        <f t="shared" si="54"/>
        <v>0</v>
      </c>
      <c r="P630">
        <f t="shared" si="55"/>
        <v>0</v>
      </c>
      <c r="Q630" s="6" t="str">
        <f t="shared" si="56"/>
        <v>technology</v>
      </c>
      <c r="R630" s="7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s="5">
        <f t="shared" si="54"/>
        <v>0.17500000000000002</v>
      </c>
      <c r="P631">
        <f t="shared" si="55"/>
        <v>116.66666666666667</v>
      </c>
      <c r="Q631" s="6" t="str">
        <f t="shared" si="56"/>
        <v>technology</v>
      </c>
      <c r="R631" s="7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s="5">
        <f t="shared" si="54"/>
        <v>8.3340278356529712E-2</v>
      </c>
      <c r="P632">
        <f t="shared" si="55"/>
        <v>10</v>
      </c>
      <c r="Q632" s="6" t="str">
        <f t="shared" si="56"/>
        <v>technology</v>
      </c>
      <c r="R632" s="7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7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s="5">
        <f t="shared" si="54"/>
        <v>1.38</v>
      </c>
      <c r="P633">
        <f t="shared" si="55"/>
        <v>76.666666666666671</v>
      </c>
      <c r="Q633" s="6" t="str">
        <f t="shared" si="56"/>
        <v>technology</v>
      </c>
      <c r="R633" s="7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7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s="5">
        <f t="shared" si="54"/>
        <v>0</v>
      </c>
      <c r="P634">
        <f t="shared" si="55"/>
        <v>0</v>
      </c>
      <c r="Q634" s="6" t="str">
        <f t="shared" si="56"/>
        <v>technology</v>
      </c>
      <c r="R634" s="7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s="5">
        <f t="shared" si="54"/>
        <v>12.45</v>
      </c>
      <c r="P635">
        <f t="shared" si="55"/>
        <v>49.8</v>
      </c>
      <c r="Q635" s="6" t="str">
        <f t="shared" si="56"/>
        <v>technology</v>
      </c>
      <c r="R635" s="7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7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s="5">
        <f t="shared" si="54"/>
        <v>0.02</v>
      </c>
      <c r="P636">
        <f t="shared" si="55"/>
        <v>1</v>
      </c>
      <c r="Q636" s="6" t="str">
        <f t="shared" si="56"/>
        <v>technology</v>
      </c>
      <c r="R636" s="7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7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s="5">
        <f t="shared" si="54"/>
        <v>8.0000000000000002E-3</v>
      </c>
      <c r="P637">
        <f t="shared" si="55"/>
        <v>2</v>
      </c>
      <c r="Q637" s="6" t="str">
        <f t="shared" si="56"/>
        <v>technology</v>
      </c>
      <c r="R637" s="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7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s="5">
        <f t="shared" si="54"/>
        <v>0.2</v>
      </c>
      <c r="P638">
        <f t="shared" si="55"/>
        <v>4</v>
      </c>
      <c r="Q638" s="6" t="str">
        <f t="shared" si="56"/>
        <v>technology</v>
      </c>
      <c r="R638" s="7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s="5">
        <f t="shared" si="54"/>
        <v>0</v>
      </c>
      <c r="P639">
        <f t="shared" si="55"/>
        <v>0</v>
      </c>
      <c r="Q639" s="6" t="str">
        <f t="shared" si="56"/>
        <v>technology</v>
      </c>
      <c r="R639" s="7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s="5">
        <f t="shared" si="54"/>
        <v>9.0000000000000011E-3</v>
      </c>
      <c r="P640">
        <f t="shared" si="55"/>
        <v>3</v>
      </c>
      <c r="Q640" s="6" t="str">
        <f t="shared" si="56"/>
        <v>technology</v>
      </c>
      <c r="R640" s="7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7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s="5">
        <f t="shared" si="54"/>
        <v>9.9999999999999991E-5</v>
      </c>
      <c r="P641">
        <f t="shared" si="55"/>
        <v>1</v>
      </c>
      <c r="Q641" s="6" t="str">
        <f t="shared" si="56"/>
        <v>technology</v>
      </c>
      <c r="R641" s="7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s="5">
        <f t="shared" ref="O642:O705" si="60">(E642/D642)*100</f>
        <v>144.28571428571428</v>
      </c>
      <c r="P642">
        <f t="shared" si="55"/>
        <v>50.5</v>
      </c>
      <c r="Q642" s="6" t="str">
        <f t="shared" si="56"/>
        <v>technology</v>
      </c>
      <c r="R642" s="7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s="5">
        <f t="shared" si="60"/>
        <v>119.16249999999999</v>
      </c>
      <c r="P643">
        <f t="shared" ref="P643:P706" si="61">IFERROR(E643/L643,0)</f>
        <v>151.31746031746033</v>
      </c>
      <c r="Q643" s="6" t="str">
        <f t="shared" ref="Q643:Q706" si="62">LEFT(N643,FIND("/",N643)-1)</f>
        <v>technology</v>
      </c>
      <c r="R643" s="7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s="5">
        <f t="shared" si="60"/>
        <v>1460.4850000000001</v>
      </c>
      <c r="P644">
        <f t="shared" si="61"/>
        <v>134.3592456301748</v>
      </c>
      <c r="Q644" s="6" t="str">
        <f t="shared" si="62"/>
        <v>technology</v>
      </c>
      <c r="R644" s="7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7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s="5">
        <f t="shared" si="60"/>
        <v>105.80799999999999</v>
      </c>
      <c r="P645">
        <f t="shared" si="61"/>
        <v>174.02631578947367</v>
      </c>
      <c r="Q645" s="6" t="str">
        <f t="shared" si="62"/>
        <v>technology</v>
      </c>
      <c r="R645" s="7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s="5">
        <f t="shared" si="60"/>
        <v>300.11791999999997</v>
      </c>
      <c r="P646">
        <f t="shared" si="61"/>
        <v>73.486268364348675</v>
      </c>
      <c r="Q646" s="6" t="str">
        <f t="shared" si="62"/>
        <v>technology</v>
      </c>
      <c r="R646" s="7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7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s="5">
        <f t="shared" si="60"/>
        <v>278.7</v>
      </c>
      <c r="P647">
        <f t="shared" si="61"/>
        <v>23.518987341772153</v>
      </c>
      <c r="Q647" s="6" t="str">
        <f t="shared" si="62"/>
        <v>technology</v>
      </c>
      <c r="R647" s="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s="5">
        <f t="shared" si="60"/>
        <v>131.87625</v>
      </c>
      <c r="P648">
        <f t="shared" si="61"/>
        <v>39.074444444444445</v>
      </c>
      <c r="Q648" s="6" t="str">
        <f t="shared" si="62"/>
        <v>technology</v>
      </c>
      <c r="R648" s="7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s="5">
        <f t="shared" si="60"/>
        <v>107.05</v>
      </c>
      <c r="P649">
        <f t="shared" si="61"/>
        <v>125.94117647058823</v>
      </c>
      <c r="Q649" s="6" t="str">
        <f t="shared" si="62"/>
        <v>technology</v>
      </c>
      <c r="R649" s="7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7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s="5">
        <f t="shared" si="60"/>
        <v>126.82285714285715</v>
      </c>
      <c r="P650">
        <f t="shared" si="61"/>
        <v>1644</v>
      </c>
      <c r="Q650" s="6" t="str">
        <f t="shared" si="62"/>
        <v>technology</v>
      </c>
      <c r="R650" s="7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s="5">
        <f t="shared" si="60"/>
        <v>139.96</v>
      </c>
      <c r="P651">
        <f t="shared" si="61"/>
        <v>42.670731707317074</v>
      </c>
      <c r="Q651" s="6" t="str">
        <f t="shared" si="62"/>
        <v>technology</v>
      </c>
      <c r="R651" s="7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s="5">
        <f t="shared" si="60"/>
        <v>112.4</v>
      </c>
      <c r="P652">
        <f t="shared" si="61"/>
        <v>35.125</v>
      </c>
      <c r="Q652" s="6" t="str">
        <f t="shared" si="62"/>
        <v>technology</v>
      </c>
      <c r="R652" s="7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s="5">
        <f t="shared" si="60"/>
        <v>100.52799999999999</v>
      </c>
      <c r="P653">
        <f t="shared" si="61"/>
        <v>239.35238095238094</v>
      </c>
      <c r="Q653" s="6" t="str">
        <f t="shared" si="62"/>
        <v>technology</v>
      </c>
      <c r="R653" s="7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s="5">
        <f t="shared" si="60"/>
        <v>100.46666666666665</v>
      </c>
      <c r="P654">
        <f t="shared" si="61"/>
        <v>107.64285714285714</v>
      </c>
      <c r="Q654" s="6" t="str">
        <f t="shared" si="62"/>
        <v>technology</v>
      </c>
      <c r="R654" s="7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s="5">
        <f t="shared" si="60"/>
        <v>141.446</v>
      </c>
      <c r="P655">
        <f t="shared" si="61"/>
        <v>95.830623306233065</v>
      </c>
      <c r="Q655" s="6" t="str">
        <f t="shared" si="62"/>
        <v>technology</v>
      </c>
      <c r="R655" s="7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s="5">
        <f t="shared" si="60"/>
        <v>267.29166666666669</v>
      </c>
      <c r="P656">
        <f t="shared" si="61"/>
        <v>31.663376110562684</v>
      </c>
      <c r="Q656" s="6" t="str">
        <f t="shared" si="62"/>
        <v>technology</v>
      </c>
      <c r="R656" s="7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s="5">
        <f t="shared" si="60"/>
        <v>146.88749999999999</v>
      </c>
      <c r="P657">
        <f t="shared" si="61"/>
        <v>42.886861313868614</v>
      </c>
      <c r="Q657" s="6" t="str">
        <f t="shared" si="62"/>
        <v>technology</v>
      </c>
      <c r="R657" s="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s="5">
        <f t="shared" si="60"/>
        <v>213.56</v>
      </c>
      <c r="P658">
        <f t="shared" si="61"/>
        <v>122.73563218390805</v>
      </c>
      <c r="Q658" s="6" t="str">
        <f t="shared" si="62"/>
        <v>technology</v>
      </c>
      <c r="R658" s="7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s="5">
        <f t="shared" si="60"/>
        <v>125.69999999999999</v>
      </c>
      <c r="P659">
        <f t="shared" si="61"/>
        <v>190.45454545454547</v>
      </c>
      <c r="Q659" s="6" t="str">
        <f t="shared" si="62"/>
        <v>technology</v>
      </c>
      <c r="R659" s="7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s="5">
        <f t="shared" si="60"/>
        <v>104.46206037108834</v>
      </c>
      <c r="P660">
        <f t="shared" si="61"/>
        <v>109.33695652173913</v>
      </c>
      <c r="Q660" s="6" t="str">
        <f t="shared" si="62"/>
        <v>technology</v>
      </c>
      <c r="R660" s="7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s="5">
        <f t="shared" si="60"/>
        <v>100.56666666666668</v>
      </c>
      <c r="P661">
        <f t="shared" si="61"/>
        <v>143.66666666666666</v>
      </c>
      <c r="Q661" s="6" t="str">
        <f t="shared" si="62"/>
        <v>technology</v>
      </c>
      <c r="R661" s="7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s="5">
        <f t="shared" si="60"/>
        <v>3.0579999999999998</v>
      </c>
      <c r="P662">
        <f t="shared" si="61"/>
        <v>84.944444444444443</v>
      </c>
      <c r="Q662" s="6" t="str">
        <f t="shared" si="62"/>
        <v>technology</v>
      </c>
      <c r="R662" s="7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s="5">
        <f t="shared" si="60"/>
        <v>0.95</v>
      </c>
      <c r="P663">
        <f t="shared" si="61"/>
        <v>10.555555555555555</v>
      </c>
      <c r="Q663" s="6" t="str">
        <f t="shared" si="62"/>
        <v>technology</v>
      </c>
      <c r="R663" s="7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s="5">
        <f t="shared" si="60"/>
        <v>0.4</v>
      </c>
      <c r="P664">
        <f t="shared" si="61"/>
        <v>39</v>
      </c>
      <c r="Q664" s="6" t="str">
        <f t="shared" si="62"/>
        <v>technology</v>
      </c>
      <c r="R664" s="7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s="5">
        <f t="shared" si="60"/>
        <v>0.35000000000000003</v>
      </c>
      <c r="P665">
        <f t="shared" si="61"/>
        <v>100</v>
      </c>
      <c r="Q665" s="6" t="str">
        <f t="shared" si="62"/>
        <v>technology</v>
      </c>
      <c r="R665" s="7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s="5">
        <f t="shared" si="60"/>
        <v>7.5333333333333332</v>
      </c>
      <c r="P666">
        <f t="shared" si="61"/>
        <v>31.172413793103448</v>
      </c>
      <c r="Q666" s="6" t="str">
        <f t="shared" si="62"/>
        <v>technology</v>
      </c>
      <c r="R666" s="7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s="5">
        <f t="shared" si="60"/>
        <v>18.64</v>
      </c>
      <c r="P667">
        <f t="shared" si="61"/>
        <v>155.33333333333334</v>
      </c>
      <c r="Q667" s="6" t="str">
        <f t="shared" si="62"/>
        <v>technology</v>
      </c>
      <c r="R667" s="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s="5">
        <f t="shared" si="60"/>
        <v>4.0000000000000001E-3</v>
      </c>
      <c r="P668">
        <f t="shared" si="61"/>
        <v>2</v>
      </c>
      <c r="Q668" s="6" t="str">
        <f t="shared" si="62"/>
        <v>technology</v>
      </c>
      <c r="R668" s="7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s="5">
        <f t="shared" si="60"/>
        <v>10.02</v>
      </c>
      <c r="P669">
        <f t="shared" si="61"/>
        <v>178.92857142857142</v>
      </c>
      <c r="Q669" s="6" t="str">
        <f t="shared" si="62"/>
        <v>technology</v>
      </c>
      <c r="R669" s="7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s="5">
        <f t="shared" si="60"/>
        <v>4.5600000000000005</v>
      </c>
      <c r="P670">
        <f t="shared" si="61"/>
        <v>27.36</v>
      </c>
      <c r="Q670" s="6" t="str">
        <f t="shared" si="62"/>
        <v>technology</v>
      </c>
      <c r="R670" s="7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s="5">
        <f t="shared" si="60"/>
        <v>21.5075</v>
      </c>
      <c r="P671">
        <f t="shared" si="61"/>
        <v>1536.25</v>
      </c>
      <c r="Q671" s="6" t="str">
        <f t="shared" si="62"/>
        <v>technology</v>
      </c>
      <c r="R671" s="7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s="5">
        <f t="shared" si="60"/>
        <v>29.276666666666667</v>
      </c>
      <c r="P672">
        <f t="shared" si="61"/>
        <v>84.99677419354839</v>
      </c>
      <c r="Q672" s="6" t="str">
        <f t="shared" si="62"/>
        <v>technology</v>
      </c>
      <c r="R672" s="7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s="5">
        <f t="shared" si="60"/>
        <v>39.426666666666662</v>
      </c>
      <c r="P673">
        <f t="shared" si="61"/>
        <v>788.5333333333333</v>
      </c>
      <c r="Q673" s="6" t="str">
        <f t="shared" si="62"/>
        <v>technology</v>
      </c>
      <c r="R673" s="7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s="5">
        <f t="shared" si="60"/>
        <v>21.628</v>
      </c>
      <c r="P674">
        <f t="shared" si="61"/>
        <v>50.29767441860465</v>
      </c>
      <c r="Q674" s="6" t="str">
        <f t="shared" si="62"/>
        <v>technology</v>
      </c>
      <c r="R674" s="7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s="5">
        <f t="shared" si="60"/>
        <v>0.20500000000000002</v>
      </c>
      <c r="P675">
        <f t="shared" si="61"/>
        <v>68.333333333333329</v>
      </c>
      <c r="Q675" s="6" t="str">
        <f t="shared" si="62"/>
        <v>technology</v>
      </c>
      <c r="R675" s="7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7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s="5">
        <f t="shared" si="60"/>
        <v>0.03</v>
      </c>
      <c r="P676">
        <f t="shared" si="61"/>
        <v>7.5</v>
      </c>
      <c r="Q676" s="6" t="str">
        <f t="shared" si="62"/>
        <v>technology</v>
      </c>
      <c r="R676" s="7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s="5">
        <f t="shared" si="60"/>
        <v>14.85</v>
      </c>
      <c r="P677">
        <f t="shared" si="61"/>
        <v>34.269230769230766</v>
      </c>
      <c r="Q677" s="6" t="str">
        <f t="shared" si="62"/>
        <v>technology</v>
      </c>
      <c r="R677" s="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s="5">
        <f t="shared" si="60"/>
        <v>1.4710000000000001</v>
      </c>
      <c r="P678">
        <f t="shared" si="61"/>
        <v>61.291666666666664</v>
      </c>
      <c r="Q678" s="6" t="str">
        <f t="shared" si="62"/>
        <v>technology</v>
      </c>
      <c r="R678" s="7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s="5">
        <f t="shared" si="60"/>
        <v>25.584</v>
      </c>
      <c r="P679">
        <f t="shared" si="61"/>
        <v>133.25</v>
      </c>
      <c r="Q679" s="6" t="str">
        <f t="shared" si="62"/>
        <v>technology</v>
      </c>
      <c r="R679" s="7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s="5">
        <f t="shared" si="60"/>
        <v>3.8206896551724134</v>
      </c>
      <c r="P680">
        <f t="shared" si="61"/>
        <v>65.17647058823529</v>
      </c>
      <c r="Q680" s="6" t="str">
        <f t="shared" si="62"/>
        <v>technology</v>
      </c>
      <c r="R680" s="7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s="5">
        <f t="shared" si="60"/>
        <v>15.485964912280703</v>
      </c>
      <c r="P681">
        <f t="shared" si="61"/>
        <v>93.90425531914893</v>
      </c>
      <c r="Q681" s="6" t="str">
        <f t="shared" si="62"/>
        <v>technology</v>
      </c>
      <c r="R681" s="7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s="5">
        <f t="shared" si="60"/>
        <v>25.912000000000003</v>
      </c>
      <c r="P682">
        <f t="shared" si="61"/>
        <v>150.65116279069767</v>
      </c>
      <c r="Q682" s="6" t="str">
        <f t="shared" si="62"/>
        <v>technology</v>
      </c>
      <c r="R682" s="7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s="5">
        <f t="shared" si="60"/>
        <v>0.04</v>
      </c>
      <c r="P683">
        <f t="shared" si="61"/>
        <v>1</v>
      </c>
      <c r="Q683" s="6" t="str">
        <f t="shared" si="62"/>
        <v>technology</v>
      </c>
      <c r="R683" s="7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s="5">
        <f t="shared" si="60"/>
        <v>0.106</v>
      </c>
      <c r="P684">
        <f t="shared" si="61"/>
        <v>13.25</v>
      </c>
      <c r="Q684" s="6" t="str">
        <f t="shared" si="62"/>
        <v>technology</v>
      </c>
      <c r="R684" s="7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s="5">
        <f t="shared" si="60"/>
        <v>0.85142857142857142</v>
      </c>
      <c r="P685">
        <f t="shared" si="61"/>
        <v>99.333333333333329</v>
      </c>
      <c r="Q685" s="6" t="str">
        <f t="shared" si="62"/>
        <v>technology</v>
      </c>
      <c r="R685" s="7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7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s="5">
        <f t="shared" si="60"/>
        <v>7.4837500000000006</v>
      </c>
      <c r="P686">
        <f t="shared" si="61"/>
        <v>177.39259259259259</v>
      </c>
      <c r="Q686" s="6" t="str">
        <f t="shared" si="62"/>
        <v>technology</v>
      </c>
      <c r="R686" s="7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s="5">
        <f t="shared" si="60"/>
        <v>27.650000000000002</v>
      </c>
      <c r="P687">
        <f t="shared" si="61"/>
        <v>55.3</v>
      </c>
      <c r="Q687" s="6" t="str">
        <f t="shared" si="62"/>
        <v>technology</v>
      </c>
      <c r="R687" s="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s="5">
        <f t="shared" si="60"/>
        <v>0</v>
      </c>
      <c r="P688">
        <f t="shared" si="61"/>
        <v>0</v>
      </c>
      <c r="Q688" s="6" t="str">
        <f t="shared" si="62"/>
        <v>technology</v>
      </c>
      <c r="R688" s="7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s="5">
        <f t="shared" si="60"/>
        <v>3.55</v>
      </c>
      <c r="P689">
        <f t="shared" si="61"/>
        <v>591.66666666666663</v>
      </c>
      <c r="Q689" s="6" t="str">
        <f t="shared" si="62"/>
        <v>technology</v>
      </c>
      <c r="R689" s="7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s="5">
        <f t="shared" si="60"/>
        <v>72.989999999999995</v>
      </c>
      <c r="P690">
        <f t="shared" si="61"/>
        <v>405.5</v>
      </c>
      <c r="Q690" s="6" t="str">
        <f t="shared" si="62"/>
        <v>technology</v>
      </c>
      <c r="R690" s="7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s="5">
        <f t="shared" si="60"/>
        <v>57.648750000000007</v>
      </c>
      <c r="P691">
        <f t="shared" si="61"/>
        <v>343.14732142857144</v>
      </c>
      <c r="Q691" s="6" t="str">
        <f t="shared" si="62"/>
        <v>technology</v>
      </c>
      <c r="R691" s="7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7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s="5">
        <f t="shared" si="60"/>
        <v>12.34</v>
      </c>
      <c r="P692">
        <f t="shared" si="61"/>
        <v>72.588235294117652</v>
      </c>
      <c r="Q692" s="6" t="str">
        <f t="shared" si="62"/>
        <v>technology</v>
      </c>
      <c r="R692" s="7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s="5">
        <f t="shared" si="60"/>
        <v>0.52</v>
      </c>
      <c r="P693">
        <f t="shared" si="61"/>
        <v>26</v>
      </c>
      <c r="Q693" s="6" t="str">
        <f t="shared" si="62"/>
        <v>technology</v>
      </c>
      <c r="R693" s="7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s="5">
        <f t="shared" si="60"/>
        <v>6.5299999999999994</v>
      </c>
      <c r="P694">
        <f t="shared" si="61"/>
        <v>6.4975124378109452</v>
      </c>
      <c r="Q694" s="6" t="str">
        <f t="shared" si="62"/>
        <v>technology</v>
      </c>
      <c r="R694" s="7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7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s="5">
        <f t="shared" si="60"/>
        <v>35.338000000000001</v>
      </c>
      <c r="P695">
        <f t="shared" si="61"/>
        <v>119.38513513513513</v>
      </c>
      <c r="Q695" s="6" t="str">
        <f t="shared" si="62"/>
        <v>technology</v>
      </c>
      <c r="R695" s="7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s="5">
        <f t="shared" si="60"/>
        <v>0.39333333333333331</v>
      </c>
      <c r="P696">
        <f t="shared" si="61"/>
        <v>84.285714285714292</v>
      </c>
      <c r="Q696" s="6" t="str">
        <f t="shared" si="62"/>
        <v>technology</v>
      </c>
      <c r="R696" s="7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s="5">
        <f t="shared" si="60"/>
        <v>1.06</v>
      </c>
      <c r="P697">
        <f t="shared" si="61"/>
        <v>90.857142857142861</v>
      </c>
      <c r="Q697" s="6" t="str">
        <f t="shared" si="62"/>
        <v>technology</v>
      </c>
      <c r="R697" s="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7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s="5">
        <f t="shared" si="60"/>
        <v>5.7142857142857147E-4</v>
      </c>
      <c r="P698">
        <f t="shared" si="61"/>
        <v>1</v>
      </c>
      <c r="Q698" s="6" t="str">
        <f t="shared" si="62"/>
        <v>technology</v>
      </c>
      <c r="R698" s="7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s="5">
        <f t="shared" si="60"/>
        <v>46.379999999999995</v>
      </c>
      <c r="P699">
        <f t="shared" si="61"/>
        <v>20.342105263157894</v>
      </c>
      <c r="Q699" s="6" t="str">
        <f t="shared" si="62"/>
        <v>technology</v>
      </c>
      <c r="R699" s="7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s="5">
        <f t="shared" si="60"/>
        <v>15.39</v>
      </c>
      <c r="P700">
        <f t="shared" si="61"/>
        <v>530.68965517241384</v>
      </c>
      <c r="Q700" s="6" t="str">
        <f t="shared" si="62"/>
        <v>technology</v>
      </c>
      <c r="R700" s="7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s="5">
        <f t="shared" si="60"/>
        <v>82.422107692307705</v>
      </c>
      <c r="P701">
        <f t="shared" si="61"/>
        <v>120.39184269662923</v>
      </c>
      <c r="Q701" s="6" t="str">
        <f t="shared" si="62"/>
        <v>technology</v>
      </c>
      <c r="R701" s="7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s="5">
        <f t="shared" si="60"/>
        <v>2.6866666666666665</v>
      </c>
      <c r="P702">
        <f t="shared" si="61"/>
        <v>13</v>
      </c>
      <c r="Q702" s="6" t="str">
        <f t="shared" si="62"/>
        <v>technology</v>
      </c>
      <c r="R702" s="7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s="5">
        <f t="shared" si="60"/>
        <v>26.6</v>
      </c>
      <c r="P703">
        <f t="shared" si="61"/>
        <v>291.33333333333331</v>
      </c>
      <c r="Q703" s="6" t="str">
        <f t="shared" si="62"/>
        <v>technology</v>
      </c>
      <c r="R703" s="7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s="5">
        <f t="shared" si="60"/>
        <v>30.813400000000001</v>
      </c>
      <c r="P704">
        <f t="shared" si="61"/>
        <v>124.9191891891892</v>
      </c>
      <c r="Q704" s="6" t="str">
        <f t="shared" si="62"/>
        <v>technology</v>
      </c>
      <c r="R704" s="7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s="5">
        <f t="shared" si="60"/>
        <v>5.58</v>
      </c>
      <c r="P705">
        <f t="shared" si="61"/>
        <v>119.57142857142857</v>
      </c>
      <c r="Q705" s="6" t="str">
        <f t="shared" si="62"/>
        <v>technology</v>
      </c>
      <c r="R705" s="7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s="5">
        <f t="shared" ref="O706:O769" si="66">(E706/D706)*100</f>
        <v>0.87454545454545463</v>
      </c>
      <c r="P706">
        <f t="shared" si="61"/>
        <v>120.25</v>
      </c>
      <c r="Q706" s="6" t="str">
        <f t="shared" si="62"/>
        <v>technology</v>
      </c>
      <c r="R706" s="7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7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s="5">
        <f t="shared" si="66"/>
        <v>0.97699999999999987</v>
      </c>
      <c r="P707">
        <f t="shared" ref="P707:P770" si="67">IFERROR(E707/L707,0)</f>
        <v>195.4</v>
      </c>
      <c r="Q707" s="6" t="str">
        <f t="shared" ref="Q707:Q770" si="68">LEFT(N707,FIND("/",N707)-1)</f>
        <v>technology</v>
      </c>
      <c r="R707" s="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s="5">
        <f t="shared" si="66"/>
        <v>0</v>
      </c>
      <c r="P708">
        <f t="shared" si="67"/>
        <v>0</v>
      </c>
      <c r="Q708" s="6" t="str">
        <f t="shared" si="68"/>
        <v>technology</v>
      </c>
      <c r="R708" s="7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s="5">
        <f t="shared" si="66"/>
        <v>78.927352941176466</v>
      </c>
      <c r="P709">
        <f t="shared" si="67"/>
        <v>117.69868421052631</v>
      </c>
      <c r="Q709" s="6" t="str">
        <f t="shared" si="68"/>
        <v>technology</v>
      </c>
      <c r="R709" s="7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s="5">
        <f t="shared" si="66"/>
        <v>22.092500000000001</v>
      </c>
      <c r="P710">
        <f t="shared" si="67"/>
        <v>23.948509485094849</v>
      </c>
      <c r="Q710" s="6" t="str">
        <f t="shared" si="68"/>
        <v>technology</v>
      </c>
      <c r="R710" s="7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7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s="5">
        <f t="shared" si="66"/>
        <v>0.40666666666666662</v>
      </c>
      <c r="P711">
        <f t="shared" si="67"/>
        <v>30.5</v>
      </c>
      <c r="Q711" s="6" t="str">
        <f t="shared" si="68"/>
        <v>technology</v>
      </c>
      <c r="R711" s="7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7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s="5">
        <f t="shared" si="66"/>
        <v>0</v>
      </c>
      <c r="P712">
        <f t="shared" si="67"/>
        <v>0</v>
      </c>
      <c r="Q712" s="6" t="str">
        <f t="shared" si="68"/>
        <v>technology</v>
      </c>
      <c r="R712" s="7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s="5">
        <f t="shared" si="66"/>
        <v>33.790999999999997</v>
      </c>
      <c r="P713">
        <f t="shared" si="67"/>
        <v>99.973372781065095</v>
      </c>
      <c r="Q713" s="6" t="str">
        <f t="shared" si="68"/>
        <v>technology</v>
      </c>
      <c r="R713" s="7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s="5">
        <f t="shared" si="66"/>
        <v>0.21649484536082475</v>
      </c>
      <c r="P714">
        <f t="shared" si="67"/>
        <v>26.25</v>
      </c>
      <c r="Q714" s="6" t="str">
        <f t="shared" si="68"/>
        <v>technology</v>
      </c>
      <c r="R714" s="7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s="5">
        <f t="shared" si="66"/>
        <v>0.79600000000000004</v>
      </c>
      <c r="P715">
        <f t="shared" si="67"/>
        <v>199</v>
      </c>
      <c r="Q715" s="6" t="str">
        <f t="shared" si="68"/>
        <v>technology</v>
      </c>
      <c r="R715" s="7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s="5">
        <f t="shared" si="66"/>
        <v>14.993333333333334</v>
      </c>
      <c r="P716">
        <f t="shared" si="67"/>
        <v>80.321428571428569</v>
      </c>
      <c r="Q716" s="6" t="str">
        <f t="shared" si="68"/>
        <v>technology</v>
      </c>
      <c r="R716" s="7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s="5">
        <f t="shared" si="66"/>
        <v>5.0509090909090908</v>
      </c>
      <c r="P717">
        <f t="shared" si="67"/>
        <v>115.75</v>
      </c>
      <c r="Q717" s="6" t="str">
        <f t="shared" si="68"/>
        <v>technology</v>
      </c>
      <c r="R717" s="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s="5">
        <f t="shared" si="66"/>
        <v>10.214285714285715</v>
      </c>
      <c r="P718">
        <f t="shared" si="67"/>
        <v>44.6875</v>
      </c>
      <c r="Q718" s="6" t="str">
        <f t="shared" si="68"/>
        <v>technology</v>
      </c>
      <c r="R718" s="7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s="5">
        <f t="shared" si="66"/>
        <v>0.30499999999999999</v>
      </c>
      <c r="P719">
        <f t="shared" si="67"/>
        <v>76.25</v>
      </c>
      <c r="Q719" s="6" t="str">
        <f t="shared" si="68"/>
        <v>technology</v>
      </c>
      <c r="R719" s="7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s="5">
        <f t="shared" si="66"/>
        <v>0.75</v>
      </c>
      <c r="P720">
        <f t="shared" si="67"/>
        <v>22.5</v>
      </c>
      <c r="Q720" s="6" t="str">
        <f t="shared" si="68"/>
        <v>technology</v>
      </c>
      <c r="R720" s="7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s="5">
        <f t="shared" si="66"/>
        <v>1.2933333333333332</v>
      </c>
      <c r="P721">
        <f t="shared" si="67"/>
        <v>19.399999999999999</v>
      </c>
      <c r="Q721" s="6" t="str">
        <f t="shared" si="68"/>
        <v>technology</v>
      </c>
      <c r="R721" s="7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5">
        <f t="shared" si="66"/>
        <v>143.94736842105263</v>
      </c>
      <c r="P722">
        <f t="shared" si="67"/>
        <v>66.707317073170728</v>
      </c>
      <c r="Q722" s="6" t="str">
        <f t="shared" si="68"/>
        <v>publishing</v>
      </c>
      <c r="R722" s="7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5">
        <f t="shared" si="66"/>
        <v>122.10975609756099</v>
      </c>
      <c r="P723">
        <f t="shared" si="67"/>
        <v>84.142857142857139</v>
      </c>
      <c r="Q723" s="6" t="str">
        <f t="shared" si="68"/>
        <v>publishing</v>
      </c>
      <c r="R723" s="7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8277</v>
      </c>
      <c r="O724" s="5">
        <f t="shared" si="66"/>
        <v>132.024</v>
      </c>
      <c r="P724">
        <f t="shared" si="67"/>
        <v>215.72549019607843</v>
      </c>
      <c r="Q724" s="6" t="str">
        <f t="shared" si="68"/>
        <v>publishing</v>
      </c>
      <c r="R724" s="7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7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5">
        <f t="shared" si="66"/>
        <v>109.38000000000001</v>
      </c>
      <c r="P725">
        <f t="shared" si="67"/>
        <v>54.69</v>
      </c>
      <c r="Q725" s="6" t="str">
        <f t="shared" si="68"/>
        <v>publishing</v>
      </c>
      <c r="R725" s="7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5">
        <f t="shared" si="66"/>
        <v>105.47157142857144</v>
      </c>
      <c r="P726">
        <f t="shared" si="67"/>
        <v>51.62944055944056</v>
      </c>
      <c r="Q726" s="6" t="str">
        <f t="shared" si="68"/>
        <v>publishing</v>
      </c>
      <c r="R726" s="7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8277</v>
      </c>
      <c r="O727" s="5">
        <f t="shared" si="66"/>
        <v>100.35000000000001</v>
      </c>
      <c r="P727">
        <f t="shared" si="67"/>
        <v>143.35714285714286</v>
      </c>
      <c r="Q727" s="6" t="str">
        <f t="shared" si="68"/>
        <v>publishing</v>
      </c>
      <c r="R727" s="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5">
        <f t="shared" si="66"/>
        <v>101.4</v>
      </c>
      <c r="P728">
        <f t="shared" si="67"/>
        <v>72.428571428571431</v>
      </c>
      <c r="Q728" s="6" t="str">
        <f t="shared" si="68"/>
        <v>publishing</v>
      </c>
      <c r="R728" s="7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5">
        <f t="shared" si="66"/>
        <v>155.51428571428571</v>
      </c>
      <c r="P729">
        <f t="shared" si="67"/>
        <v>36.530201342281877</v>
      </c>
      <c r="Q729" s="6" t="str">
        <f t="shared" si="68"/>
        <v>publishing</v>
      </c>
      <c r="R729" s="7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5">
        <f t="shared" si="66"/>
        <v>105.566</v>
      </c>
      <c r="P730">
        <f t="shared" si="67"/>
        <v>60.903461538461535</v>
      </c>
      <c r="Q730" s="6" t="str">
        <f t="shared" si="68"/>
        <v>publishing</v>
      </c>
      <c r="R730" s="7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5">
        <f t="shared" si="66"/>
        <v>130.65</v>
      </c>
      <c r="P731">
        <f t="shared" si="67"/>
        <v>43.55</v>
      </c>
      <c r="Q731" s="6" t="str">
        <f t="shared" si="68"/>
        <v>publishing</v>
      </c>
      <c r="R731" s="7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7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5">
        <f t="shared" si="66"/>
        <v>132.19</v>
      </c>
      <c r="P732">
        <f t="shared" si="67"/>
        <v>99.766037735849054</v>
      </c>
      <c r="Q732" s="6" t="str">
        <f t="shared" si="68"/>
        <v>publishing</v>
      </c>
      <c r="R732" s="7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5">
        <f t="shared" si="66"/>
        <v>126</v>
      </c>
      <c r="P733">
        <f t="shared" si="67"/>
        <v>88.732394366197184</v>
      </c>
      <c r="Q733" s="6" t="str">
        <f t="shared" si="68"/>
        <v>publishing</v>
      </c>
      <c r="R733" s="7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8277</v>
      </c>
      <c r="O734" s="5">
        <f t="shared" si="66"/>
        <v>160</v>
      </c>
      <c r="P734">
        <f t="shared" si="67"/>
        <v>4.9230769230769234</v>
      </c>
      <c r="Q734" s="6" t="str">
        <f t="shared" si="68"/>
        <v>publishing</v>
      </c>
      <c r="R734" s="7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8277</v>
      </c>
      <c r="O735" s="5">
        <f t="shared" si="66"/>
        <v>120.48</v>
      </c>
      <c r="P735">
        <f t="shared" si="67"/>
        <v>17.822485207100591</v>
      </c>
      <c r="Q735" s="6" t="str">
        <f t="shared" si="68"/>
        <v>publishing</v>
      </c>
      <c r="R735" s="7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7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8277</v>
      </c>
      <c r="O736" s="5">
        <f t="shared" si="66"/>
        <v>125.52941176470588</v>
      </c>
      <c r="P736">
        <f t="shared" si="67"/>
        <v>187.19298245614036</v>
      </c>
      <c r="Q736" s="6" t="str">
        <f t="shared" si="68"/>
        <v>publishing</v>
      </c>
      <c r="R736" s="7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8277</v>
      </c>
      <c r="O737" s="5">
        <f t="shared" si="66"/>
        <v>114.40638297872341</v>
      </c>
      <c r="P737">
        <f t="shared" si="67"/>
        <v>234.80786026200875</v>
      </c>
      <c r="Q737" s="6" t="str">
        <f t="shared" si="68"/>
        <v>publishing</v>
      </c>
      <c r="R737" s="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5">
        <f t="shared" si="66"/>
        <v>315.13888888888891</v>
      </c>
      <c r="P738">
        <f t="shared" si="67"/>
        <v>105.04629629629629</v>
      </c>
      <c r="Q738" s="6" t="str">
        <f t="shared" si="68"/>
        <v>publishing</v>
      </c>
      <c r="R738" s="7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5">
        <f t="shared" si="66"/>
        <v>122.39999999999999</v>
      </c>
      <c r="P739">
        <f t="shared" si="67"/>
        <v>56.666666666666664</v>
      </c>
      <c r="Q739" s="6" t="str">
        <f t="shared" si="68"/>
        <v>publishing</v>
      </c>
      <c r="R739" s="7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7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5">
        <f t="shared" si="66"/>
        <v>106.73333333333332</v>
      </c>
      <c r="P740">
        <f t="shared" si="67"/>
        <v>39.048780487804876</v>
      </c>
      <c r="Q740" s="6" t="str">
        <f t="shared" si="68"/>
        <v>publishing</v>
      </c>
      <c r="R740" s="7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5">
        <f t="shared" si="66"/>
        <v>158.33333333333331</v>
      </c>
      <c r="P741">
        <f t="shared" si="67"/>
        <v>68.345323741007192</v>
      </c>
      <c r="Q741" s="6" t="str">
        <f t="shared" si="68"/>
        <v>publishing</v>
      </c>
      <c r="R741" s="7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8277</v>
      </c>
      <c r="O742" s="5">
        <f t="shared" si="66"/>
        <v>107.4</v>
      </c>
      <c r="P742">
        <f t="shared" si="67"/>
        <v>169.57894736842104</v>
      </c>
      <c r="Q742" s="6" t="str">
        <f t="shared" si="68"/>
        <v>publishing</v>
      </c>
      <c r="R742" s="7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7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8277</v>
      </c>
      <c r="O743" s="5">
        <f t="shared" si="66"/>
        <v>102.25999999999999</v>
      </c>
      <c r="P743">
        <f t="shared" si="67"/>
        <v>141.42340425531913</v>
      </c>
      <c r="Q743" s="6" t="str">
        <f t="shared" si="68"/>
        <v>publishing</v>
      </c>
      <c r="R743" s="7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5">
        <f t="shared" si="66"/>
        <v>110.71428571428572</v>
      </c>
      <c r="P744">
        <f t="shared" si="67"/>
        <v>67.391304347826093</v>
      </c>
      <c r="Q744" s="6" t="str">
        <f t="shared" si="68"/>
        <v>publishing</v>
      </c>
      <c r="R744" s="7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5">
        <f t="shared" si="66"/>
        <v>148</v>
      </c>
      <c r="P745">
        <f t="shared" si="67"/>
        <v>54.266666666666666</v>
      </c>
      <c r="Q745" s="6" t="str">
        <f t="shared" si="68"/>
        <v>publishing</v>
      </c>
      <c r="R745" s="7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7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5">
        <f t="shared" si="66"/>
        <v>102.32000000000001</v>
      </c>
      <c r="P746">
        <f t="shared" si="67"/>
        <v>82.516129032258064</v>
      </c>
      <c r="Q746" s="6" t="str">
        <f t="shared" si="68"/>
        <v>publishing</v>
      </c>
      <c r="R746" s="7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5">
        <f t="shared" si="66"/>
        <v>179.09909909909908</v>
      </c>
      <c r="P747">
        <f t="shared" si="67"/>
        <v>53.729729729729726</v>
      </c>
      <c r="Q747" s="6" t="str">
        <f t="shared" si="68"/>
        <v>publishing</v>
      </c>
      <c r="R747" s="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8277</v>
      </c>
      <c r="O748" s="5">
        <f t="shared" si="66"/>
        <v>111.08135252761969</v>
      </c>
      <c r="P748">
        <f t="shared" si="67"/>
        <v>34.206185567010309</v>
      </c>
      <c r="Q748" s="6" t="str">
        <f t="shared" si="68"/>
        <v>publishing</v>
      </c>
      <c r="R748" s="7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8277</v>
      </c>
      <c r="O749" s="5">
        <f t="shared" si="66"/>
        <v>100.04285714285714</v>
      </c>
      <c r="P749">
        <f t="shared" si="67"/>
        <v>127.32727272727273</v>
      </c>
      <c r="Q749" s="6" t="str">
        <f t="shared" si="68"/>
        <v>publishing</v>
      </c>
      <c r="R749" s="7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5">
        <f t="shared" si="66"/>
        <v>100.25</v>
      </c>
      <c r="P750">
        <f t="shared" si="67"/>
        <v>45.56818181818182</v>
      </c>
      <c r="Q750" s="6" t="str">
        <f t="shared" si="68"/>
        <v>publishing</v>
      </c>
      <c r="R750" s="7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5">
        <f t="shared" si="66"/>
        <v>105.56</v>
      </c>
      <c r="P751">
        <f t="shared" si="67"/>
        <v>95.963636363636368</v>
      </c>
      <c r="Q751" s="6" t="str">
        <f t="shared" si="68"/>
        <v>publishing</v>
      </c>
      <c r="R751" s="7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5">
        <f t="shared" si="66"/>
        <v>102.58775877587757</v>
      </c>
      <c r="P752">
        <f t="shared" si="67"/>
        <v>77.271186440677965</v>
      </c>
      <c r="Q752" s="6" t="str">
        <f t="shared" si="68"/>
        <v>publishing</v>
      </c>
      <c r="R752" s="7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5">
        <f t="shared" si="66"/>
        <v>118.5</v>
      </c>
      <c r="P753">
        <f t="shared" si="67"/>
        <v>57.338709677419352</v>
      </c>
      <c r="Q753" s="6" t="str">
        <f t="shared" si="68"/>
        <v>publishing</v>
      </c>
      <c r="R753" s="7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5">
        <f t="shared" si="66"/>
        <v>111.7</v>
      </c>
      <c r="P754">
        <f t="shared" si="67"/>
        <v>53.19047619047619</v>
      </c>
      <c r="Q754" s="6" t="str">
        <f t="shared" si="68"/>
        <v>publishing</v>
      </c>
      <c r="R754" s="7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8277</v>
      </c>
      <c r="O755" s="5">
        <f t="shared" si="66"/>
        <v>128</v>
      </c>
      <c r="P755">
        <f t="shared" si="67"/>
        <v>492.30769230769232</v>
      </c>
      <c r="Q755" s="6" t="str">
        <f t="shared" si="68"/>
        <v>publishing</v>
      </c>
      <c r="R755" s="7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5">
        <f t="shared" si="66"/>
        <v>103.75000000000001</v>
      </c>
      <c r="P756">
        <f t="shared" si="67"/>
        <v>42.346938775510203</v>
      </c>
      <c r="Q756" s="6" t="str">
        <f t="shared" si="68"/>
        <v>publishing</v>
      </c>
      <c r="R756" s="7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5">
        <f t="shared" si="66"/>
        <v>101.9076</v>
      </c>
      <c r="P757">
        <f t="shared" si="67"/>
        <v>37.466029411764708</v>
      </c>
      <c r="Q757" s="6" t="str">
        <f t="shared" si="68"/>
        <v>publishing</v>
      </c>
      <c r="R757" s="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5">
        <f t="shared" si="66"/>
        <v>117.71428571428571</v>
      </c>
      <c r="P758">
        <f t="shared" si="67"/>
        <v>37.454545454545453</v>
      </c>
      <c r="Q758" s="6" t="str">
        <f t="shared" si="68"/>
        <v>publishing</v>
      </c>
      <c r="R758" s="7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8277</v>
      </c>
      <c r="O759" s="5">
        <f t="shared" si="66"/>
        <v>238</v>
      </c>
      <c r="P759">
        <f t="shared" si="67"/>
        <v>33.055555555555557</v>
      </c>
      <c r="Q759" s="6" t="str">
        <f t="shared" si="68"/>
        <v>publishing</v>
      </c>
      <c r="R759" s="7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7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8277</v>
      </c>
      <c r="O760" s="5">
        <f t="shared" si="66"/>
        <v>102</v>
      </c>
      <c r="P760">
        <f t="shared" si="67"/>
        <v>134.21052631578948</v>
      </c>
      <c r="Q760" s="6" t="str">
        <f t="shared" si="68"/>
        <v>publishing</v>
      </c>
      <c r="R760" s="7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5">
        <f t="shared" si="66"/>
        <v>101.92000000000002</v>
      </c>
      <c r="P761">
        <f t="shared" si="67"/>
        <v>51.474747474747474</v>
      </c>
      <c r="Q761" s="6" t="str">
        <f t="shared" si="68"/>
        <v>publishing</v>
      </c>
      <c r="R761" s="7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s="5">
        <f t="shared" si="66"/>
        <v>0</v>
      </c>
      <c r="P762">
        <f t="shared" si="67"/>
        <v>0</v>
      </c>
      <c r="Q762" s="6" t="str">
        <f t="shared" si="68"/>
        <v>publishing</v>
      </c>
      <c r="R762" s="7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s="5">
        <f t="shared" si="66"/>
        <v>4.7</v>
      </c>
      <c r="P763">
        <f t="shared" si="67"/>
        <v>39.166666666666664</v>
      </c>
      <c r="Q763" s="6" t="str">
        <f t="shared" si="68"/>
        <v>publishing</v>
      </c>
      <c r="R763" s="7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s="5">
        <f t="shared" si="66"/>
        <v>0</v>
      </c>
      <c r="P764">
        <f t="shared" si="67"/>
        <v>0</v>
      </c>
      <c r="Q764" s="6" t="str">
        <f t="shared" si="68"/>
        <v>publishing</v>
      </c>
      <c r="R764" s="7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s="5">
        <f t="shared" si="66"/>
        <v>0.11655011655011654</v>
      </c>
      <c r="P765">
        <f t="shared" si="67"/>
        <v>5</v>
      </c>
      <c r="Q765" s="6" t="str">
        <f t="shared" si="68"/>
        <v>publishing</v>
      </c>
      <c r="R765" s="7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s="5">
        <f t="shared" si="66"/>
        <v>0</v>
      </c>
      <c r="P766">
        <f t="shared" si="67"/>
        <v>0</v>
      </c>
      <c r="Q766" s="6" t="str">
        <f t="shared" si="68"/>
        <v>publishing</v>
      </c>
      <c r="R766" s="7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s="5">
        <f t="shared" si="66"/>
        <v>36.014285714285712</v>
      </c>
      <c r="P767">
        <f t="shared" si="67"/>
        <v>57.295454545454547</v>
      </c>
      <c r="Q767" s="6" t="str">
        <f t="shared" si="68"/>
        <v>publishing</v>
      </c>
      <c r="R767" s="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s="5">
        <f t="shared" si="66"/>
        <v>0</v>
      </c>
      <c r="P768">
        <f t="shared" si="67"/>
        <v>0</v>
      </c>
      <c r="Q768" s="6" t="str">
        <f t="shared" si="68"/>
        <v>publishing</v>
      </c>
      <c r="R768" s="7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s="5">
        <f t="shared" si="66"/>
        <v>3.54</v>
      </c>
      <c r="P769">
        <f t="shared" si="67"/>
        <v>59</v>
      </c>
      <c r="Q769" s="6" t="str">
        <f t="shared" si="68"/>
        <v>publishing</v>
      </c>
      <c r="R769" s="7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s="5">
        <f t="shared" ref="O770:O833" si="72">(E770/D770)*100</f>
        <v>0</v>
      </c>
      <c r="P770">
        <f t="shared" si="67"/>
        <v>0</v>
      </c>
      <c r="Q770" s="6" t="str">
        <f t="shared" si="68"/>
        <v>publishing</v>
      </c>
      <c r="R770" s="7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s="5">
        <f t="shared" si="72"/>
        <v>41.4</v>
      </c>
      <c r="P771">
        <f t="shared" ref="P771:P834" si="73">IFERROR(E771/L771,0)</f>
        <v>31.846153846153847</v>
      </c>
      <c r="Q771" s="6" t="str">
        <f t="shared" ref="Q771:Q834" si="74">LEFT(N771,FIND("/",N771)-1)</f>
        <v>publishing</v>
      </c>
      <c r="R771" s="7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s="5">
        <f t="shared" si="72"/>
        <v>0</v>
      </c>
      <c r="P772">
        <f t="shared" si="73"/>
        <v>0</v>
      </c>
      <c r="Q772" s="6" t="str">
        <f t="shared" si="74"/>
        <v>publishing</v>
      </c>
      <c r="R772" s="7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s="5">
        <f t="shared" si="72"/>
        <v>2.6315789473684209E-2</v>
      </c>
      <c r="P773">
        <f t="shared" si="73"/>
        <v>10</v>
      </c>
      <c r="Q773" s="6" t="str">
        <f t="shared" si="74"/>
        <v>publishing</v>
      </c>
      <c r="R773" s="7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s="5">
        <f t="shared" si="72"/>
        <v>3.3333333333333335</v>
      </c>
      <c r="P774">
        <f t="shared" si="73"/>
        <v>50</v>
      </c>
      <c r="Q774" s="6" t="str">
        <f t="shared" si="74"/>
        <v>publishing</v>
      </c>
      <c r="R774" s="7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s="5">
        <f t="shared" si="72"/>
        <v>0.85129023676509719</v>
      </c>
      <c r="P775">
        <f t="shared" si="73"/>
        <v>16</v>
      </c>
      <c r="Q775" s="6" t="str">
        <f t="shared" si="74"/>
        <v>publishing</v>
      </c>
      <c r="R775" s="7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s="5">
        <f t="shared" si="72"/>
        <v>70.199999999999989</v>
      </c>
      <c r="P776">
        <f t="shared" si="73"/>
        <v>39</v>
      </c>
      <c r="Q776" s="6" t="str">
        <f t="shared" si="74"/>
        <v>publishing</v>
      </c>
      <c r="R776" s="7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s="5">
        <f t="shared" si="72"/>
        <v>1.7000000000000002</v>
      </c>
      <c r="P777">
        <f t="shared" si="73"/>
        <v>34</v>
      </c>
      <c r="Q777" s="6" t="str">
        <f t="shared" si="74"/>
        <v>publishing</v>
      </c>
      <c r="R777" s="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s="5">
        <f t="shared" si="72"/>
        <v>51.4</v>
      </c>
      <c r="P778">
        <f t="shared" si="73"/>
        <v>63.122807017543863</v>
      </c>
      <c r="Q778" s="6" t="str">
        <f t="shared" si="74"/>
        <v>publishing</v>
      </c>
      <c r="R778" s="7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s="5">
        <f t="shared" si="72"/>
        <v>0.70000000000000007</v>
      </c>
      <c r="P779">
        <f t="shared" si="73"/>
        <v>7</v>
      </c>
      <c r="Q779" s="6" t="str">
        <f t="shared" si="74"/>
        <v>publishing</v>
      </c>
      <c r="R779" s="7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s="5">
        <f t="shared" si="72"/>
        <v>0.4</v>
      </c>
      <c r="P780">
        <f t="shared" si="73"/>
        <v>2</v>
      </c>
      <c r="Q780" s="6" t="str">
        <f t="shared" si="74"/>
        <v>publishing</v>
      </c>
      <c r="R780" s="7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s="5">
        <f t="shared" si="72"/>
        <v>2.666666666666667</v>
      </c>
      <c r="P781">
        <f t="shared" si="73"/>
        <v>66.666666666666671</v>
      </c>
      <c r="Q781" s="6" t="str">
        <f t="shared" si="74"/>
        <v>publishing</v>
      </c>
      <c r="R781" s="7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7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s="5">
        <f t="shared" si="72"/>
        <v>104</v>
      </c>
      <c r="P782">
        <f t="shared" si="73"/>
        <v>38.518518518518519</v>
      </c>
      <c r="Q782" s="6" t="str">
        <f t="shared" si="74"/>
        <v>music</v>
      </c>
      <c r="R782" s="7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s="5">
        <f t="shared" si="72"/>
        <v>133.15375</v>
      </c>
      <c r="P783">
        <f t="shared" si="73"/>
        <v>42.609200000000001</v>
      </c>
      <c r="Q783" s="6" t="str">
        <f t="shared" si="74"/>
        <v>music</v>
      </c>
      <c r="R783" s="7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s="5">
        <f t="shared" si="72"/>
        <v>100</v>
      </c>
      <c r="P784">
        <f t="shared" si="73"/>
        <v>50</v>
      </c>
      <c r="Q784" s="6" t="str">
        <f t="shared" si="74"/>
        <v>music</v>
      </c>
      <c r="R784" s="7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s="5">
        <f t="shared" si="72"/>
        <v>148.13333333333333</v>
      </c>
      <c r="P785">
        <f t="shared" si="73"/>
        <v>63.485714285714288</v>
      </c>
      <c r="Q785" s="6" t="str">
        <f t="shared" si="74"/>
        <v>music</v>
      </c>
      <c r="R785" s="7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s="5">
        <f t="shared" si="72"/>
        <v>102.49999999999999</v>
      </c>
      <c r="P786">
        <f t="shared" si="73"/>
        <v>102.5</v>
      </c>
      <c r="Q786" s="6" t="str">
        <f t="shared" si="74"/>
        <v>music</v>
      </c>
      <c r="R786" s="7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s="5">
        <f t="shared" si="72"/>
        <v>180.62799999999999</v>
      </c>
      <c r="P787">
        <f t="shared" si="73"/>
        <v>31.142758620689655</v>
      </c>
      <c r="Q787" s="6" t="str">
        <f t="shared" si="74"/>
        <v>music</v>
      </c>
      <c r="R787" s="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s="5">
        <f t="shared" si="72"/>
        <v>142.79999999999998</v>
      </c>
      <c r="P788">
        <f t="shared" si="73"/>
        <v>162.27272727272728</v>
      </c>
      <c r="Q788" s="6" t="str">
        <f t="shared" si="74"/>
        <v>music</v>
      </c>
      <c r="R788" s="7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s="5">
        <f t="shared" si="72"/>
        <v>114.16666666666666</v>
      </c>
      <c r="P789">
        <f t="shared" si="73"/>
        <v>80.588235294117652</v>
      </c>
      <c r="Q789" s="6" t="str">
        <f t="shared" si="74"/>
        <v>music</v>
      </c>
      <c r="R789" s="7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s="5">
        <f t="shared" si="72"/>
        <v>203.505</v>
      </c>
      <c r="P790">
        <f t="shared" si="73"/>
        <v>59.85441176470588</v>
      </c>
      <c r="Q790" s="6" t="str">
        <f t="shared" si="74"/>
        <v>music</v>
      </c>
      <c r="R790" s="7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s="5">
        <f t="shared" si="72"/>
        <v>109.41176470588236</v>
      </c>
      <c r="P791">
        <f t="shared" si="73"/>
        <v>132.85714285714286</v>
      </c>
      <c r="Q791" s="6" t="str">
        <f t="shared" si="74"/>
        <v>music</v>
      </c>
      <c r="R791" s="7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s="5">
        <f t="shared" si="72"/>
        <v>144.37459999999999</v>
      </c>
      <c r="P792">
        <f t="shared" si="73"/>
        <v>92.547820512820508</v>
      </c>
      <c r="Q792" s="6" t="str">
        <f t="shared" si="74"/>
        <v>music</v>
      </c>
      <c r="R792" s="7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s="5">
        <f t="shared" si="72"/>
        <v>103.86666666666666</v>
      </c>
      <c r="P793">
        <f t="shared" si="73"/>
        <v>60.859375</v>
      </c>
      <c r="Q793" s="6" t="str">
        <f t="shared" si="74"/>
        <v>music</v>
      </c>
      <c r="R793" s="7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7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s="5">
        <f t="shared" si="72"/>
        <v>100.44440000000002</v>
      </c>
      <c r="P794">
        <f t="shared" si="73"/>
        <v>41.851833333333339</v>
      </c>
      <c r="Q794" s="6" t="str">
        <f t="shared" si="74"/>
        <v>music</v>
      </c>
      <c r="R794" s="7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s="5">
        <f t="shared" si="72"/>
        <v>102.77927272727271</v>
      </c>
      <c r="P795">
        <f t="shared" si="73"/>
        <v>88.325937499999995</v>
      </c>
      <c r="Q795" s="6" t="str">
        <f t="shared" si="74"/>
        <v>music</v>
      </c>
      <c r="R795" s="7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s="5">
        <f t="shared" si="72"/>
        <v>105.31250000000001</v>
      </c>
      <c r="P796">
        <f t="shared" si="73"/>
        <v>158.96226415094338</v>
      </c>
      <c r="Q796" s="6" t="str">
        <f t="shared" si="74"/>
        <v>music</v>
      </c>
      <c r="R796" s="7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s="5">
        <f t="shared" si="72"/>
        <v>111.78571428571429</v>
      </c>
      <c r="P797">
        <f t="shared" si="73"/>
        <v>85.054347826086953</v>
      </c>
      <c r="Q797" s="6" t="str">
        <f t="shared" si="74"/>
        <v>music</v>
      </c>
      <c r="R797" s="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s="5">
        <f t="shared" si="72"/>
        <v>101.35000000000001</v>
      </c>
      <c r="P798">
        <f t="shared" si="73"/>
        <v>112.61111111111111</v>
      </c>
      <c r="Q798" s="6" t="str">
        <f t="shared" si="74"/>
        <v>music</v>
      </c>
      <c r="R798" s="7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s="5">
        <f t="shared" si="72"/>
        <v>107.53333333333333</v>
      </c>
      <c r="P799">
        <f t="shared" si="73"/>
        <v>45.436619718309856</v>
      </c>
      <c r="Q799" s="6" t="str">
        <f t="shared" si="74"/>
        <v>music</v>
      </c>
      <c r="R799" s="7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s="5">
        <f t="shared" si="72"/>
        <v>114.88571428571429</v>
      </c>
      <c r="P800">
        <f t="shared" si="73"/>
        <v>46.218390804597703</v>
      </c>
      <c r="Q800" s="6" t="str">
        <f t="shared" si="74"/>
        <v>music</v>
      </c>
      <c r="R800" s="7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s="5">
        <f t="shared" si="72"/>
        <v>100.02</v>
      </c>
      <c r="P801">
        <f t="shared" si="73"/>
        <v>178.60714285714286</v>
      </c>
      <c r="Q801" s="6" t="str">
        <f t="shared" si="74"/>
        <v>music</v>
      </c>
      <c r="R801" s="7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s="5">
        <f t="shared" si="72"/>
        <v>152.13333333333335</v>
      </c>
      <c r="P802">
        <f t="shared" si="73"/>
        <v>40.75</v>
      </c>
      <c r="Q802" s="6" t="str">
        <f t="shared" si="74"/>
        <v>music</v>
      </c>
      <c r="R802" s="7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s="5">
        <f t="shared" si="72"/>
        <v>111.52149999999999</v>
      </c>
      <c r="P803">
        <f t="shared" si="73"/>
        <v>43.733921568627444</v>
      </c>
      <c r="Q803" s="6" t="str">
        <f t="shared" si="74"/>
        <v>music</v>
      </c>
      <c r="R803" s="7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s="5">
        <f t="shared" si="72"/>
        <v>101.33333333333334</v>
      </c>
      <c r="P804">
        <f t="shared" si="73"/>
        <v>81.066666666666663</v>
      </c>
      <c r="Q804" s="6" t="str">
        <f t="shared" si="74"/>
        <v>music</v>
      </c>
      <c r="R804" s="7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s="5">
        <f t="shared" si="72"/>
        <v>123.2608695652174</v>
      </c>
      <c r="P805">
        <f t="shared" si="73"/>
        <v>74.60526315789474</v>
      </c>
      <c r="Q805" s="6" t="str">
        <f t="shared" si="74"/>
        <v>music</v>
      </c>
      <c r="R805" s="7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s="5">
        <f t="shared" si="72"/>
        <v>100</v>
      </c>
      <c r="P806">
        <f t="shared" si="73"/>
        <v>305.55555555555554</v>
      </c>
      <c r="Q806" s="6" t="str">
        <f t="shared" si="74"/>
        <v>music</v>
      </c>
      <c r="R806" s="7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s="5">
        <f t="shared" si="72"/>
        <v>105</v>
      </c>
      <c r="P807">
        <f t="shared" si="73"/>
        <v>58.333333333333336</v>
      </c>
      <c r="Q807" s="6" t="str">
        <f t="shared" si="74"/>
        <v>music</v>
      </c>
      <c r="R807" s="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s="5">
        <f t="shared" si="72"/>
        <v>104.4375</v>
      </c>
      <c r="P808">
        <f t="shared" si="73"/>
        <v>117.67605633802818</v>
      </c>
      <c r="Q808" s="6" t="str">
        <f t="shared" si="74"/>
        <v>music</v>
      </c>
      <c r="R808" s="7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7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s="5">
        <f t="shared" si="72"/>
        <v>105.125</v>
      </c>
      <c r="P809">
        <f t="shared" si="73"/>
        <v>73.771929824561397</v>
      </c>
      <c r="Q809" s="6" t="str">
        <f t="shared" si="74"/>
        <v>music</v>
      </c>
      <c r="R809" s="7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s="5">
        <f t="shared" si="72"/>
        <v>100</v>
      </c>
      <c r="P810">
        <f t="shared" si="73"/>
        <v>104.65116279069767</v>
      </c>
      <c r="Q810" s="6" t="str">
        <f t="shared" si="74"/>
        <v>music</v>
      </c>
      <c r="R810" s="7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s="5">
        <f t="shared" si="72"/>
        <v>103.77499999999999</v>
      </c>
      <c r="P811">
        <f t="shared" si="73"/>
        <v>79.82692307692308</v>
      </c>
      <c r="Q811" s="6" t="str">
        <f t="shared" si="74"/>
        <v>music</v>
      </c>
      <c r="R811" s="7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s="5">
        <f t="shared" si="72"/>
        <v>105</v>
      </c>
      <c r="P812">
        <f t="shared" si="73"/>
        <v>58.333333333333336</v>
      </c>
      <c r="Q812" s="6" t="str">
        <f t="shared" si="74"/>
        <v>music</v>
      </c>
      <c r="R812" s="7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7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s="5">
        <f t="shared" si="72"/>
        <v>104</v>
      </c>
      <c r="P813">
        <f t="shared" si="73"/>
        <v>86.666666666666671</v>
      </c>
      <c r="Q813" s="6" t="str">
        <f t="shared" si="74"/>
        <v>music</v>
      </c>
      <c r="R813" s="7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s="5">
        <f t="shared" si="72"/>
        <v>151.83333333333334</v>
      </c>
      <c r="P814">
        <f t="shared" si="73"/>
        <v>27.606060606060606</v>
      </c>
      <c r="Q814" s="6" t="str">
        <f t="shared" si="74"/>
        <v>music</v>
      </c>
      <c r="R814" s="7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7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s="5">
        <f t="shared" si="72"/>
        <v>159.99600000000001</v>
      </c>
      <c r="P815">
        <f t="shared" si="73"/>
        <v>24.999375000000001</v>
      </c>
      <c r="Q815" s="6" t="str">
        <f t="shared" si="74"/>
        <v>music</v>
      </c>
      <c r="R815" s="7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s="5">
        <f t="shared" si="72"/>
        <v>127.3</v>
      </c>
      <c r="P816">
        <f t="shared" si="73"/>
        <v>45.464285714285715</v>
      </c>
      <c r="Q816" s="6" t="str">
        <f t="shared" si="74"/>
        <v>music</v>
      </c>
      <c r="R816" s="7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7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s="5">
        <f t="shared" si="72"/>
        <v>107</v>
      </c>
      <c r="P817">
        <f t="shared" si="73"/>
        <v>99.534883720930239</v>
      </c>
      <c r="Q817" s="6" t="str">
        <f t="shared" si="74"/>
        <v>music</v>
      </c>
      <c r="R817" s="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7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s="5">
        <f t="shared" si="72"/>
        <v>115.12214285714286</v>
      </c>
      <c r="P818">
        <f t="shared" si="73"/>
        <v>39.31</v>
      </c>
      <c r="Q818" s="6" t="str">
        <f t="shared" si="74"/>
        <v>music</v>
      </c>
      <c r="R818" s="7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s="5">
        <f t="shared" si="72"/>
        <v>137.11066666666665</v>
      </c>
      <c r="P819">
        <f t="shared" si="73"/>
        <v>89.419999999999987</v>
      </c>
      <c r="Q819" s="6" t="str">
        <f t="shared" si="74"/>
        <v>music</v>
      </c>
      <c r="R819" s="7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s="5">
        <f t="shared" si="72"/>
        <v>155.71428571428572</v>
      </c>
      <c r="P820">
        <f t="shared" si="73"/>
        <v>28.684210526315791</v>
      </c>
      <c r="Q820" s="6" t="str">
        <f t="shared" si="74"/>
        <v>music</v>
      </c>
      <c r="R820" s="7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7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s="5">
        <f t="shared" si="72"/>
        <v>108.74999999999999</v>
      </c>
      <c r="P821">
        <f t="shared" si="73"/>
        <v>31.071428571428573</v>
      </c>
      <c r="Q821" s="6" t="str">
        <f t="shared" si="74"/>
        <v>music</v>
      </c>
      <c r="R821" s="7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s="5">
        <f t="shared" si="72"/>
        <v>134.05000000000001</v>
      </c>
      <c r="P822">
        <f t="shared" si="73"/>
        <v>70.55263157894737</v>
      </c>
      <c r="Q822" s="6" t="str">
        <f t="shared" si="74"/>
        <v>music</v>
      </c>
      <c r="R822" s="7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s="5">
        <f t="shared" si="72"/>
        <v>100</v>
      </c>
      <c r="P823">
        <f t="shared" si="73"/>
        <v>224.12820512820514</v>
      </c>
      <c r="Q823" s="6" t="str">
        <f t="shared" si="74"/>
        <v>music</v>
      </c>
      <c r="R823" s="7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7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s="5">
        <f t="shared" si="72"/>
        <v>119.16666666666667</v>
      </c>
      <c r="P824">
        <f t="shared" si="73"/>
        <v>51.811594202898547</v>
      </c>
      <c r="Q824" s="6" t="str">
        <f t="shared" si="74"/>
        <v>music</v>
      </c>
      <c r="R824" s="7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s="5">
        <f t="shared" si="72"/>
        <v>179.5</v>
      </c>
      <c r="P825">
        <f t="shared" si="73"/>
        <v>43.515151515151516</v>
      </c>
      <c r="Q825" s="6" t="str">
        <f t="shared" si="74"/>
        <v>music</v>
      </c>
      <c r="R825" s="7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s="5">
        <f t="shared" si="72"/>
        <v>134.38124999999999</v>
      </c>
      <c r="P826">
        <f t="shared" si="73"/>
        <v>39.816666666666663</v>
      </c>
      <c r="Q826" s="6" t="str">
        <f t="shared" si="74"/>
        <v>music</v>
      </c>
      <c r="R826" s="7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7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s="5">
        <f t="shared" si="72"/>
        <v>100.43200000000002</v>
      </c>
      <c r="P827">
        <f t="shared" si="73"/>
        <v>126.8080808080808</v>
      </c>
      <c r="Q827" s="6" t="str">
        <f t="shared" si="74"/>
        <v>music</v>
      </c>
      <c r="R827" s="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s="5">
        <f t="shared" si="72"/>
        <v>101.45454545454547</v>
      </c>
      <c r="P828">
        <f t="shared" si="73"/>
        <v>113.87755102040816</v>
      </c>
      <c r="Q828" s="6" t="str">
        <f t="shared" si="74"/>
        <v>music</v>
      </c>
      <c r="R828" s="7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s="5">
        <f t="shared" si="72"/>
        <v>103.33333333333334</v>
      </c>
      <c r="P829">
        <f t="shared" si="73"/>
        <v>28.181818181818183</v>
      </c>
      <c r="Q829" s="6" t="str">
        <f t="shared" si="74"/>
        <v>music</v>
      </c>
      <c r="R829" s="7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s="5">
        <f t="shared" si="72"/>
        <v>107</v>
      </c>
      <c r="P830">
        <f t="shared" si="73"/>
        <v>36.60526315789474</v>
      </c>
      <c r="Q830" s="6" t="str">
        <f t="shared" si="74"/>
        <v>music</v>
      </c>
      <c r="R830" s="7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s="5">
        <f t="shared" si="72"/>
        <v>104</v>
      </c>
      <c r="P831">
        <f t="shared" si="73"/>
        <v>32.5</v>
      </c>
      <c r="Q831" s="6" t="str">
        <f t="shared" si="74"/>
        <v>music</v>
      </c>
      <c r="R831" s="7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s="5">
        <f t="shared" si="72"/>
        <v>107.83333333333334</v>
      </c>
      <c r="P832">
        <f t="shared" si="73"/>
        <v>60.65625</v>
      </c>
      <c r="Q832" s="6" t="str">
        <f t="shared" si="74"/>
        <v>music</v>
      </c>
      <c r="R832" s="7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7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s="5">
        <f t="shared" si="72"/>
        <v>233.33333333333334</v>
      </c>
      <c r="P833">
        <f t="shared" si="73"/>
        <v>175</v>
      </c>
      <c r="Q833" s="6" t="str">
        <f t="shared" si="74"/>
        <v>music</v>
      </c>
      <c r="R833" s="7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s="5">
        <f t="shared" ref="O834:O897" si="78">(E834/D834)*100</f>
        <v>100.60706666666665</v>
      </c>
      <c r="P834">
        <f t="shared" si="73"/>
        <v>97.993896103896105</v>
      </c>
      <c r="Q834" s="6" t="str">
        <f t="shared" si="74"/>
        <v>music</v>
      </c>
      <c r="R834" s="7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s="5">
        <f t="shared" si="78"/>
        <v>101.66666666666666</v>
      </c>
      <c r="P835">
        <f t="shared" ref="P835:P898" si="79">IFERROR(E835/L835,0)</f>
        <v>148.78048780487805</v>
      </c>
      <c r="Q835" s="6" t="str">
        <f t="shared" ref="Q835:Q898" si="80">LEFT(N835,FIND("/",N835)-1)</f>
        <v>music</v>
      </c>
      <c r="R835" s="7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s="5">
        <f t="shared" si="78"/>
        <v>131.0181818181818</v>
      </c>
      <c r="P836">
        <f t="shared" si="79"/>
        <v>96.08</v>
      </c>
      <c r="Q836" s="6" t="str">
        <f t="shared" si="80"/>
        <v>music</v>
      </c>
      <c r="R836" s="7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s="5">
        <f t="shared" si="78"/>
        <v>117.25000000000001</v>
      </c>
      <c r="P837">
        <f t="shared" si="79"/>
        <v>58.625</v>
      </c>
      <c r="Q837" s="6" t="str">
        <f t="shared" si="80"/>
        <v>music</v>
      </c>
      <c r="R837" s="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s="5">
        <f t="shared" si="78"/>
        <v>100.93039999999999</v>
      </c>
      <c r="P838">
        <f t="shared" si="79"/>
        <v>109.70695652173914</v>
      </c>
      <c r="Q838" s="6" t="str">
        <f t="shared" si="80"/>
        <v>music</v>
      </c>
      <c r="R838" s="7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7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s="5">
        <f t="shared" si="78"/>
        <v>121.8</v>
      </c>
      <c r="P839">
        <f t="shared" si="79"/>
        <v>49.112903225806448</v>
      </c>
      <c r="Q839" s="6" t="str">
        <f t="shared" si="80"/>
        <v>music</v>
      </c>
      <c r="R839" s="7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s="5">
        <f t="shared" si="78"/>
        <v>145.4</v>
      </c>
      <c r="P840">
        <f t="shared" si="79"/>
        <v>47.672131147540981</v>
      </c>
      <c r="Q840" s="6" t="str">
        <f t="shared" si="80"/>
        <v>music</v>
      </c>
      <c r="R840" s="7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s="5">
        <f t="shared" si="78"/>
        <v>116.61660000000001</v>
      </c>
      <c r="P841">
        <f t="shared" si="79"/>
        <v>60.737812499999997</v>
      </c>
      <c r="Q841" s="6" t="str">
        <f t="shared" si="80"/>
        <v>music</v>
      </c>
      <c r="R841" s="7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8280</v>
      </c>
      <c r="O842" s="5">
        <f t="shared" si="78"/>
        <v>120.4166</v>
      </c>
      <c r="P842">
        <f t="shared" si="79"/>
        <v>63.37715789473684</v>
      </c>
      <c r="Q842" s="6" t="str">
        <f t="shared" si="80"/>
        <v>music</v>
      </c>
      <c r="R842" s="7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8280</v>
      </c>
      <c r="O843" s="5">
        <f t="shared" si="78"/>
        <v>101.32000000000001</v>
      </c>
      <c r="P843">
        <f t="shared" si="79"/>
        <v>53.893617021276597</v>
      </c>
      <c r="Q843" s="6" t="str">
        <f t="shared" si="80"/>
        <v>music</v>
      </c>
      <c r="R843" s="7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8280</v>
      </c>
      <c r="O844" s="5">
        <f t="shared" si="78"/>
        <v>104.32</v>
      </c>
      <c r="P844">
        <f t="shared" si="79"/>
        <v>66.871794871794876</v>
      </c>
      <c r="Q844" s="6" t="str">
        <f t="shared" si="80"/>
        <v>music</v>
      </c>
      <c r="R844" s="7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8280</v>
      </c>
      <c r="O845" s="5">
        <f t="shared" si="78"/>
        <v>267.13333333333333</v>
      </c>
      <c r="P845">
        <f t="shared" si="79"/>
        <v>63.102362204724407</v>
      </c>
      <c r="Q845" s="6" t="str">
        <f t="shared" si="80"/>
        <v>music</v>
      </c>
      <c r="R845" s="7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8280</v>
      </c>
      <c r="O846" s="5">
        <f t="shared" si="78"/>
        <v>194.13333333333333</v>
      </c>
      <c r="P846">
        <f t="shared" si="79"/>
        <v>36.628930817610062</v>
      </c>
      <c r="Q846" s="6" t="str">
        <f t="shared" si="80"/>
        <v>music</v>
      </c>
      <c r="R846" s="7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8280</v>
      </c>
      <c r="O847" s="5">
        <f t="shared" si="78"/>
        <v>120.3802</v>
      </c>
      <c r="P847">
        <f t="shared" si="79"/>
        <v>34.005706214689269</v>
      </c>
      <c r="Q847" s="6" t="str">
        <f t="shared" si="80"/>
        <v>music</v>
      </c>
      <c r="R847" s="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8280</v>
      </c>
      <c r="O848" s="5">
        <f t="shared" si="78"/>
        <v>122.00090909090908</v>
      </c>
      <c r="P848">
        <f t="shared" si="79"/>
        <v>28.553404255319148</v>
      </c>
      <c r="Q848" s="6" t="str">
        <f t="shared" si="80"/>
        <v>music</v>
      </c>
      <c r="R848" s="7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7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8280</v>
      </c>
      <c r="O849" s="5">
        <f t="shared" si="78"/>
        <v>100</v>
      </c>
      <c r="P849">
        <f t="shared" si="79"/>
        <v>10</v>
      </c>
      <c r="Q849" s="6" t="str">
        <f t="shared" si="80"/>
        <v>music</v>
      </c>
      <c r="R849" s="7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8280</v>
      </c>
      <c r="O850" s="5">
        <f t="shared" si="78"/>
        <v>100</v>
      </c>
      <c r="P850">
        <f t="shared" si="79"/>
        <v>18.75</v>
      </c>
      <c r="Q850" s="6" t="str">
        <f t="shared" si="80"/>
        <v>music</v>
      </c>
      <c r="R850" s="7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8280</v>
      </c>
      <c r="O851" s="5">
        <f t="shared" si="78"/>
        <v>119.9</v>
      </c>
      <c r="P851">
        <f t="shared" si="79"/>
        <v>41.704347826086959</v>
      </c>
      <c r="Q851" s="6" t="str">
        <f t="shared" si="80"/>
        <v>music</v>
      </c>
      <c r="R851" s="7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8280</v>
      </c>
      <c r="O852" s="5">
        <f t="shared" si="78"/>
        <v>155.17499999999998</v>
      </c>
      <c r="P852">
        <f t="shared" si="79"/>
        <v>46.669172932330824</v>
      </c>
      <c r="Q852" s="6" t="str">
        <f t="shared" si="80"/>
        <v>music</v>
      </c>
      <c r="R852" s="7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8280</v>
      </c>
      <c r="O853" s="5">
        <f t="shared" si="78"/>
        <v>130.44999999999999</v>
      </c>
      <c r="P853">
        <f t="shared" si="79"/>
        <v>37.271428571428572</v>
      </c>
      <c r="Q853" s="6" t="str">
        <f t="shared" si="80"/>
        <v>music</v>
      </c>
      <c r="R853" s="7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7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8280</v>
      </c>
      <c r="O854" s="5">
        <f t="shared" si="78"/>
        <v>104.97142857142859</v>
      </c>
      <c r="P854">
        <f t="shared" si="79"/>
        <v>59.258064516129032</v>
      </c>
      <c r="Q854" s="6" t="str">
        <f t="shared" si="80"/>
        <v>music</v>
      </c>
      <c r="R854" s="7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8280</v>
      </c>
      <c r="O855" s="5">
        <f t="shared" si="78"/>
        <v>100</v>
      </c>
      <c r="P855">
        <f t="shared" si="79"/>
        <v>30</v>
      </c>
      <c r="Q855" s="6" t="str">
        <f t="shared" si="80"/>
        <v>music</v>
      </c>
      <c r="R855" s="7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8280</v>
      </c>
      <c r="O856" s="5">
        <f t="shared" si="78"/>
        <v>118.2205035971223</v>
      </c>
      <c r="P856">
        <f t="shared" si="79"/>
        <v>65.8623246492986</v>
      </c>
      <c r="Q856" s="6" t="str">
        <f t="shared" si="80"/>
        <v>music</v>
      </c>
      <c r="R856" s="7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7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8280</v>
      </c>
      <c r="O857" s="5">
        <f t="shared" si="78"/>
        <v>103.44827586206897</v>
      </c>
      <c r="P857">
        <f t="shared" si="79"/>
        <v>31.914893617021278</v>
      </c>
      <c r="Q857" s="6" t="str">
        <f t="shared" si="80"/>
        <v>music</v>
      </c>
      <c r="R857" s="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8280</v>
      </c>
      <c r="O858" s="5">
        <f t="shared" si="78"/>
        <v>218.00000000000003</v>
      </c>
      <c r="P858">
        <f t="shared" si="79"/>
        <v>19.464285714285715</v>
      </c>
      <c r="Q858" s="6" t="str">
        <f t="shared" si="80"/>
        <v>music</v>
      </c>
      <c r="R858" s="7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7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8280</v>
      </c>
      <c r="O859" s="5">
        <f t="shared" si="78"/>
        <v>100</v>
      </c>
      <c r="P859">
        <f t="shared" si="79"/>
        <v>50</v>
      </c>
      <c r="Q859" s="6" t="str">
        <f t="shared" si="80"/>
        <v>music</v>
      </c>
      <c r="R859" s="7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8280</v>
      </c>
      <c r="O860" s="5">
        <f t="shared" si="78"/>
        <v>144.00583333333333</v>
      </c>
      <c r="P860">
        <f t="shared" si="79"/>
        <v>22.737763157894737</v>
      </c>
      <c r="Q860" s="6" t="str">
        <f t="shared" si="80"/>
        <v>music</v>
      </c>
      <c r="R860" s="7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8280</v>
      </c>
      <c r="O861" s="5">
        <f t="shared" si="78"/>
        <v>104.67500000000001</v>
      </c>
      <c r="P861">
        <f t="shared" si="79"/>
        <v>42.724489795918366</v>
      </c>
      <c r="Q861" s="6" t="str">
        <f t="shared" si="80"/>
        <v>music</v>
      </c>
      <c r="R861" s="7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s="5">
        <f t="shared" si="78"/>
        <v>18.142857142857142</v>
      </c>
      <c r="P862">
        <f t="shared" si="79"/>
        <v>52.916666666666664</v>
      </c>
      <c r="Q862" s="6" t="str">
        <f t="shared" si="80"/>
        <v>music</v>
      </c>
      <c r="R862" s="7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s="5">
        <f t="shared" si="78"/>
        <v>2.2444444444444445</v>
      </c>
      <c r="P863">
        <f t="shared" si="79"/>
        <v>50.5</v>
      </c>
      <c r="Q863" s="6" t="str">
        <f t="shared" si="80"/>
        <v>music</v>
      </c>
      <c r="R863" s="7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s="5">
        <f t="shared" si="78"/>
        <v>0.33999999999999997</v>
      </c>
      <c r="P864">
        <f t="shared" si="79"/>
        <v>42.5</v>
      </c>
      <c r="Q864" s="6" t="str">
        <f t="shared" si="80"/>
        <v>music</v>
      </c>
      <c r="R864" s="7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s="5">
        <f t="shared" si="78"/>
        <v>4.5</v>
      </c>
      <c r="P865">
        <f t="shared" si="79"/>
        <v>18</v>
      </c>
      <c r="Q865" s="6" t="str">
        <f t="shared" si="80"/>
        <v>music</v>
      </c>
      <c r="R865" s="7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s="5">
        <f t="shared" si="78"/>
        <v>41.53846153846154</v>
      </c>
      <c r="P866">
        <f t="shared" si="79"/>
        <v>34.177215189873415</v>
      </c>
      <c r="Q866" s="6" t="str">
        <f t="shared" si="80"/>
        <v>music</v>
      </c>
      <c r="R866" s="7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s="5">
        <f t="shared" si="78"/>
        <v>2.0454545454545454</v>
      </c>
      <c r="P867">
        <f t="shared" si="79"/>
        <v>22.5</v>
      </c>
      <c r="Q867" s="6" t="str">
        <f t="shared" si="80"/>
        <v>music</v>
      </c>
      <c r="R867" s="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s="5">
        <f t="shared" si="78"/>
        <v>18.285714285714285</v>
      </c>
      <c r="P868">
        <f t="shared" si="79"/>
        <v>58.18181818181818</v>
      </c>
      <c r="Q868" s="6" t="str">
        <f t="shared" si="80"/>
        <v>music</v>
      </c>
      <c r="R868" s="7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s="5">
        <f t="shared" si="78"/>
        <v>24.02</v>
      </c>
      <c r="P869">
        <f t="shared" si="79"/>
        <v>109.18181818181819</v>
      </c>
      <c r="Q869" s="6" t="str">
        <f t="shared" si="80"/>
        <v>music</v>
      </c>
      <c r="R869" s="7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s="5">
        <f t="shared" si="78"/>
        <v>0.1111111111111111</v>
      </c>
      <c r="P870">
        <f t="shared" si="79"/>
        <v>50</v>
      </c>
      <c r="Q870" s="6" t="str">
        <f t="shared" si="80"/>
        <v>music</v>
      </c>
      <c r="R870" s="7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s="5">
        <f t="shared" si="78"/>
        <v>11.818181818181818</v>
      </c>
      <c r="P871">
        <f t="shared" si="79"/>
        <v>346.66666666666669</v>
      </c>
      <c r="Q871" s="6" t="str">
        <f t="shared" si="80"/>
        <v>music</v>
      </c>
      <c r="R871" s="7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s="5">
        <f t="shared" si="78"/>
        <v>0.31</v>
      </c>
      <c r="P872">
        <f t="shared" si="79"/>
        <v>12.4</v>
      </c>
      <c r="Q872" s="6" t="str">
        <f t="shared" si="80"/>
        <v>music</v>
      </c>
      <c r="R872" s="7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s="5">
        <f t="shared" si="78"/>
        <v>5.416666666666667</v>
      </c>
      <c r="P873">
        <f t="shared" si="79"/>
        <v>27.083333333333332</v>
      </c>
      <c r="Q873" s="6" t="str">
        <f t="shared" si="80"/>
        <v>music</v>
      </c>
      <c r="R873" s="7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s="5">
        <f t="shared" si="78"/>
        <v>0.8125</v>
      </c>
      <c r="P874">
        <f t="shared" si="79"/>
        <v>32.5</v>
      </c>
      <c r="Q874" s="6" t="str">
        <f t="shared" si="80"/>
        <v>music</v>
      </c>
      <c r="R874" s="7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7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s="5">
        <f t="shared" si="78"/>
        <v>1.2857142857142856</v>
      </c>
      <c r="P875">
        <f t="shared" si="79"/>
        <v>9</v>
      </c>
      <c r="Q875" s="6" t="str">
        <f t="shared" si="80"/>
        <v>music</v>
      </c>
      <c r="R875" s="7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s="5">
        <f t="shared" si="78"/>
        <v>24.333333333333336</v>
      </c>
      <c r="P876">
        <f t="shared" si="79"/>
        <v>34.761904761904759</v>
      </c>
      <c r="Q876" s="6" t="str">
        <f t="shared" si="80"/>
        <v>music</v>
      </c>
      <c r="R876" s="7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s="5">
        <f t="shared" si="78"/>
        <v>0</v>
      </c>
      <c r="P877">
        <f t="shared" si="79"/>
        <v>0</v>
      </c>
      <c r="Q877" s="6" t="str">
        <f t="shared" si="80"/>
        <v>music</v>
      </c>
      <c r="R877" s="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7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s="5">
        <f t="shared" si="78"/>
        <v>40.799492385786799</v>
      </c>
      <c r="P878">
        <f t="shared" si="79"/>
        <v>28.577777777777779</v>
      </c>
      <c r="Q878" s="6" t="str">
        <f t="shared" si="80"/>
        <v>music</v>
      </c>
      <c r="R878" s="7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s="5">
        <f t="shared" si="78"/>
        <v>67.55</v>
      </c>
      <c r="P879">
        <f t="shared" si="79"/>
        <v>46.586206896551722</v>
      </c>
      <c r="Q879" s="6" t="str">
        <f t="shared" si="80"/>
        <v>music</v>
      </c>
      <c r="R879" s="7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s="5">
        <f t="shared" si="78"/>
        <v>1.3</v>
      </c>
      <c r="P880">
        <f t="shared" si="79"/>
        <v>32.5</v>
      </c>
      <c r="Q880" s="6" t="str">
        <f t="shared" si="80"/>
        <v>music</v>
      </c>
      <c r="R880" s="7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s="5">
        <f t="shared" si="78"/>
        <v>30.666666666666664</v>
      </c>
      <c r="P881">
        <f t="shared" si="79"/>
        <v>21.466666666666665</v>
      </c>
      <c r="Q881" s="6" t="str">
        <f t="shared" si="80"/>
        <v>music</v>
      </c>
      <c r="R881" s="7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s="5">
        <f t="shared" si="78"/>
        <v>2.9894179894179893</v>
      </c>
      <c r="P882">
        <f t="shared" si="79"/>
        <v>14.125</v>
      </c>
      <c r="Q882" s="6" t="str">
        <f t="shared" si="80"/>
        <v>music</v>
      </c>
      <c r="R882" s="7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s="5">
        <f t="shared" si="78"/>
        <v>0.8</v>
      </c>
      <c r="P883">
        <f t="shared" si="79"/>
        <v>30</v>
      </c>
      <c r="Q883" s="6" t="str">
        <f t="shared" si="80"/>
        <v>music</v>
      </c>
      <c r="R883" s="7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s="5">
        <f t="shared" si="78"/>
        <v>20.133333333333333</v>
      </c>
      <c r="P884">
        <f t="shared" si="79"/>
        <v>21.571428571428573</v>
      </c>
      <c r="Q884" s="6" t="str">
        <f t="shared" si="80"/>
        <v>music</v>
      </c>
      <c r="R884" s="7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s="5">
        <f t="shared" si="78"/>
        <v>40.020000000000003</v>
      </c>
      <c r="P885">
        <f t="shared" si="79"/>
        <v>83.375</v>
      </c>
      <c r="Q885" s="6" t="str">
        <f t="shared" si="80"/>
        <v>music</v>
      </c>
      <c r="R885" s="7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s="5">
        <f t="shared" si="78"/>
        <v>1</v>
      </c>
      <c r="P886">
        <f t="shared" si="79"/>
        <v>10</v>
      </c>
      <c r="Q886" s="6" t="str">
        <f t="shared" si="80"/>
        <v>music</v>
      </c>
      <c r="R886" s="7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s="5">
        <f t="shared" si="78"/>
        <v>75</v>
      </c>
      <c r="P887">
        <f t="shared" si="79"/>
        <v>35.714285714285715</v>
      </c>
      <c r="Q887" s="6" t="str">
        <f t="shared" si="80"/>
        <v>music</v>
      </c>
      <c r="R887" s="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s="5">
        <f t="shared" si="78"/>
        <v>41</v>
      </c>
      <c r="P888">
        <f t="shared" si="79"/>
        <v>29.285714285714285</v>
      </c>
      <c r="Q888" s="6" t="str">
        <f t="shared" si="80"/>
        <v>music</v>
      </c>
      <c r="R888" s="7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s="5">
        <f t="shared" si="78"/>
        <v>0</v>
      </c>
      <c r="P889">
        <f t="shared" si="79"/>
        <v>0</v>
      </c>
      <c r="Q889" s="6" t="str">
        <f t="shared" si="80"/>
        <v>music</v>
      </c>
      <c r="R889" s="7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s="5">
        <f t="shared" si="78"/>
        <v>7.1999999999999993</v>
      </c>
      <c r="P890">
        <f t="shared" si="79"/>
        <v>18</v>
      </c>
      <c r="Q890" s="6" t="str">
        <f t="shared" si="80"/>
        <v>music</v>
      </c>
      <c r="R890" s="7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s="5">
        <f t="shared" si="78"/>
        <v>9.4412800000000008</v>
      </c>
      <c r="P891">
        <f t="shared" si="79"/>
        <v>73.760000000000005</v>
      </c>
      <c r="Q891" s="6" t="str">
        <f t="shared" si="80"/>
        <v>music</v>
      </c>
      <c r="R891" s="7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s="5">
        <f t="shared" si="78"/>
        <v>4.1666666666666661</v>
      </c>
      <c r="P892">
        <f t="shared" si="79"/>
        <v>31.25</v>
      </c>
      <c r="Q892" s="6" t="str">
        <f t="shared" si="80"/>
        <v>music</v>
      </c>
      <c r="R892" s="7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s="5">
        <f t="shared" si="78"/>
        <v>3.25</v>
      </c>
      <c r="P893">
        <f t="shared" si="79"/>
        <v>28.888888888888889</v>
      </c>
      <c r="Q893" s="6" t="str">
        <f t="shared" si="80"/>
        <v>music</v>
      </c>
      <c r="R893" s="7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s="5">
        <f t="shared" si="78"/>
        <v>40.75</v>
      </c>
      <c r="P894">
        <f t="shared" si="79"/>
        <v>143.8235294117647</v>
      </c>
      <c r="Q894" s="6" t="str">
        <f t="shared" si="80"/>
        <v>music</v>
      </c>
      <c r="R894" s="7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s="5">
        <f t="shared" si="78"/>
        <v>10</v>
      </c>
      <c r="P895">
        <f t="shared" si="79"/>
        <v>40</v>
      </c>
      <c r="Q895" s="6" t="str">
        <f t="shared" si="80"/>
        <v>music</v>
      </c>
      <c r="R895" s="7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s="5">
        <f t="shared" si="78"/>
        <v>39.17</v>
      </c>
      <c r="P896">
        <f t="shared" si="79"/>
        <v>147.81132075471697</v>
      </c>
      <c r="Q896" s="6" t="str">
        <f t="shared" si="80"/>
        <v>music</v>
      </c>
      <c r="R896" s="7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s="5">
        <f t="shared" si="78"/>
        <v>2.4375</v>
      </c>
      <c r="P897">
        <f t="shared" si="79"/>
        <v>27.857142857142858</v>
      </c>
      <c r="Q897" s="6" t="str">
        <f t="shared" si="80"/>
        <v>music</v>
      </c>
      <c r="R897" s="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s="5">
        <f t="shared" ref="O898:O961" si="84">(E898/D898)*100</f>
        <v>40</v>
      </c>
      <c r="P898">
        <f t="shared" si="79"/>
        <v>44.444444444444443</v>
      </c>
      <c r="Q898" s="6" t="str">
        <f t="shared" si="80"/>
        <v>music</v>
      </c>
      <c r="R898" s="7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s="5">
        <f t="shared" si="84"/>
        <v>0</v>
      </c>
      <c r="P899">
        <f t="shared" ref="P899:P962" si="85">IFERROR(E899/L899,0)</f>
        <v>0</v>
      </c>
      <c r="Q899" s="6" t="str">
        <f t="shared" ref="Q899:Q962" si="86">LEFT(N899,FIND("/",N899)-1)</f>
        <v>music</v>
      </c>
      <c r="R899" s="7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s="5">
        <f t="shared" si="84"/>
        <v>2.8000000000000003</v>
      </c>
      <c r="P900">
        <f t="shared" si="85"/>
        <v>35</v>
      </c>
      <c r="Q900" s="6" t="str">
        <f t="shared" si="86"/>
        <v>music</v>
      </c>
      <c r="R900" s="7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s="5">
        <f t="shared" si="84"/>
        <v>37.333333333333336</v>
      </c>
      <c r="P901">
        <f t="shared" si="85"/>
        <v>35</v>
      </c>
      <c r="Q901" s="6" t="str">
        <f t="shared" si="86"/>
        <v>music</v>
      </c>
      <c r="R901" s="7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7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s="5">
        <f t="shared" si="84"/>
        <v>0.42</v>
      </c>
      <c r="P902">
        <f t="shared" si="85"/>
        <v>10.5</v>
      </c>
      <c r="Q902" s="6" t="str">
        <f t="shared" si="86"/>
        <v>music</v>
      </c>
      <c r="R902" s="7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s="5">
        <f t="shared" si="84"/>
        <v>0</v>
      </c>
      <c r="P903">
        <f t="shared" si="85"/>
        <v>0</v>
      </c>
      <c r="Q903" s="6" t="str">
        <f t="shared" si="86"/>
        <v>music</v>
      </c>
      <c r="R903" s="7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s="5">
        <f t="shared" si="84"/>
        <v>0.3</v>
      </c>
      <c r="P904">
        <f t="shared" si="85"/>
        <v>30</v>
      </c>
      <c r="Q904" s="6" t="str">
        <f t="shared" si="86"/>
        <v>music</v>
      </c>
      <c r="R904" s="7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s="5">
        <f t="shared" si="84"/>
        <v>3.2</v>
      </c>
      <c r="P905">
        <f t="shared" si="85"/>
        <v>40</v>
      </c>
      <c r="Q905" s="6" t="str">
        <f t="shared" si="86"/>
        <v>music</v>
      </c>
      <c r="R905" s="7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s="5">
        <f t="shared" si="84"/>
        <v>0.30199999999999999</v>
      </c>
      <c r="P906">
        <f t="shared" si="85"/>
        <v>50.333333333333336</v>
      </c>
      <c r="Q906" s="6" t="str">
        <f t="shared" si="86"/>
        <v>music</v>
      </c>
      <c r="R906" s="7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s="5">
        <f t="shared" si="84"/>
        <v>3.0153846153846153</v>
      </c>
      <c r="P907">
        <f t="shared" si="85"/>
        <v>32.666666666666664</v>
      </c>
      <c r="Q907" s="6" t="str">
        <f t="shared" si="86"/>
        <v>music</v>
      </c>
      <c r="R907" s="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7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s="5">
        <f t="shared" si="84"/>
        <v>0</v>
      </c>
      <c r="P908">
        <f t="shared" si="85"/>
        <v>0</v>
      </c>
      <c r="Q908" s="6" t="str">
        <f t="shared" si="86"/>
        <v>music</v>
      </c>
      <c r="R908" s="7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7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s="5">
        <f t="shared" si="84"/>
        <v>0</v>
      </c>
      <c r="P909">
        <f t="shared" si="85"/>
        <v>0</v>
      </c>
      <c r="Q909" s="6" t="str">
        <f t="shared" si="86"/>
        <v>music</v>
      </c>
      <c r="R909" s="7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s="5">
        <f t="shared" si="84"/>
        <v>0</v>
      </c>
      <c r="P910">
        <f t="shared" si="85"/>
        <v>0</v>
      </c>
      <c r="Q910" s="6" t="str">
        <f t="shared" si="86"/>
        <v>music</v>
      </c>
      <c r="R910" s="7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s="5">
        <f t="shared" si="84"/>
        <v>3.25</v>
      </c>
      <c r="P911">
        <f t="shared" si="85"/>
        <v>65</v>
      </c>
      <c r="Q911" s="6" t="str">
        <f t="shared" si="86"/>
        <v>music</v>
      </c>
      <c r="R911" s="7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s="5">
        <f t="shared" si="84"/>
        <v>22.363636363636363</v>
      </c>
      <c r="P912">
        <f t="shared" si="85"/>
        <v>24.6</v>
      </c>
      <c r="Q912" s="6" t="str">
        <f t="shared" si="86"/>
        <v>music</v>
      </c>
      <c r="R912" s="7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s="5">
        <f t="shared" si="84"/>
        <v>0</v>
      </c>
      <c r="P913">
        <f t="shared" si="85"/>
        <v>0</v>
      </c>
      <c r="Q913" s="6" t="str">
        <f t="shared" si="86"/>
        <v>music</v>
      </c>
      <c r="R913" s="7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s="5">
        <f t="shared" si="84"/>
        <v>0.85714285714285721</v>
      </c>
      <c r="P914">
        <f t="shared" si="85"/>
        <v>15</v>
      </c>
      <c r="Q914" s="6" t="str">
        <f t="shared" si="86"/>
        <v>music</v>
      </c>
      <c r="R914" s="7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s="5">
        <f t="shared" si="84"/>
        <v>6.6066666666666665</v>
      </c>
      <c r="P915">
        <f t="shared" si="85"/>
        <v>82.583333333333329</v>
      </c>
      <c r="Q915" s="6" t="str">
        <f t="shared" si="86"/>
        <v>music</v>
      </c>
      <c r="R915" s="7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s="5">
        <f t="shared" si="84"/>
        <v>0</v>
      </c>
      <c r="P916">
        <f t="shared" si="85"/>
        <v>0</v>
      </c>
      <c r="Q916" s="6" t="str">
        <f t="shared" si="86"/>
        <v>music</v>
      </c>
      <c r="R916" s="7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s="5">
        <f t="shared" si="84"/>
        <v>5.7692307692307692</v>
      </c>
      <c r="P917">
        <f t="shared" si="85"/>
        <v>41.666666666666664</v>
      </c>
      <c r="Q917" s="6" t="str">
        <f t="shared" si="86"/>
        <v>music</v>
      </c>
      <c r="R917" s="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s="5">
        <f t="shared" si="84"/>
        <v>0</v>
      </c>
      <c r="P918">
        <f t="shared" si="85"/>
        <v>0</v>
      </c>
      <c r="Q918" s="6" t="str">
        <f t="shared" si="86"/>
        <v>music</v>
      </c>
      <c r="R918" s="7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s="5">
        <f t="shared" si="84"/>
        <v>0.6</v>
      </c>
      <c r="P919">
        <f t="shared" si="85"/>
        <v>30</v>
      </c>
      <c r="Q919" s="6" t="str">
        <f t="shared" si="86"/>
        <v>music</v>
      </c>
      <c r="R919" s="7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s="5">
        <f t="shared" si="84"/>
        <v>5.0256410256410255</v>
      </c>
      <c r="P920">
        <f t="shared" si="85"/>
        <v>19.600000000000001</v>
      </c>
      <c r="Q920" s="6" t="str">
        <f t="shared" si="86"/>
        <v>music</v>
      </c>
      <c r="R920" s="7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s="5">
        <f t="shared" si="84"/>
        <v>0.5</v>
      </c>
      <c r="P921">
        <f t="shared" si="85"/>
        <v>100</v>
      </c>
      <c r="Q921" s="6" t="str">
        <f t="shared" si="86"/>
        <v>music</v>
      </c>
      <c r="R921" s="7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s="5">
        <f t="shared" si="84"/>
        <v>0</v>
      </c>
      <c r="P922">
        <f t="shared" si="85"/>
        <v>0</v>
      </c>
      <c r="Q922" s="6" t="str">
        <f t="shared" si="86"/>
        <v>music</v>
      </c>
      <c r="R922" s="7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s="5">
        <f t="shared" si="84"/>
        <v>30.9</v>
      </c>
      <c r="P923">
        <f t="shared" si="85"/>
        <v>231.75</v>
      </c>
      <c r="Q923" s="6" t="str">
        <f t="shared" si="86"/>
        <v>music</v>
      </c>
      <c r="R923" s="7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s="5">
        <f t="shared" si="84"/>
        <v>21.037037037037038</v>
      </c>
      <c r="P924">
        <f t="shared" si="85"/>
        <v>189.33333333333334</v>
      </c>
      <c r="Q924" s="6" t="str">
        <f t="shared" si="86"/>
        <v>music</v>
      </c>
      <c r="R924" s="7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s="5">
        <f t="shared" si="84"/>
        <v>2.1999999999999997</v>
      </c>
      <c r="P925">
        <f t="shared" si="85"/>
        <v>55</v>
      </c>
      <c r="Q925" s="6" t="str">
        <f t="shared" si="86"/>
        <v>music</v>
      </c>
      <c r="R925" s="7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s="5">
        <f t="shared" si="84"/>
        <v>10.9</v>
      </c>
      <c r="P926">
        <f t="shared" si="85"/>
        <v>21.8</v>
      </c>
      <c r="Q926" s="6" t="str">
        <f t="shared" si="86"/>
        <v>music</v>
      </c>
      <c r="R926" s="7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s="5">
        <f t="shared" si="84"/>
        <v>2.666666666666667</v>
      </c>
      <c r="P927">
        <f t="shared" si="85"/>
        <v>32</v>
      </c>
      <c r="Q927" s="6" t="str">
        <f t="shared" si="86"/>
        <v>music</v>
      </c>
      <c r="R927" s="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s="5">
        <f t="shared" si="84"/>
        <v>0</v>
      </c>
      <c r="P928">
        <f t="shared" si="85"/>
        <v>0</v>
      </c>
      <c r="Q928" s="6" t="str">
        <f t="shared" si="86"/>
        <v>music</v>
      </c>
      <c r="R928" s="7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7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s="5">
        <f t="shared" si="84"/>
        <v>0</v>
      </c>
      <c r="P929">
        <f t="shared" si="85"/>
        <v>0</v>
      </c>
      <c r="Q929" s="6" t="str">
        <f t="shared" si="86"/>
        <v>music</v>
      </c>
      <c r="R929" s="7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s="5">
        <f t="shared" si="84"/>
        <v>10.86206896551724</v>
      </c>
      <c r="P930">
        <f t="shared" si="85"/>
        <v>56.25</v>
      </c>
      <c r="Q930" s="6" t="str">
        <f t="shared" si="86"/>
        <v>music</v>
      </c>
      <c r="R930" s="7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s="5">
        <f t="shared" si="84"/>
        <v>0</v>
      </c>
      <c r="P931">
        <f t="shared" si="85"/>
        <v>0</v>
      </c>
      <c r="Q931" s="6" t="str">
        <f t="shared" si="86"/>
        <v>music</v>
      </c>
      <c r="R931" s="7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s="5">
        <f t="shared" si="84"/>
        <v>38.333333333333336</v>
      </c>
      <c r="P932">
        <f t="shared" si="85"/>
        <v>69</v>
      </c>
      <c r="Q932" s="6" t="str">
        <f t="shared" si="86"/>
        <v>music</v>
      </c>
      <c r="R932" s="7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s="5">
        <f t="shared" si="84"/>
        <v>6.5500000000000007</v>
      </c>
      <c r="P933">
        <f t="shared" si="85"/>
        <v>18.714285714285715</v>
      </c>
      <c r="Q933" s="6" t="str">
        <f t="shared" si="86"/>
        <v>music</v>
      </c>
      <c r="R933" s="7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7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s="5">
        <f t="shared" si="84"/>
        <v>14.536842105263158</v>
      </c>
      <c r="P934">
        <f t="shared" si="85"/>
        <v>46.033333333333331</v>
      </c>
      <c r="Q934" s="6" t="str">
        <f t="shared" si="86"/>
        <v>music</v>
      </c>
      <c r="R934" s="7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s="5">
        <f t="shared" si="84"/>
        <v>6</v>
      </c>
      <c r="P935">
        <f t="shared" si="85"/>
        <v>60</v>
      </c>
      <c r="Q935" s="6" t="str">
        <f t="shared" si="86"/>
        <v>music</v>
      </c>
      <c r="R935" s="7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s="5">
        <f t="shared" si="84"/>
        <v>30.4</v>
      </c>
      <c r="P936">
        <f t="shared" si="85"/>
        <v>50.666666666666664</v>
      </c>
      <c r="Q936" s="6" t="str">
        <f t="shared" si="86"/>
        <v>music</v>
      </c>
      <c r="R936" s="7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s="5">
        <f t="shared" si="84"/>
        <v>1.4285714285714286</v>
      </c>
      <c r="P937">
        <f t="shared" si="85"/>
        <v>25</v>
      </c>
      <c r="Q937" s="6" t="str">
        <f t="shared" si="86"/>
        <v>music</v>
      </c>
      <c r="R937" s="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s="5">
        <f t="shared" si="84"/>
        <v>0</v>
      </c>
      <c r="P938">
        <f t="shared" si="85"/>
        <v>0</v>
      </c>
      <c r="Q938" s="6" t="str">
        <f t="shared" si="86"/>
        <v>music</v>
      </c>
      <c r="R938" s="7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s="5">
        <f t="shared" si="84"/>
        <v>1.1428571428571428</v>
      </c>
      <c r="P939">
        <f t="shared" si="85"/>
        <v>20</v>
      </c>
      <c r="Q939" s="6" t="str">
        <f t="shared" si="86"/>
        <v>music</v>
      </c>
      <c r="R939" s="7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s="5">
        <f t="shared" si="84"/>
        <v>0.35714285714285715</v>
      </c>
      <c r="P940">
        <f t="shared" si="85"/>
        <v>25</v>
      </c>
      <c r="Q940" s="6" t="str">
        <f t="shared" si="86"/>
        <v>music</v>
      </c>
      <c r="R940" s="7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s="5">
        <f t="shared" si="84"/>
        <v>1.4545454545454546</v>
      </c>
      <c r="P941">
        <f t="shared" si="85"/>
        <v>20</v>
      </c>
      <c r="Q941" s="6" t="str">
        <f t="shared" si="86"/>
        <v>music</v>
      </c>
      <c r="R941" s="7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s="5">
        <f t="shared" si="84"/>
        <v>17.155555555555555</v>
      </c>
      <c r="P942">
        <f t="shared" si="85"/>
        <v>110.28571428571429</v>
      </c>
      <c r="Q942" s="6" t="str">
        <f t="shared" si="86"/>
        <v>technology</v>
      </c>
      <c r="R942" s="7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s="5">
        <f t="shared" si="84"/>
        <v>2.3220000000000001</v>
      </c>
      <c r="P943">
        <f t="shared" si="85"/>
        <v>37.451612903225808</v>
      </c>
      <c r="Q943" s="6" t="str">
        <f t="shared" si="86"/>
        <v>technology</v>
      </c>
      <c r="R943" s="7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s="5">
        <f t="shared" si="84"/>
        <v>8.9066666666666663</v>
      </c>
      <c r="P944">
        <f t="shared" si="85"/>
        <v>41.75</v>
      </c>
      <c r="Q944" s="6" t="str">
        <f t="shared" si="86"/>
        <v>technology</v>
      </c>
      <c r="R944" s="7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7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s="5">
        <f t="shared" si="84"/>
        <v>9.6333333333333346</v>
      </c>
      <c r="P945">
        <f t="shared" si="85"/>
        <v>24.083333333333332</v>
      </c>
      <c r="Q945" s="6" t="str">
        <f t="shared" si="86"/>
        <v>technology</v>
      </c>
      <c r="R945" s="7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s="5">
        <f t="shared" si="84"/>
        <v>13.325999999999999</v>
      </c>
      <c r="P946">
        <f t="shared" si="85"/>
        <v>69.40625</v>
      </c>
      <c r="Q946" s="6" t="str">
        <f t="shared" si="86"/>
        <v>technology</v>
      </c>
      <c r="R946" s="7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s="5">
        <f t="shared" si="84"/>
        <v>2.484</v>
      </c>
      <c r="P947">
        <f t="shared" si="85"/>
        <v>155.25</v>
      </c>
      <c r="Q947" s="6" t="str">
        <f t="shared" si="86"/>
        <v>technology</v>
      </c>
      <c r="R947" s="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7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s="5">
        <f t="shared" si="84"/>
        <v>1.9066666666666665</v>
      </c>
      <c r="P948">
        <f t="shared" si="85"/>
        <v>57.2</v>
      </c>
      <c r="Q948" s="6" t="str">
        <f t="shared" si="86"/>
        <v>technology</v>
      </c>
      <c r="R948" s="7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s="5">
        <f t="shared" si="84"/>
        <v>0</v>
      </c>
      <c r="P949">
        <f t="shared" si="85"/>
        <v>0</v>
      </c>
      <c r="Q949" s="6" t="str">
        <f t="shared" si="86"/>
        <v>technology</v>
      </c>
      <c r="R949" s="7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s="5">
        <f t="shared" si="84"/>
        <v>12</v>
      </c>
      <c r="P950">
        <f t="shared" si="85"/>
        <v>60</v>
      </c>
      <c r="Q950" s="6" t="str">
        <f t="shared" si="86"/>
        <v>technology</v>
      </c>
      <c r="R950" s="7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s="5">
        <f t="shared" si="84"/>
        <v>1.365</v>
      </c>
      <c r="P951">
        <f t="shared" si="85"/>
        <v>39</v>
      </c>
      <c r="Q951" s="6" t="str">
        <f t="shared" si="86"/>
        <v>technology</v>
      </c>
      <c r="R951" s="7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s="5">
        <f t="shared" si="84"/>
        <v>28.04</v>
      </c>
      <c r="P952">
        <f t="shared" si="85"/>
        <v>58.416666666666664</v>
      </c>
      <c r="Q952" s="6" t="str">
        <f t="shared" si="86"/>
        <v>technology</v>
      </c>
      <c r="R952" s="7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s="5">
        <f t="shared" si="84"/>
        <v>38.39</v>
      </c>
      <c r="P953">
        <f t="shared" si="85"/>
        <v>158.63636363636363</v>
      </c>
      <c r="Q953" s="6" t="str">
        <f t="shared" si="86"/>
        <v>technology</v>
      </c>
      <c r="R953" s="7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7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s="5">
        <f t="shared" si="84"/>
        <v>39.942857142857143</v>
      </c>
      <c r="P954">
        <f t="shared" si="85"/>
        <v>99.857142857142861</v>
      </c>
      <c r="Q954" s="6" t="str">
        <f t="shared" si="86"/>
        <v>technology</v>
      </c>
      <c r="R954" s="7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s="5">
        <f t="shared" si="84"/>
        <v>0.84</v>
      </c>
      <c r="P955">
        <f t="shared" si="85"/>
        <v>25.2</v>
      </c>
      <c r="Q955" s="6" t="str">
        <f t="shared" si="86"/>
        <v>technology</v>
      </c>
      <c r="R955" s="7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s="5">
        <f t="shared" si="84"/>
        <v>43.406666666666666</v>
      </c>
      <c r="P956">
        <f t="shared" si="85"/>
        <v>89.191780821917803</v>
      </c>
      <c r="Q956" s="6" t="str">
        <f t="shared" si="86"/>
        <v>technology</v>
      </c>
      <c r="R956" s="7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s="5">
        <f t="shared" si="84"/>
        <v>5.6613333333333333</v>
      </c>
      <c r="P957">
        <f t="shared" si="85"/>
        <v>182.6236559139785</v>
      </c>
      <c r="Q957" s="6" t="str">
        <f t="shared" si="86"/>
        <v>technology</v>
      </c>
      <c r="R957" s="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s="5">
        <f t="shared" si="84"/>
        <v>1.722</v>
      </c>
      <c r="P958">
        <f t="shared" si="85"/>
        <v>50.647058823529413</v>
      </c>
      <c r="Q958" s="6" t="str">
        <f t="shared" si="86"/>
        <v>technology</v>
      </c>
      <c r="R958" s="7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7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s="5">
        <f t="shared" si="84"/>
        <v>1.9416666666666664</v>
      </c>
      <c r="P959">
        <f t="shared" si="85"/>
        <v>33.285714285714285</v>
      </c>
      <c r="Q959" s="6" t="str">
        <f t="shared" si="86"/>
        <v>technology</v>
      </c>
      <c r="R959" s="7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s="5">
        <f t="shared" si="84"/>
        <v>11.328275684711327</v>
      </c>
      <c r="P960">
        <f t="shared" si="85"/>
        <v>51.823529411764703</v>
      </c>
      <c r="Q960" s="6" t="str">
        <f t="shared" si="86"/>
        <v>technology</v>
      </c>
      <c r="R960" s="7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s="5">
        <f t="shared" si="84"/>
        <v>38.86</v>
      </c>
      <c r="P961">
        <f t="shared" si="85"/>
        <v>113.62573099415205</v>
      </c>
      <c r="Q961" s="6" t="str">
        <f t="shared" si="86"/>
        <v>technology</v>
      </c>
      <c r="R961" s="7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s="5">
        <f t="shared" ref="O962:O1025" si="90">(E962/D962)*100</f>
        <v>46.100628930817614</v>
      </c>
      <c r="P962">
        <f t="shared" si="85"/>
        <v>136.46276595744681</v>
      </c>
      <c r="Q962" s="6" t="str">
        <f t="shared" si="86"/>
        <v>technology</v>
      </c>
      <c r="R962" s="7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s="5">
        <f t="shared" si="90"/>
        <v>42.188421052631583</v>
      </c>
      <c r="P963">
        <f t="shared" ref="P963:P1026" si="91">IFERROR(E963/L963,0)</f>
        <v>364.35454545454547</v>
      </c>
      <c r="Q963" s="6" t="str">
        <f t="shared" ref="Q963:Q1026" si="92">LEFT(N963,FIND("/",N963)-1)</f>
        <v>technology</v>
      </c>
      <c r="R963" s="7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s="5">
        <f t="shared" si="90"/>
        <v>28.48</v>
      </c>
      <c r="P964">
        <f t="shared" si="91"/>
        <v>19.243243243243242</v>
      </c>
      <c r="Q964" s="6" t="str">
        <f t="shared" si="92"/>
        <v>technology</v>
      </c>
      <c r="R964" s="7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7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s="5">
        <f t="shared" si="90"/>
        <v>1.077142857142857</v>
      </c>
      <c r="P965">
        <f t="shared" si="91"/>
        <v>41.888888888888886</v>
      </c>
      <c r="Q965" s="6" t="str">
        <f t="shared" si="92"/>
        <v>technology</v>
      </c>
      <c r="R965" s="7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s="5">
        <f t="shared" si="90"/>
        <v>0.79909090909090907</v>
      </c>
      <c r="P966">
        <f t="shared" si="91"/>
        <v>30.310344827586206</v>
      </c>
      <c r="Q966" s="6" t="str">
        <f t="shared" si="92"/>
        <v>technology</v>
      </c>
      <c r="R966" s="7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s="5">
        <f t="shared" si="90"/>
        <v>1.1919999999999999</v>
      </c>
      <c r="P967">
        <f t="shared" si="91"/>
        <v>49.666666666666664</v>
      </c>
      <c r="Q967" s="6" t="str">
        <f t="shared" si="92"/>
        <v>technology</v>
      </c>
      <c r="R967" s="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s="5">
        <f t="shared" si="90"/>
        <v>14.799999999999999</v>
      </c>
      <c r="P968">
        <f t="shared" si="91"/>
        <v>59.2</v>
      </c>
      <c r="Q968" s="6" t="str">
        <f t="shared" si="92"/>
        <v>technology</v>
      </c>
      <c r="R968" s="7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s="5">
        <f t="shared" si="90"/>
        <v>17.810000000000002</v>
      </c>
      <c r="P969">
        <f t="shared" si="91"/>
        <v>43.97530864197531</v>
      </c>
      <c r="Q969" s="6" t="str">
        <f t="shared" si="92"/>
        <v>technology</v>
      </c>
      <c r="R969" s="7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s="5">
        <f t="shared" si="90"/>
        <v>1.325</v>
      </c>
      <c r="P970">
        <f t="shared" si="91"/>
        <v>26.5</v>
      </c>
      <c r="Q970" s="6" t="str">
        <f t="shared" si="92"/>
        <v>technology</v>
      </c>
      <c r="R970" s="7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7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s="5">
        <f t="shared" si="90"/>
        <v>46.666666666666664</v>
      </c>
      <c r="P971">
        <f t="shared" si="91"/>
        <v>1272.7272727272727</v>
      </c>
      <c r="Q971" s="6" t="str">
        <f t="shared" si="92"/>
        <v>technology</v>
      </c>
      <c r="R971" s="7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s="5">
        <f t="shared" si="90"/>
        <v>45.92</v>
      </c>
      <c r="P972">
        <f t="shared" si="91"/>
        <v>164</v>
      </c>
      <c r="Q972" s="6" t="str">
        <f t="shared" si="92"/>
        <v>technology</v>
      </c>
      <c r="R972" s="7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s="5">
        <f t="shared" si="90"/>
        <v>0.22599999999999998</v>
      </c>
      <c r="P973">
        <f t="shared" si="91"/>
        <v>45.2</v>
      </c>
      <c r="Q973" s="6" t="str">
        <f t="shared" si="92"/>
        <v>technology</v>
      </c>
      <c r="R973" s="7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s="5">
        <f t="shared" si="90"/>
        <v>34.625</v>
      </c>
      <c r="P974">
        <f t="shared" si="91"/>
        <v>153.88888888888889</v>
      </c>
      <c r="Q974" s="6" t="str">
        <f t="shared" si="92"/>
        <v>technology</v>
      </c>
      <c r="R974" s="7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s="5">
        <f t="shared" si="90"/>
        <v>2.0549999999999997</v>
      </c>
      <c r="P975">
        <f t="shared" si="91"/>
        <v>51.375</v>
      </c>
      <c r="Q975" s="6" t="str">
        <f t="shared" si="92"/>
        <v>technology</v>
      </c>
      <c r="R975" s="7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s="5">
        <f t="shared" si="90"/>
        <v>0.55999999999999994</v>
      </c>
      <c r="P976">
        <f t="shared" si="91"/>
        <v>93.333333333333329</v>
      </c>
      <c r="Q976" s="6" t="str">
        <f t="shared" si="92"/>
        <v>technology</v>
      </c>
      <c r="R976" s="7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s="5">
        <f t="shared" si="90"/>
        <v>2.6069999999999998</v>
      </c>
      <c r="P977">
        <f t="shared" si="91"/>
        <v>108.625</v>
      </c>
      <c r="Q977" s="6" t="str">
        <f t="shared" si="92"/>
        <v>technology</v>
      </c>
      <c r="R977" s="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s="5">
        <f t="shared" si="90"/>
        <v>1.9259999999999999</v>
      </c>
      <c r="P978">
        <f t="shared" si="91"/>
        <v>160.5</v>
      </c>
      <c r="Q978" s="6" t="str">
        <f t="shared" si="92"/>
        <v>technology</v>
      </c>
      <c r="R978" s="7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s="5">
        <f t="shared" si="90"/>
        <v>33.666666666666664</v>
      </c>
      <c r="P979">
        <f t="shared" si="91"/>
        <v>75.75</v>
      </c>
      <c r="Q979" s="6" t="str">
        <f t="shared" si="92"/>
        <v>technology</v>
      </c>
      <c r="R979" s="7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s="5">
        <f t="shared" si="90"/>
        <v>56.263267182990241</v>
      </c>
      <c r="P980">
        <f t="shared" si="91"/>
        <v>790.83739837398377</v>
      </c>
      <c r="Q980" s="6" t="str">
        <f t="shared" si="92"/>
        <v>technology</v>
      </c>
      <c r="R980" s="7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s="5">
        <f t="shared" si="90"/>
        <v>82.817599999999999</v>
      </c>
      <c r="P981">
        <f t="shared" si="91"/>
        <v>301.93916666666667</v>
      </c>
      <c r="Q981" s="6" t="str">
        <f t="shared" si="92"/>
        <v>technology</v>
      </c>
      <c r="R981" s="7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s="5">
        <f t="shared" si="90"/>
        <v>14.860000000000001</v>
      </c>
      <c r="P982">
        <f t="shared" si="91"/>
        <v>47.935483870967744</v>
      </c>
      <c r="Q982" s="6" t="str">
        <f t="shared" si="92"/>
        <v>technology</v>
      </c>
      <c r="R982" s="7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s="5">
        <f t="shared" si="90"/>
        <v>1.2375123751237513E-2</v>
      </c>
      <c r="P983">
        <f t="shared" si="91"/>
        <v>2.75</v>
      </c>
      <c r="Q983" s="6" t="str">
        <f t="shared" si="92"/>
        <v>technology</v>
      </c>
      <c r="R983" s="7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7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s="5">
        <f t="shared" si="90"/>
        <v>1.7142857142857144E-2</v>
      </c>
      <c r="P984">
        <f t="shared" si="91"/>
        <v>1</v>
      </c>
      <c r="Q984" s="6" t="str">
        <f t="shared" si="92"/>
        <v>technology</v>
      </c>
      <c r="R984" s="7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s="5">
        <f t="shared" si="90"/>
        <v>29.506136117214709</v>
      </c>
      <c r="P985">
        <f t="shared" si="91"/>
        <v>171.79329608938548</v>
      </c>
      <c r="Q985" s="6" t="str">
        <f t="shared" si="92"/>
        <v>technology</v>
      </c>
      <c r="R985" s="7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1.7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s="5">
        <f t="shared" si="90"/>
        <v>1.06</v>
      </c>
      <c r="P986">
        <f t="shared" si="91"/>
        <v>35.333333333333336</v>
      </c>
      <c r="Q986" s="6" t="str">
        <f t="shared" si="92"/>
        <v>technology</v>
      </c>
      <c r="R986" s="7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s="5">
        <f t="shared" si="90"/>
        <v>6.293333333333333</v>
      </c>
      <c r="P987">
        <f t="shared" si="91"/>
        <v>82.086956521739125</v>
      </c>
      <c r="Q987" s="6" t="str">
        <f t="shared" si="92"/>
        <v>technology</v>
      </c>
      <c r="R987" s="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s="5">
        <f t="shared" si="90"/>
        <v>12.75</v>
      </c>
      <c r="P988">
        <f t="shared" si="91"/>
        <v>110.8695652173913</v>
      </c>
      <c r="Q988" s="6" t="str">
        <f t="shared" si="92"/>
        <v>technology</v>
      </c>
      <c r="R988" s="7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s="5">
        <f t="shared" si="90"/>
        <v>13.22</v>
      </c>
      <c r="P989">
        <f t="shared" si="91"/>
        <v>161.21951219512195</v>
      </c>
      <c r="Q989" s="6" t="str">
        <f t="shared" si="92"/>
        <v>technology</v>
      </c>
      <c r="R989" s="7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s="5">
        <f t="shared" si="90"/>
        <v>0</v>
      </c>
      <c r="P990">
        <f t="shared" si="91"/>
        <v>0</v>
      </c>
      <c r="Q990" s="6" t="str">
        <f t="shared" si="92"/>
        <v>technology</v>
      </c>
      <c r="R990" s="7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s="5">
        <f t="shared" si="90"/>
        <v>16.77</v>
      </c>
      <c r="P991">
        <f t="shared" si="91"/>
        <v>52.40625</v>
      </c>
      <c r="Q991" s="6" t="str">
        <f t="shared" si="92"/>
        <v>technology</v>
      </c>
      <c r="R991" s="7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s="5">
        <f t="shared" si="90"/>
        <v>0.104</v>
      </c>
      <c r="P992">
        <f t="shared" si="91"/>
        <v>13</v>
      </c>
      <c r="Q992" s="6" t="str">
        <f t="shared" si="92"/>
        <v>technology</v>
      </c>
      <c r="R992" s="7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1.7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s="5">
        <f t="shared" si="90"/>
        <v>4.24</v>
      </c>
      <c r="P993">
        <f t="shared" si="91"/>
        <v>30.285714285714285</v>
      </c>
      <c r="Q993" s="6" t="str">
        <f t="shared" si="92"/>
        <v>technology</v>
      </c>
      <c r="R993" s="7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s="5">
        <f t="shared" si="90"/>
        <v>0.46699999999999997</v>
      </c>
      <c r="P994">
        <f t="shared" si="91"/>
        <v>116.75</v>
      </c>
      <c r="Q994" s="6" t="str">
        <f t="shared" si="92"/>
        <v>technology</v>
      </c>
      <c r="R994" s="7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s="5">
        <f t="shared" si="90"/>
        <v>25.087142857142858</v>
      </c>
      <c r="P995">
        <f t="shared" si="91"/>
        <v>89.59693877551021</v>
      </c>
      <c r="Q995" s="6" t="str">
        <f t="shared" si="92"/>
        <v>technology</v>
      </c>
      <c r="R995" s="7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s="5">
        <f t="shared" si="90"/>
        <v>2.3345000000000002</v>
      </c>
      <c r="P996">
        <f t="shared" si="91"/>
        <v>424.45454545454544</v>
      </c>
      <c r="Q996" s="6" t="str">
        <f t="shared" si="92"/>
        <v>technology</v>
      </c>
      <c r="R996" s="7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s="5">
        <f t="shared" si="90"/>
        <v>7.26</v>
      </c>
      <c r="P997">
        <f t="shared" si="91"/>
        <v>80.666666666666671</v>
      </c>
      <c r="Q997" s="6" t="str">
        <f t="shared" si="92"/>
        <v>technology</v>
      </c>
      <c r="R997" s="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7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s="5">
        <f t="shared" si="90"/>
        <v>1.625</v>
      </c>
      <c r="P998">
        <f t="shared" si="91"/>
        <v>13</v>
      </c>
      <c r="Q998" s="6" t="str">
        <f t="shared" si="92"/>
        <v>technology</v>
      </c>
      <c r="R998" s="7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7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s="5">
        <f t="shared" si="90"/>
        <v>1.3</v>
      </c>
      <c r="P999">
        <f t="shared" si="91"/>
        <v>8.125</v>
      </c>
      <c r="Q999" s="6" t="str">
        <f t="shared" si="92"/>
        <v>technology</v>
      </c>
      <c r="R999" s="7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s="5">
        <f t="shared" si="90"/>
        <v>58.558333333333337</v>
      </c>
      <c r="P1000">
        <f t="shared" si="91"/>
        <v>153.42794759825327</v>
      </c>
      <c r="Q1000" s="6" t="str">
        <f t="shared" si="92"/>
        <v>technology</v>
      </c>
      <c r="R1000" s="7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s="5">
        <f t="shared" si="90"/>
        <v>7.7886666666666677</v>
      </c>
      <c r="P1001">
        <f t="shared" si="91"/>
        <v>292.07499999999999</v>
      </c>
      <c r="Q1001" s="6" t="str">
        <f t="shared" si="92"/>
        <v>technology</v>
      </c>
      <c r="R1001" s="7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s="5">
        <f t="shared" si="90"/>
        <v>2.2157147647256061</v>
      </c>
      <c r="P1002">
        <f t="shared" si="91"/>
        <v>3304</v>
      </c>
      <c r="Q1002" s="6" t="str">
        <f t="shared" si="92"/>
        <v>technology</v>
      </c>
      <c r="R1002" s="7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s="5">
        <f t="shared" si="90"/>
        <v>104</v>
      </c>
      <c r="P1003">
        <f t="shared" si="91"/>
        <v>1300</v>
      </c>
      <c r="Q1003" s="6" t="str">
        <f t="shared" si="92"/>
        <v>technology</v>
      </c>
      <c r="R1003" s="7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s="5">
        <f t="shared" si="90"/>
        <v>29.6029602960296</v>
      </c>
      <c r="P1004">
        <f t="shared" si="91"/>
        <v>134.54545454545453</v>
      </c>
      <c r="Q1004" s="6" t="str">
        <f t="shared" si="92"/>
        <v>technology</v>
      </c>
      <c r="R1004" s="7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s="5">
        <f t="shared" si="90"/>
        <v>16.055</v>
      </c>
      <c r="P1005">
        <f t="shared" si="91"/>
        <v>214.06666666666666</v>
      </c>
      <c r="Q1005" s="6" t="str">
        <f t="shared" si="92"/>
        <v>technology</v>
      </c>
      <c r="R1005" s="7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7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s="5">
        <f t="shared" si="90"/>
        <v>82.207999999999998</v>
      </c>
      <c r="P1006">
        <f t="shared" si="91"/>
        <v>216.33684210526314</v>
      </c>
      <c r="Q1006" s="6" t="str">
        <f t="shared" si="92"/>
        <v>technology</v>
      </c>
      <c r="R1006" s="7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7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s="5">
        <f t="shared" si="90"/>
        <v>75.051000000000002</v>
      </c>
      <c r="P1007">
        <f t="shared" si="91"/>
        <v>932.31055900621118</v>
      </c>
      <c r="Q1007" s="6" t="str">
        <f t="shared" si="92"/>
        <v>technology</v>
      </c>
      <c r="R1007" s="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s="5">
        <f t="shared" si="90"/>
        <v>5.8500000000000005</v>
      </c>
      <c r="P1008">
        <f t="shared" si="91"/>
        <v>29.25</v>
      </c>
      <c r="Q1008" s="6" t="str">
        <f t="shared" si="92"/>
        <v>technology</v>
      </c>
      <c r="R1008" s="7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s="5">
        <f t="shared" si="90"/>
        <v>44.32</v>
      </c>
      <c r="P1009">
        <f t="shared" si="91"/>
        <v>174.94736842105263</v>
      </c>
      <c r="Q1009" s="6" t="str">
        <f t="shared" si="92"/>
        <v>technology</v>
      </c>
      <c r="R1009" s="7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s="5">
        <f t="shared" si="90"/>
        <v>0.26737967914438499</v>
      </c>
      <c r="P1010">
        <f t="shared" si="91"/>
        <v>250</v>
      </c>
      <c r="Q1010" s="6" t="str">
        <f t="shared" si="92"/>
        <v>technology</v>
      </c>
      <c r="R1010" s="7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s="5">
        <f t="shared" si="90"/>
        <v>13.13</v>
      </c>
      <c r="P1011">
        <f t="shared" si="91"/>
        <v>65</v>
      </c>
      <c r="Q1011" s="6" t="str">
        <f t="shared" si="92"/>
        <v>technology</v>
      </c>
      <c r="R1011" s="7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s="5">
        <f t="shared" si="90"/>
        <v>0.19088937093275488</v>
      </c>
      <c r="P1012">
        <f t="shared" si="91"/>
        <v>55</v>
      </c>
      <c r="Q1012" s="6" t="str">
        <f t="shared" si="92"/>
        <v>technology</v>
      </c>
      <c r="R1012" s="7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s="5">
        <f t="shared" si="90"/>
        <v>0.375</v>
      </c>
      <c r="P1013">
        <f t="shared" si="91"/>
        <v>75</v>
      </c>
      <c r="Q1013" s="6" t="str">
        <f t="shared" si="92"/>
        <v>technology</v>
      </c>
      <c r="R1013" s="7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s="5">
        <f t="shared" si="90"/>
        <v>21535.021000000001</v>
      </c>
      <c r="P1014">
        <f t="shared" si="91"/>
        <v>1389.3561935483872</v>
      </c>
      <c r="Q1014" s="6" t="str">
        <f t="shared" si="92"/>
        <v>technology</v>
      </c>
      <c r="R1014" s="7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s="5">
        <f t="shared" si="90"/>
        <v>34.527999999999999</v>
      </c>
      <c r="P1015">
        <f t="shared" si="91"/>
        <v>95.911111111111111</v>
      </c>
      <c r="Q1015" s="6" t="str">
        <f t="shared" si="92"/>
        <v>technology</v>
      </c>
      <c r="R1015" s="7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7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s="5">
        <f t="shared" si="90"/>
        <v>30.599999999999998</v>
      </c>
      <c r="P1016">
        <f t="shared" si="91"/>
        <v>191.25</v>
      </c>
      <c r="Q1016" s="6" t="str">
        <f t="shared" si="92"/>
        <v>technology</v>
      </c>
      <c r="R1016" s="7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7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s="5">
        <f t="shared" si="90"/>
        <v>2.666666666666667</v>
      </c>
      <c r="P1017">
        <f t="shared" si="91"/>
        <v>40</v>
      </c>
      <c r="Q1017" s="6" t="str">
        <f t="shared" si="92"/>
        <v>technology</v>
      </c>
      <c r="R1017" s="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s="5">
        <f t="shared" si="90"/>
        <v>2.8420000000000001</v>
      </c>
      <c r="P1018">
        <f t="shared" si="91"/>
        <v>74.78947368421052</v>
      </c>
      <c r="Q1018" s="6" t="str">
        <f t="shared" si="92"/>
        <v>technology</v>
      </c>
      <c r="R1018" s="7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s="5">
        <f t="shared" si="90"/>
        <v>22.878799999999998</v>
      </c>
      <c r="P1019">
        <f t="shared" si="91"/>
        <v>161.11830985915492</v>
      </c>
      <c r="Q1019" s="6" t="str">
        <f t="shared" si="92"/>
        <v>technology</v>
      </c>
      <c r="R1019" s="7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s="5">
        <f t="shared" si="90"/>
        <v>3.105</v>
      </c>
      <c r="P1020">
        <f t="shared" si="91"/>
        <v>88.714285714285708</v>
      </c>
      <c r="Q1020" s="6" t="str">
        <f t="shared" si="92"/>
        <v>technology</v>
      </c>
      <c r="R1020" s="7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7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s="5">
        <f t="shared" si="90"/>
        <v>47.333333333333336</v>
      </c>
      <c r="P1021">
        <f t="shared" si="91"/>
        <v>53.25</v>
      </c>
      <c r="Q1021" s="6" t="str">
        <f t="shared" si="92"/>
        <v>technology</v>
      </c>
      <c r="R1021" s="7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8283</v>
      </c>
      <c r="O1022" s="5">
        <f t="shared" si="90"/>
        <v>205.54838709677421</v>
      </c>
      <c r="P1022">
        <f t="shared" si="91"/>
        <v>106.2</v>
      </c>
      <c r="Q1022" s="6" t="str">
        <f t="shared" si="92"/>
        <v>music</v>
      </c>
      <c r="R1022" s="7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8283</v>
      </c>
      <c r="O1023" s="5">
        <f t="shared" si="90"/>
        <v>351.80366666666669</v>
      </c>
      <c r="P1023">
        <f t="shared" si="91"/>
        <v>22.079728033472804</v>
      </c>
      <c r="Q1023" s="6" t="str">
        <f t="shared" si="92"/>
        <v>music</v>
      </c>
      <c r="R1023" s="7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7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8283</v>
      </c>
      <c r="O1024" s="5">
        <f t="shared" si="90"/>
        <v>114.9</v>
      </c>
      <c r="P1024">
        <f t="shared" si="91"/>
        <v>31.054054054054053</v>
      </c>
      <c r="Q1024" s="6" t="str">
        <f t="shared" si="92"/>
        <v>music</v>
      </c>
      <c r="R1024" s="7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8283</v>
      </c>
      <c r="O1025" s="5">
        <f t="shared" si="90"/>
        <v>237.15</v>
      </c>
      <c r="P1025">
        <f t="shared" si="91"/>
        <v>36.206106870229007</v>
      </c>
      <c r="Q1025" s="6" t="str">
        <f t="shared" si="92"/>
        <v>music</v>
      </c>
      <c r="R1025" s="7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8283</v>
      </c>
      <c r="O1026" s="5">
        <f t="shared" ref="O1026:O1089" si="96">(E1026/D1026)*100</f>
        <v>118.63774999999998</v>
      </c>
      <c r="P1026">
        <f t="shared" si="91"/>
        <v>388.9762295081967</v>
      </c>
      <c r="Q1026" s="6" t="str">
        <f t="shared" si="92"/>
        <v>music</v>
      </c>
      <c r="R1026" s="7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7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8283</v>
      </c>
      <c r="O1027" s="5">
        <f t="shared" si="96"/>
        <v>109.92831428571431</v>
      </c>
      <c r="P1027">
        <f t="shared" ref="P1027:P1090" si="97">IFERROR(E1027/L1027,0)</f>
        <v>71.848571428571432</v>
      </c>
      <c r="Q1027" s="6" t="str">
        <f t="shared" ref="Q1027:Q1090" si="98">LEFT(N1027,FIND("/",N1027)-1)</f>
        <v>music</v>
      </c>
      <c r="R1027" s="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8283</v>
      </c>
      <c r="O1028" s="5">
        <f t="shared" si="96"/>
        <v>100.00828571428571</v>
      </c>
      <c r="P1028">
        <f t="shared" si="97"/>
        <v>57.381803278688523</v>
      </c>
      <c r="Q1028" s="6" t="str">
        <f t="shared" si="98"/>
        <v>music</v>
      </c>
      <c r="R1028" s="7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8283</v>
      </c>
      <c r="O1029" s="5">
        <f t="shared" si="96"/>
        <v>103.09292094387415</v>
      </c>
      <c r="P1029">
        <f t="shared" si="97"/>
        <v>69.666666666666671</v>
      </c>
      <c r="Q1029" s="6" t="str">
        <f t="shared" si="98"/>
        <v>music</v>
      </c>
      <c r="R1029" s="7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8283</v>
      </c>
      <c r="O1030" s="5">
        <f t="shared" si="96"/>
        <v>117.27000000000001</v>
      </c>
      <c r="P1030">
        <f t="shared" si="97"/>
        <v>45.988235294117644</v>
      </c>
      <c r="Q1030" s="6" t="str">
        <f t="shared" si="98"/>
        <v>music</v>
      </c>
      <c r="R1030" s="7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7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8283</v>
      </c>
      <c r="O1031" s="5">
        <f t="shared" si="96"/>
        <v>111.75999999999999</v>
      </c>
      <c r="P1031">
        <f t="shared" si="97"/>
        <v>79.262411347517727</v>
      </c>
      <c r="Q1031" s="6" t="str">
        <f t="shared" si="98"/>
        <v>music</v>
      </c>
      <c r="R1031" s="7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7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8283</v>
      </c>
      <c r="O1032" s="5">
        <f t="shared" si="96"/>
        <v>342.09999999999997</v>
      </c>
      <c r="P1032">
        <f t="shared" si="97"/>
        <v>43.031446540880502</v>
      </c>
      <c r="Q1032" s="6" t="str">
        <f t="shared" si="98"/>
        <v>music</v>
      </c>
      <c r="R1032" s="7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8283</v>
      </c>
      <c r="O1033" s="5">
        <f t="shared" si="96"/>
        <v>107.4</v>
      </c>
      <c r="P1033">
        <f t="shared" si="97"/>
        <v>108.48484848484848</v>
      </c>
      <c r="Q1033" s="6" t="str">
        <f t="shared" si="98"/>
        <v>music</v>
      </c>
      <c r="R1033" s="7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8283</v>
      </c>
      <c r="O1034" s="5">
        <f t="shared" si="96"/>
        <v>108.49703703703703</v>
      </c>
      <c r="P1034">
        <f t="shared" si="97"/>
        <v>61.029583333333335</v>
      </c>
      <c r="Q1034" s="6" t="str">
        <f t="shared" si="98"/>
        <v>music</v>
      </c>
      <c r="R1034" s="7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8283</v>
      </c>
      <c r="O1035" s="5">
        <f t="shared" si="96"/>
        <v>102.86144578313252</v>
      </c>
      <c r="P1035">
        <f t="shared" si="97"/>
        <v>50.592592592592595</v>
      </c>
      <c r="Q1035" s="6" t="str">
        <f t="shared" si="98"/>
        <v>music</v>
      </c>
      <c r="R1035" s="7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8283</v>
      </c>
      <c r="O1036" s="5">
        <f t="shared" si="96"/>
        <v>130.0018</v>
      </c>
      <c r="P1036">
        <f t="shared" si="97"/>
        <v>39.157168674698795</v>
      </c>
      <c r="Q1036" s="6" t="str">
        <f t="shared" si="98"/>
        <v>music</v>
      </c>
      <c r="R1036" s="7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8283</v>
      </c>
      <c r="O1037" s="5">
        <f t="shared" si="96"/>
        <v>107.65217391304347</v>
      </c>
      <c r="P1037">
        <f t="shared" si="97"/>
        <v>65.15789473684211</v>
      </c>
      <c r="Q1037" s="6" t="str">
        <f t="shared" si="98"/>
        <v>music</v>
      </c>
      <c r="R1037" s="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8283</v>
      </c>
      <c r="O1038" s="5">
        <f t="shared" si="96"/>
        <v>112.36044444444444</v>
      </c>
      <c r="P1038">
        <f t="shared" si="97"/>
        <v>23.963127962085309</v>
      </c>
      <c r="Q1038" s="6" t="str">
        <f t="shared" si="98"/>
        <v>music</v>
      </c>
      <c r="R1038" s="7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8283</v>
      </c>
      <c r="O1039" s="5">
        <f t="shared" si="96"/>
        <v>102.1</v>
      </c>
      <c r="P1039">
        <f t="shared" si="97"/>
        <v>48.61904761904762</v>
      </c>
      <c r="Q1039" s="6" t="str">
        <f t="shared" si="98"/>
        <v>music</v>
      </c>
      <c r="R1039" s="7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8283</v>
      </c>
      <c r="O1040" s="5">
        <f t="shared" si="96"/>
        <v>145.33333333333334</v>
      </c>
      <c r="P1040">
        <f t="shared" si="97"/>
        <v>35.73770491803279</v>
      </c>
      <c r="Q1040" s="6" t="str">
        <f t="shared" si="98"/>
        <v>music</v>
      </c>
      <c r="R1040" s="7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8283</v>
      </c>
      <c r="O1041" s="5">
        <f t="shared" si="96"/>
        <v>128.19999999999999</v>
      </c>
      <c r="P1041">
        <f t="shared" si="97"/>
        <v>21.366666666666667</v>
      </c>
      <c r="Q1041" s="6" t="str">
        <f t="shared" si="98"/>
        <v>music</v>
      </c>
      <c r="R1041" s="7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8284</v>
      </c>
      <c r="O1042" s="5">
        <f t="shared" si="96"/>
        <v>0.29411764705882354</v>
      </c>
      <c r="P1042">
        <f t="shared" si="97"/>
        <v>250</v>
      </c>
      <c r="Q1042" s="6" t="str">
        <f t="shared" si="98"/>
        <v>journalism</v>
      </c>
      <c r="R1042" s="7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8284</v>
      </c>
      <c r="O1043" s="5">
        <f t="shared" si="96"/>
        <v>0</v>
      </c>
      <c r="P1043">
        <f t="shared" si="97"/>
        <v>0</v>
      </c>
      <c r="Q1043" s="6" t="str">
        <f t="shared" si="98"/>
        <v>journalism</v>
      </c>
      <c r="R1043" s="7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8284</v>
      </c>
      <c r="O1044" s="5">
        <f t="shared" si="96"/>
        <v>1.5384615384615385</v>
      </c>
      <c r="P1044">
        <f t="shared" si="97"/>
        <v>10</v>
      </c>
      <c r="Q1044" s="6" t="str">
        <f t="shared" si="98"/>
        <v>journalism</v>
      </c>
      <c r="R1044" s="7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8284</v>
      </c>
      <c r="O1045" s="5">
        <f t="shared" si="96"/>
        <v>8.5370000000000008</v>
      </c>
      <c r="P1045">
        <f t="shared" si="97"/>
        <v>29.236301369863014</v>
      </c>
      <c r="Q1045" s="6" t="str">
        <f t="shared" si="98"/>
        <v>journalism</v>
      </c>
      <c r="R1045" s="7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8284</v>
      </c>
      <c r="O1046" s="5">
        <f t="shared" si="96"/>
        <v>8.5714285714285715E-2</v>
      </c>
      <c r="P1046">
        <f t="shared" si="97"/>
        <v>3</v>
      </c>
      <c r="Q1046" s="6" t="str">
        <f t="shared" si="98"/>
        <v>journalism</v>
      </c>
      <c r="R1046" s="7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8284</v>
      </c>
      <c r="O1047" s="5">
        <f t="shared" si="96"/>
        <v>2.6599999999999997</v>
      </c>
      <c r="P1047">
        <f t="shared" si="97"/>
        <v>33.25</v>
      </c>
      <c r="Q1047" s="6" t="str">
        <f t="shared" si="98"/>
        <v>journalism</v>
      </c>
      <c r="R1047" s="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8284</v>
      </c>
      <c r="O1048" s="5">
        <f t="shared" si="96"/>
        <v>0</v>
      </c>
      <c r="P1048">
        <f t="shared" si="97"/>
        <v>0</v>
      </c>
      <c r="Q1048" s="6" t="str">
        <f t="shared" si="98"/>
        <v>journalism</v>
      </c>
      <c r="R1048" s="7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8284</v>
      </c>
      <c r="O1049" s="5">
        <f t="shared" si="96"/>
        <v>0.05</v>
      </c>
      <c r="P1049">
        <f t="shared" si="97"/>
        <v>1</v>
      </c>
      <c r="Q1049" s="6" t="str">
        <f t="shared" si="98"/>
        <v>journalism</v>
      </c>
      <c r="R1049" s="7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8284</v>
      </c>
      <c r="O1050" s="5">
        <f t="shared" si="96"/>
        <v>1.4133333333333333</v>
      </c>
      <c r="P1050">
        <f t="shared" si="97"/>
        <v>53</v>
      </c>
      <c r="Q1050" s="6" t="str">
        <f t="shared" si="98"/>
        <v>journalism</v>
      </c>
      <c r="R1050" s="7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8284</v>
      </c>
      <c r="O1051" s="5">
        <f t="shared" si="96"/>
        <v>0</v>
      </c>
      <c r="P1051">
        <f t="shared" si="97"/>
        <v>0</v>
      </c>
      <c r="Q1051" s="6" t="str">
        <f t="shared" si="98"/>
        <v>journalism</v>
      </c>
      <c r="R1051" s="7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7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8284</v>
      </c>
      <c r="O1052" s="5">
        <f t="shared" si="96"/>
        <v>0</v>
      </c>
      <c r="P1052">
        <f t="shared" si="97"/>
        <v>0</v>
      </c>
      <c r="Q1052" s="6" t="str">
        <f t="shared" si="98"/>
        <v>journalism</v>
      </c>
      <c r="R1052" s="7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8284</v>
      </c>
      <c r="O1053" s="5">
        <f t="shared" si="96"/>
        <v>0</v>
      </c>
      <c r="P1053">
        <f t="shared" si="97"/>
        <v>0</v>
      </c>
      <c r="Q1053" s="6" t="str">
        <f t="shared" si="98"/>
        <v>journalism</v>
      </c>
      <c r="R1053" s="7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8284</v>
      </c>
      <c r="O1054" s="5">
        <f t="shared" si="96"/>
        <v>0</v>
      </c>
      <c r="P1054">
        <f t="shared" si="97"/>
        <v>0</v>
      </c>
      <c r="Q1054" s="6" t="str">
        <f t="shared" si="98"/>
        <v>journalism</v>
      </c>
      <c r="R1054" s="7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8284</v>
      </c>
      <c r="O1055" s="5">
        <f t="shared" si="96"/>
        <v>1</v>
      </c>
      <c r="P1055">
        <f t="shared" si="97"/>
        <v>15</v>
      </c>
      <c r="Q1055" s="6" t="str">
        <f t="shared" si="98"/>
        <v>journalism</v>
      </c>
      <c r="R1055" s="7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8284</v>
      </c>
      <c r="O1056" s="5">
        <f t="shared" si="96"/>
        <v>0</v>
      </c>
      <c r="P1056">
        <f t="shared" si="97"/>
        <v>0</v>
      </c>
      <c r="Q1056" s="6" t="str">
        <f t="shared" si="98"/>
        <v>journalism</v>
      </c>
      <c r="R1056" s="7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8284</v>
      </c>
      <c r="O1057" s="5">
        <f t="shared" si="96"/>
        <v>0</v>
      </c>
      <c r="P1057">
        <f t="shared" si="97"/>
        <v>0</v>
      </c>
      <c r="Q1057" s="6" t="str">
        <f t="shared" si="98"/>
        <v>journalism</v>
      </c>
      <c r="R1057" s="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8284</v>
      </c>
      <c r="O1058" s="5">
        <f t="shared" si="96"/>
        <v>0</v>
      </c>
      <c r="P1058">
        <f t="shared" si="97"/>
        <v>0</v>
      </c>
      <c r="Q1058" s="6" t="str">
        <f t="shared" si="98"/>
        <v>journalism</v>
      </c>
      <c r="R1058" s="7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8284</v>
      </c>
      <c r="O1059" s="5">
        <f t="shared" si="96"/>
        <v>0</v>
      </c>
      <c r="P1059">
        <f t="shared" si="97"/>
        <v>0</v>
      </c>
      <c r="Q1059" s="6" t="str">
        <f t="shared" si="98"/>
        <v>journalism</v>
      </c>
      <c r="R1059" s="7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8284</v>
      </c>
      <c r="O1060" s="5">
        <f t="shared" si="96"/>
        <v>0</v>
      </c>
      <c r="P1060">
        <f t="shared" si="97"/>
        <v>0</v>
      </c>
      <c r="Q1060" s="6" t="str">
        <f t="shared" si="98"/>
        <v>journalism</v>
      </c>
      <c r="R1060" s="7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8284</v>
      </c>
      <c r="O1061" s="5">
        <f t="shared" si="96"/>
        <v>0</v>
      </c>
      <c r="P1061">
        <f t="shared" si="97"/>
        <v>0</v>
      </c>
      <c r="Q1061" s="6" t="str">
        <f t="shared" si="98"/>
        <v>journalism</v>
      </c>
      <c r="R1061" s="7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8284</v>
      </c>
      <c r="O1062" s="5">
        <f t="shared" si="96"/>
        <v>1</v>
      </c>
      <c r="P1062">
        <f t="shared" si="97"/>
        <v>50</v>
      </c>
      <c r="Q1062" s="6" t="str">
        <f t="shared" si="98"/>
        <v>journalism</v>
      </c>
      <c r="R1062" s="7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7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8284</v>
      </c>
      <c r="O1063" s="5">
        <f t="shared" si="96"/>
        <v>0</v>
      </c>
      <c r="P1063">
        <f t="shared" si="97"/>
        <v>0</v>
      </c>
      <c r="Q1063" s="6" t="str">
        <f t="shared" si="98"/>
        <v>journalism</v>
      </c>
      <c r="R1063" s="7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8284</v>
      </c>
      <c r="O1064" s="5">
        <f t="shared" si="96"/>
        <v>95.477386934673376</v>
      </c>
      <c r="P1064">
        <f t="shared" si="97"/>
        <v>47.5</v>
      </c>
      <c r="Q1064" s="6" t="str">
        <f t="shared" si="98"/>
        <v>journalism</v>
      </c>
      <c r="R1064" s="7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8284</v>
      </c>
      <c r="O1065" s="5">
        <f t="shared" si="96"/>
        <v>0</v>
      </c>
      <c r="P1065">
        <f t="shared" si="97"/>
        <v>0</v>
      </c>
      <c r="Q1065" s="6" t="str">
        <f t="shared" si="98"/>
        <v>journalism</v>
      </c>
      <c r="R1065" s="7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8285</v>
      </c>
      <c r="O1066" s="5">
        <f t="shared" si="96"/>
        <v>8.974444444444444</v>
      </c>
      <c r="P1066">
        <f t="shared" si="97"/>
        <v>65.666666666666671</v>
      </c>
      <c r="Q1066" s="6" t="str">
        <f t="shared" si="98"/>
        <v>games</v>
      </c>
      <c r="R1066" s="7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8285</v>
      </c>
      <c r="O1067" s="5">
        <f t="shared" si="96"/>
        <v>2.7</v>
      </c>
      <c r="P1067">
        <f t="shared" si="97"/>
        <v>16.2</v>
      </c>
      <c r="Q1067" s="6" t="str">
        <f t="shared" si="98"/>
        <v>games</v>
      </c>
      <c r="R1067" s="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8285</v>
      </c>
      <c r="O1068" s="5">
        <f t="shared" si="96"/>
        <v>3.3673333333333333</v>
      </c>
      <c r="P1068">
        <f t="shared" si="97"/>
        <v>34.128378378378379</v>
      </c>
      <c r="Q1068" s="6" t="str">
        <f t="shared" si="98"/>
        <v>games</v>
      </c>
      <c r="R1068" s="7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8285</v>
      </c>
      <c r="O1069" s="5">
        <f t="shared" si="96"/>
        <v>26</v>
      </c>
      <c r="P1069">
        <f t="shared" si="97"/>
        <v>13</v>
      </c>
      <c r="Q1069" s="6" t="str">
        <f t="shared" si="98"/>
        <v>games</v>
      </c>
      <c r="R1069" s="7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8285</v>
      </c>
      <c r="O1070" s="5">
        <f t="shared" si="96"/>
        <v>0.15</v>
      </c>
      <c r="P1070">
        <f t="shared" si="97"/>
        <v>11.25</v>
      </c>
      <c r="Q1070" s="6" t="str">
        <f t="shared" si="98"/>
        <v>games</v>
      </c>
      <c r="R1070" s="7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8285</v>
      </c>
      <c r="O1071" s="5">
        <f t="shared" si="96"/>
        <v>38.636363636363633</v>
      </c>
      <c r="P1071">
        <f t="shared" si="97"/>
        <v>40.476190476190474</v>
      </c>
      <c r="Q1071" s="6" t="str">
        <f t="shared" si="98"/>
        <v>games</v>
      </c>
      <c r="R1071" s="7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8285</v>
      </c>
      <c r="O1072" s="5">
        <f t="shared" si="96"/>
        <v>0.70000000000000007</v>
      </c>
      <c r="P1072">
        <f t="shared" si="97"/>
        <v>35</v>
      </c>
      <c r="Q1072" s="6" t="str">
        <f t="shared" si="98"/>
        <v>games</v>
      </c>
      <c r="R1072" s="7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8285</v>
      </c>
      <c r="O1073" s="5">
        <f t="shared" si="96"/>
        <v>0</v>
      </c>
      <c r="P1073">
        <f t="shared" si="97"/>
        <v>0</v>
      </c>
      <c r="Q1073" s="6" t="str">
        <f t="shared" si="98"/>
        <v>games</v>
      </c>
      <c r="R1073" s="7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8285</v>
      </c>
      <c r="O1074" s="5">
        <f t="shared" si="96"/>
        <v>6.8000000000000005E-2</v>
      </c>
      <c r="P1074">
        <f t="shared" si="97"/>
        <v>12.75</v>
      </c>
      <c r="Q1074" s="6" t="str">
        <f t="shared" si="98"/>
        <v>games</v>
      </c>
      <c r="R1074" s="7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7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8285</v>
      </c>
      <c r="O1075" s="5">
        <f t="shared" si="96"/>
        <v>1.3333333333333335</v>
      </c>
      <c r="P1075">
        <f t="shared" si="97"/>
        <v>10</v>
      </c>
      <c r="Q1075" s="6" t="str">
        <f t="shared" si="98"/>
        <v>games</v>
      </c>
      <c r="R1075" s="7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8285</v>
      </c>
      <c r="O1076" s="5">
        <f t="shared" si="96"/>
        <v>6.3092592592592585</v>
      </c>
      <c r="P1076">
        <f t="shared" si="97"/>
        <v>113.56666666666666</v>
      </c>
      <c r="Q1076" s="6" t="str">
        <f t="shared" si="98"/>
        <v>games</v>
      </c>
      <c r="R1076" s="7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7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8285</v>
      </c>
      <c r="O1077" s="5">
        <f t="shared" si="96"/>
        <v>4.5</v>
      </c>
      <c r="P1077">
        <f t="shared" si="97"/>
        <v>15</v>
      </c>
      <c r="Q1077" s="6" t="str">
        <f t="shared" si="98"/>
        <v>games</v>
      </c>
      <c r="R1077" s="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8285</v>
      </c>
      <c r="O1078" s="5">
        <f t="shared" si="96"/>
        <v>62.765333333333331</v>
      </c>
      <c r="P1078">
        <f t="shared" si="97"/>
        <v>48.281025641025643</v>
      </c>
      <c r="Q1078" s="6" t="str">
        <f t="shared" si="98"/>
        <v>games</v>
      </c>
      <c r="R1078" s="7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8285</v>
      </c>
      <c r="O1079" s="5">
        <f t="shared" si="96"/>
        <v>29.376000000000001</v>
      </c>
      <c r="P1079">
        <f t="shared" si="97"/>
        <v>43.976047904191617</v>
      </c>
      <c r="Q1079" s="6" t="str">
        <f t="shared" si="98"/>
        <v>games</v>
      </c>
      <c r="R1079" s="7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8285</v>
      </c>
      <c r="O1080" s="5">
        <f t="shared" si="96"/>
        <v>7.5</v>
      </c>
      <c r="P1080">
        <f t="shared" si="97"/>
        <v>9</v>
      </c>
      <c r="Q1080" s="6" t="str">
        <f t="shared" si="98"/>
        <v>games</v>
      </c>
      <c r="R1080" s="7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8285</v>
      </c>
      <c r="O1081" s="5">
        <f t="shared" si="96"/>
        <v>2.6076923076923078</v>
      </c>
      <c r="P1081">
        <f t="shared" si="97"/>
        <v>37.666666666666664</v>
      </c>
      <c r="Q1081" s="6" t="str">
        <f t="shared" si="98"/>
        <v>games</v>
      </c>
      <c r="R1081" s="7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8285</v>
      </c>
      <c r="O1082" s="5">
        <f t="shared" si="96"/>
        <v>9.1050000000000004</v>
      </c>
      <c r="P1082">
        <f t="shared" si="97"/>
        <v>18.581632653061224</v>
      </c>
      <c r="Q1082" s="6" t="str">
        <f t="shared" si="98"/>
        <v>games</v>
      </c>
      <c r="R1082" s="7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8285</v>
      </c>
      <c r="O1083" s="5">
        <f t="shared" si="96"/>
        <v>1.7647058823529412E-2</v>
      </c>
      <c r="P1083">
        <f t="shared" si="97"/>
        <v>3</v>
      </c>
      <c r="Q1083" s="6" t="str">
        <f t="shared" si="98"/>
        <v>games</v>
      </c>
      <c r="R1083" s="7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7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8285</v>
      </c>
      <c r="O1084" s="5">
        <f t="shared" si="96"/>
        <v>0.55999999999999994</v>
      </c>
      <c r="P1084">
        <f t="shared" si="97"/>
        <v>18.666666666666668</v>
      </c>
      <c r="Q1084" s="6" t="str">
        <f t="shared" si="98"/>
        <v>games</v>
      </c>
      <c r="R1084" s="7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8285</v>
      </c>
      <c r="O1085" s="5">
        <f t="shared" si="96"/>
        <v>0.82000000000000006</v>
      </c>
      <c r="P1085">
        <f t="shared" si="97"/>
        <v>410</v>
      </c>
      <c r="Q1085" s="6" t="str">
        <f t="shared" si="98"/>
        <v>games</v>
      </c>
      <c r="R1085" s="7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8285</v>
      </c>
      <c r="O1086" s="5">
        <f t="shared" si="96"/>
        <v>0</v>
      </c>
      <c r="P1086">
        <f t="shared" si="97"/>
        <v>0</v>
      </c>
      <c r="Q1086" s="6" t="str">
        <f t="shared" si="98"/>
        <v>games</v>
      </c>
      <c r="R1086" s="7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7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8285</v>
      </c>
      <c r="O1087" s="5">
        <f t="shared" si="96"/>
        <v>3.42</v>
      </c>
      <c r="P1087">
        <f t="shared" si="97"/>
        <v>114</v>
      </c>
      <c r="Q1087" s="6" t="str">
        <f t="shared" si="98"/>
        <v>games</v>
      </c>
      <c r="R1087" s="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8285</v>
      </c>
      <c r="O1088" s="5">
        <f t="shared" si="96"/>
        <v>8.3333333333333343E-2</v>
      </c>
      <c r="P1088">
        <f t="shared" si="97"/>
        <v>7.5</v>
      </c>
      <c r="Q1088" s="6" t="str">
        <f t="shared" si="98"/>
        <v>games</v>
      </c>
      <c r="R1088" s="7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8285</v>
      </c>
      <c r="O1089" s="5">
        <f t="shared" si="96"/>
        <v>0</v>
      </c>
      <c r="P1089">
        <f t="shared" si="97"/>
        <v>0</v>
      </c>
      <c r="Q1089" s="6" t="str">
        <f t="shared" si="98"/>
        <v>games</v>
      </c>
      <c r="R1089" s="7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7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8285</v>
      </c>
      <c r="O1090" s="5">
        <f t="shared" ref="O1090:O1153" si="102">(E1090/D1090)*100</f>
        <v>14.182977777777777</v>
      </c>
      <c r="P1090">
        <f t="shared" si="97"/>
        <v>43.41727891156463</v>
      </c>
      <c r="Q1090" s="6" t="str">
        <f t="shared" si="98"/>
        <v>games</v>
      </c>
      <c r="R1090" s="7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7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8285</v>
      </c>
      <c r="O1091" s="5">
        <f t="shared" si="102"/>
        <v>7.8266666666666662</v>
      </c>
      <c r="P1091">
        <f t="shared" ref="P1091:P1154" si="103">IFERROR(E1091/L1091,0)</f>
        <v>23.959183673469386</v>
      </c>
      <c r="Q1091" s="6" t="str">
        <f t="shared" ref="Q1091:Q1154" si="104">LEFT(N1091,FIND("/",N1091)-1)</f>
        <v>games</v>
      </c>
      <c r="R1091" s="7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8285</v>
      </c>
      <c r="O1092" s="5">
        <f t="shared" si="102"/>
        <v>3.8464497269020695E-2</v>
      </c>
      <c r="P1092">
        <f t="shared" si="103"/>
        <v>5</v>
      </c>
      <c r="Q1092" s="6" t="str">
        <f t="shared" si="104"/>
        <v>games</v>
      </c>
      <c r="R1092" s="7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8285</v>
      </c>
      <c r="O1093" s="5">
        <f t="shared" si="102"/>
        <v>12.5</v>
      </c>
      <c r="P1093">
        <f t="shared" si="103"/>
        <v>12.5</v>
      </c>
      <c r="Q1093" s="6" t="str">
        <f t="shared" si="104"/>
        <v>games</v>
      </c>
      <c r="R1093" s="7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8285</v>
      </c>
      <c r="O1094" s="5">
        <f t="shared" si="102"/>
        <v>1.05</v>
      </c>
      <c r="P1094">
        <f t="shared" si="103"/>
        <v>3</v>
      </c>
      <c r="Q1094" s="6" t="str">
        <f t="shared" si="104"/>
        <v>games</v>
      </c>
      <c r="R1094" s="7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8285</v>
      </c>
      <c r="O1095" s="5">
        <f t="shared" si="102"/>
        <v>14.083333333333334</v>
      </c>
      <c r="P1095">
        <f t="shared" si="103"/>
        <v>10.5625</v>
      </c>
      <c r="Q1095" s="6" t="str">
        <f t="shared" si="104"/>
        <v>games</v>
      </c>
      <c r="R1095" s="7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8285</v>
      </c>
      <c r="O1096" s="5">
        <f t="shared" si="102"/>
        <v>18.300055555555556</v>
      </c>
      <c r="P1096">
        <f t="shared" si="103"/>
        <v>122.00037037037038</v>
      </c>
      <c r="Q1096" s="6" t="str">
        <f t="shared" si="104"/>
        <v>games</v>
      </c>
      <c r="R1096" s="7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8285</v>
      </c>
      <c r="O1097" s="5">
        <f t="shared" si="102"/>
        <v>5.0347999999999997</v>
      </c>
      <c r="P1097">
        <f t="shared" si="103"/>
        <v>267.80851063829789</v>
      </c>
      <c r="Q1097" s="6" t="str">
        <f t="shared" si="104"/>
        <v>games</v>
      </c>
      <c r="R1097" s="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8285</v>
      </c>
      <c r="O1098" s="5">
        <f t="shared" si="102"/>
        <v>17.933333333333334</v>
      </c>
      <c r="P1098">
        <f t="shared" si="103"/>
        <v>74.206896551724142</v>
      </c>
      <c r="Q1098" s="6" t="str">
        <f t="shared" si="104"/>
        <v>games</v>
      </c>
      <c r="R1098" s="7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8285</v>
      </c>
      <c r="O1099" s="5">
        <f t="shared" si="102"/>
        <v>4.7E-2</v>
      </c>
      <c r="P1099">
        <f t="shared" si="103"/>
        <v>6.7142857142857144</v>
      </c>
      <c r="Q1099" s="6" t="str">
        <f t="shared" si="104"/>
        <v>games</v>
      </c>
      <c r="R1099" s="7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7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8285</v>
      </c>
      <c r="O1100" s="5">
        <f t="shared" si="102"/>
        <v>7.2120000000000006</v>
      </c>
      <c r="P1100">
        <f t="shared" si="103"/>
        <v>81.954545454545453</v>
      </c>
      <c r="Q1100" s="6" t="str">
        <f t="shared" si="104"/>
        <v>games</v>
      </c>
      <c r="R1100" s="7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8285</v>
      </c>
      <c r="O1101" s="5">
        <f t="shared" si="102"/>
        <v>0.5</v>
      </c>
      <c r="P1101">
        <f t="shared" si="103"/>
        <v>25</v>
      </c>
      <c r="Q1101" s="6" t="str">
        <f t="shared" si="104"/>
        <v>games</v>
      </c>
      <c r="R1101" s="7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8285</v>
      </c>
      <c r="O1102" s="5">
        <f t="shared" si="102"/>
        <v>2.5</v>
      </c>
      <c r="P1102">
        <f t="shared" si="103"/>
        <v>10</v>
      </c>
      <c r="Q1102" s="6" t="str">
        <f t="shared" si="104"/>
        <v>games</v>
      </c>
      <c r="R1102" s="7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7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8285</v>
      </c>
      <c r="O1103" s="5">
        <f t="shared" si="102"/>
        <v>4.1000000000000002E-2</v>
      </c>
      <c r="P1103">
        <f t="shared" si="103"/>
        <v>6.833333333333333</v>
      </c>
      <c r="Q1103" s="6" t="str">
        <f t="shared" si="104"/>
        <v>games</v>
      </c>
      <c r="R1103" s="7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8285</v>
      </c>
      <c r="O1104" s="5">
        <f t="shared" si="102"/>
        <v>5.3125</v>
      </c>
      <c r="P1104">
        <f t="shared" si="103"/>
        <v>17.708333333333332</v>
      </c>
      <c r="Q1104" s="6" t="str">
        <f t="shared" si="104"/>
        <v>games</v>
      </c>
      <c r="R1104" s="7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8285</v>
      </c>
      <c r="O1105" s="5">
        <f t="shared" si="102"/>
        <v>1.6199999999999999</v>
      </c>
      <c r="P1105">
        <f t="shared" si="103"/>
        <v>16.2</v>
      </c>
      <c r="Q1105" s="6" t="str">
        <f t="shared" si="104"/>
        <v>games</v>
      </c>
      <c r="R1105" s="7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8285</v>
      </c>
      <c r="O1106" s="5">
        <f t="shared" si="102"/>
        <v>4.9516666666666671</v>
      </c>
      <c r="P1106">
        <f t="shared" si="103"/>
        <v>80.297297297297291</v>
      </c>
      <c r="Q1106" s="6" t="str">
        <f t="shared" si="104"/>
        <v>games</v>
      </c>
      <c r="R1106" s="7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8285</v>
      </c>
      <c r="O1107" s="5">
        <f t="shared" si="102"/>
        <v>0.159</v>
      </c>
      <c r="P1107">
        <f t="shared" si="103"/>
        <v>71.55</v>
      </c>
      <c r="Q1107" s="6" t="str">
        <f t="shared" si="104"/>
        <v>games</v>
      </c>
      <c r="R1107" s="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8285</v>
      </c>
      <c r="O1108" s="5">
        <f t="shared" si="102"/>
        <v>41.25</v>
      </c>
      <c r="P1108">
        <f t="shared" si="103"/>
        <v>23.571428571428573</v>
      </c>
      <c r="Q1108" s="6" t="str">
        <f t="shared" si="104"/>
        <v>games</v>
      </c>
      <c r="R1108" s="7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8285</v>
      </c>
      <c r="O1109" s="5">
        <f t="shared" si="102"/>
        <v>0</v>
      </c>
      <c r="P1109">
        <f t="shared" si="103"/>
        <v>0</v>
      </c>
      <c r="Q1109" s="6" t="str">
        <f t="shared" si="104"/>
        <v>games</v>
      </c>
      <c r="R1109" s="7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8285</v>
      </c>
      <c r="O1110" s="5">
        <f t="shared" si="102"/>
        <v>2.93</v>
      </c>
      <c r="P1110">
        <f t="shared" si="103"/>
        <v>34.88095238095238</v>
      </c>
      <c r="Q1110" s="6" t="str">
        <f t="shared" si="104"/>
        <v>games</v>
      </c>
      <c r="R1110" s="7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8285</v>
      </c>
      <c r="O1111" s="5">
        <f t="shared" si="102"/>
        <v>0.44999999999999996</v>
      </c>
      <c r="P1111">
        <f t="shared" si="103"/>
        <v>15</v>
      </c>
      <c r="Q1111" s="6" t="str">
        <f t="shared" si="104"/>
        <v>games</v>
      </c>
      <c r="R1111" s="7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8285</v>
      </c>
      <c r="O1112" s="5">
        <f t="shared" si="102"/>
        <v>0.51</v>
      </c>
      <c r="P1112">
        <f t="shared" si="103"/>
        <v>23.181818181818183</v>
      </c>
      <c r="Q1112" s="6" t="str">
        <f t="shared" si="104"/>
        <v>games</v>
      </c>
      <c r="R1112" s="7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8285</v>
      </c>
      <c r="O1113" s="5">
        <f t="shared" si="102"/>
        <v>0.04</v>
      </c>
      <c r="P1113">
        <f t="shared" si="103"/>
        <v>1</v>
      </c>
      <c r="Q1113" s="6" t="str">
        <f t="shared" si="104"/>
        <v>games</v>
      </c>
      <c r="R1113" s="7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8285</v>
      </c>
      <c r="O1114" s="5">
        <f t="shared" si="102"/>
        <v>35.537409090909087</v>
      </c>
      <c r="P1114">
        <f t="shared" si="103"/>
        <v>100.23371794871794</v>
      </c>
      <c r="Q1114" s="6" t="str">
        <f t="shared" si="104"/>
        <v>games</v>
      </c>
      <c r="R1114" s="7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8285</v>
      </c>
      <c r="O1115" s="5">
        <f t="shared" si="102"/>
        <v>0.5</v>
      </c>
      <c r="P1115">
        <f t="shared" si="103"/>
        <v>5</v>
      </c>
      <c r="Q1115" s="6" t="str">
        <f t="shared" si="104"/>
        <v>games</v>
      </c>
      <c r="R1115" s="7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8285</v>
      </c>
      <c r="O1116" s="5">
        <f t="shared" si="102"/>
        <v>0.16666666666666669</v>
      </c>
      <c r="P1116">
        <f t="shared" si="103"/>
        <v>3.3333333333333335</v>
      </c>
      <c r="Q1116" s="6" t="str">
        <f t="shared" si="104"/>
        <v>games</v>
      </c>
      <c r="R1116" s="7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8285</v>
      </c>
      <c r="O1117" s="5">
        <f t="shared" si="102"/>
        <v>0.13250000000000001</v>
      </c>
      <c r="P1117">
        <f t="shared" si="103"/>
        <v>13.25</v>
      </c>
      <c r="Q1117" s="6" t="str">
        <f t="shared" si="104"/>
        <v>games</v>
      </c>
      <c r="R1117" s="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7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8285</v>
      </c>
      <c r="O1118" s="5">
        <f t="shared" si="102"/>
        <v>3.5704000000000007E-2</v>
      </c>
      <c r="P1118">
        <f t="shared" si="103"/>
        <v>17.852</v>
      </c>
      <c r="Q1118" s="6" t="str">
        <f t="shared" si="104"/>
        <v>games</v>
      </c>
      <c r="R1118" s="7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8285</v>
      </c>
      <c r="O1119" s="5">
        <f t="shared" si="102"/>
        <v>8.3000000000000007</v>
      </c>
      <c r="P1119">
        <f t="shared" si="103"/>
        <v>10.375</v>
      </c>
      <c r="Q1119" s="6" t="str">
        <f t="shared" si="104"/>
        <v>games</v>
      </c>
      <c r="R1119" s="7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8285</v>
      </c>
      <c r="O1120" s="5">
        <f t="shared" si="102"/>
        <v>2.4222222222222221</v>
      </c>
      <c r="P1120">
        <f t="shared" si="103"/>
        <v>36.333333333333336</v>
      </c>
      <c r="Q1120" s="6" t="str">
        <f t="shared" si="104"/>
        <v>games</v>
      </c>
      <c r="R1120" s="7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8285</v>
      </c>
      <c r="O1121" s="5">
        <f t="shared" si="102"/>
        <v>0.23809523809523811</v>
      </c>
      <c r="P1121">
        <f t="shared" si="103"/>
        <v>5</v>
      </c>
      <c r="Q1121" s="6" t="str">
        <f t="shared" si="104"/>
        <v>games</v>
      </c>
      <c r="R1121" s="7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7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8285</v>
      </c>
      <c r="O1122" s="5">
        <f t="shared" si="102"/>
        <v>0</v>
      </c>
      <c r="P1122">
        <f t="shared" si="103"/>
        <v>0</v>
      </c>
      <c r="Q1122" s="6" t="str">
        <f t="shared" si="104"/>
        <v>games</v>
      </c>
      <c r="R1122" s="7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8285</v>
      </c>
      <c r="O1123" s="5">
        <f t="shared" si="102"/>
        <v>1.1599999999999999E-2</v>
      </c>
      <c r="P1123">
        <f t="shared" si="103"/>
        <v>5.8</v>
      </c>
      <c r="Q1123" s="6" t="str">
        <f t="shared" si="104"/>
        <v>games</v>
      </c>
      <c r="R1123" s="7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8285</v>
      </c>
      <c r="O1124" s="5">
        <f t="shared" si="102"/>
        <v>0</v>
      </c>
      <c r="P1124">
        <f t="shared" si="103"/>
        <v>0</v>
      </c>
      <c r="Q1124" s="6" t="str">
        <f t="shared" si="104"/>
        <v>games</v>
      </c>
      <c r="R1124" s="7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8285</v>
      </c>
      <c r="O1125" s="5">
        <f t="shared" si="102"/>
        <v>0.22</v>
      </c>
      <c r="P1125">
        <f t="shared" si="103"/>
        <v>3.6666666666666665</v>
      </c>
      <c r="Q1125" s="6" t="str">
        <f t="shared" si="104"/>
        <v>games</v>
      </c>
      <c r="R1125" s="7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8286</v>
      </c>
      <c r="O1126" s="5">
        <f t="shared" si="102"/>
        <v>0.47222222222222221</v>
      </c>
      <c r="P1126">
        <f t="shared" si="103"/>
        <v>60.714285714285715</v>
      </c>
      <c r="Q1126" s="6" t="str">
        <f t="shared" si="104"/>
        <v>games</v>
      </c>
      <c r="R1126" s="7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8286</v>
      </c>
      <c r="O1127" s="5">
        <f t="shared" si="102"/>
        <v>0</v>
      </c>
      <c r="P1127">
        <f t="shared" si="103"/>
        <v>0</v>
      </c>
      <c r="Q1127" s="6" t="str">
        <f t="shared" si="104"/>
        <v>games</v>
      </c>
      <c r="R1127" s="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8286</v>
      </c>
      <c r="O1128" s="5">
        <f t="shared" si="102"/>
        <v>0.5</v>
      </c>
      <c r="P1128">
        <f t="shared" si="103"/>
        <v>5</v>
      </c>
      <c r="Q1128" s="6" t="str">
        <f t="shared" si="104"/>
        <v>games</v>
      </c>
      <c r="R1128" s="7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8286</v>
      </c>
      <c r="O1129" s="5">
        <f t="shared" si="102"/>
        <v>1.6714285714285713</v>
      </c>
      <c r="P1129">
        <f t="shared" si="103"/>
        <v>25.434782608695652</v>
      </c>
      <c r="Q1129" s="6" t="str">
        <f t="shared" si="104"/>
        <v>games</v>
      </c>
      <c r="R1129" s="7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8286</v>
      </c>
      <c r="O1130" s="5">
        <f t="shared" si="102"/>
        <v>0.1</v>
      </c>
      <c r="P1130">
        <f t="shared" si="103"/>
        <v>1</v>
      </c>
      <c r="Q1130" s="6" t="str">
        <f t="shared" si="104"/>
        <v>games</v>
      </c>
      <c r="R1130" s="7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8286</v>
      </c>
      <c r="O1131" s="5">
        <f t="shared" si="102"/>
        <v>0.105</v>
      </c>
      <c r="P1131">
        <f t="shared" si="103"/>
        <v>10.5</v>
      </c>
      <c r="Q1131" s="6" t="str">
        <f t="shared" si="104"/>
        <v>games</v>
      </c>
      <c r="R1131" s="7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8286</v>
      </c>
      <c r="O1132" s="5">
        <f t="shared" si="102"/>
        <v>0.22</v>
      </c>
      <c r="P1132">
        <f t="shared" si="103"/>
        <v>3.6666666666666665</v>
      </c>
      <c r="Q1132" s="6" t="str">
        <f t="shared" si="104"/>
        <v>games</v>
      </c>
      <c r="R1132" s="7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8286</v>
      </c>
      <c r="O1133" s="5">
        <f t="shared" si="102"/>
        <v>0</v>
      </c>
      <c r="P1133">
        <f t="shared" si="103"/>
        <v>0</v>
      </c>
      <c r="Q1133" s="6" t="str">
        <f t="shared" si="104"/>
        <v>games</v>
      </c>
      <c r="R1133" s="7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8286</v>
      </c>
      <c r="O1134" s="5">
        <f t="shared" si="102"/>
        <v>14.38</v>
      </c>
      <c r="P1134">
        <f t="shared" si="103"/>
        <v>110.61538461538461</v>
      </c>
      <c r="Q1134" s="6" t="str">
        <f t="shared" si="104"/>
        <v>games</v>
      </c>
      <c r="R1134" s="7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8286</v>
      </c>
      <c r="O1135" s="5">
        <f t="shared" si="102"/>
        <v>0.66666666666666674</v>
      </c>
      <c r="P1135">
        <f t="shared" si="103"/>
        <v>20</v>
      </c>
      <c r="Q1135" s="6" t="str">
        <f t="shared" si="104"/>
        <v>games</v>
      </c>
      <c r="R1135" s="7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8286</v>
      </c>
      <c r="O1136" s="5">
        <f t="shared" si="102"/>
        <v>4.0000000000000001E-3</v>
      </c>
      <c r="P1136">
        <f t="shared" si="103"/>
        <v>1</v>
      </c>
      <c r="Q1136" s="6" t="str">
        <f t="shared" si="104"/>
        <v>games</v>
      </c>
      <c r="R1136" s="7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8286</v>
      </c>
      <c r="O1137" s="5">
        <f t="shared" si="102"/>
        <v>5</v>
      </c>
      <c r="P1137">
        <f t="shared" si="103"/>
        <v>50</v>
      </c>
      <c r="Q1137" s="6" t="str">
        <f t="shared" si="104"/>
        <v>games</v>
      </c>
      <c r="R1137" s="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8286</v>
      </c>
      <c r="O1138" s="5">
        <f t="shared" si="102"/>
        <v>6.4439140811455857</v>
      </c>
      <c r="P1138">
        <f t="shared" si="103"/>
        <v>45</v>
      </c>
      <c r="Q1138" s="6" t="str">
        <f t="shared" si="104"/>
        <v>games</v>
      </c>
      <c r="R1138" s="7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8286</v>
      </c>
      <c r="O1139" s="5">
        <f t="shared" si="102"/>
        <v>39.5</v>
      </c>
      <c r="P1139">
        <f t="shared" si="103"/>
        <v>253.2051282051282</v>
      </c>
      <c r="Q1139" s="6" t="str">
        <f t="shared" si="104"/>
        <v>games</v>
      </c>
      <c r="R1139" s="7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8286</v>
      </c>
      <c r="O1140" s="5">
        <f t="shared" si="102"/>
        <v>0.35714285714285715</v>
      </c>
      <c r="P1140">
        <f t="shared" si="103"/>
        <v>31.25</v>
      </c>
      <c r="Q1140" s="6" t="str">
        <f t="shared" si="104"/>
        <v>games</v>
      </c>
      <c r="R1140" s="7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8286</v>
      </c>
      <c r="O1141" s="5">
        <f t="shared" si="102"/>
        <v>6.25E-2</v>
      </c>
      <c r="P1141">
        <f t="shared" si="103"/>
        <v>5</v>
      </c>
      <c r="Q1141" s="6" t="str">
        <f t="shared" si="104"/>
        <v>games</v>
      </c>
      <c r="R1141" s="7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8286</v>
      </c>
      <c r="O1142" s="5">
        <f t="shared" si="102"/>
        <v>0</v>
      </c>
      <c r="P1142">
        <f t="shared" si="103"/>
        <v>0</v>
      </c>
      <c r="Q1142" s="6" t="str">
        <f t="shared" si="104"/>
        <v>games</v>
      </c>
      <c r="R1142" s="7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8286</v>
      </c>
      <c r="O1143" s="5">
        <f t="shared" si="102"/>
        <v>0</v>
      </c>
      <c r="P1143">
        <f t="shared" si="103"/>
        <v>0</v>
      </c>
      <c r="Q1143" s="6" t="str">
        <f t="shared" si="104"/>
        <v>games</v>
      </c>
      <c r="R1143" s="7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8286</v>
      </c>
      <c r="O1144" s="5">
        <f t="shared" si="102"/>
        <v>0</v>
      </c>
      <c r="P1144">
        <f t="shared" si="103"/>
        <v>0</v>
      </c>
      <c r="Q1144" s="6" t="str">
        <f t="shared" si="104"/>
        <v>games</v>
      </c>
      <c r="R1144" s="7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8286</v>
      </c>
      <c r="O1145" s="5">
        <f t="shared" si="102"/>
        <v>0.41333333333333333</v>
      </c>
      <c r="P1145">
        <f t="shared" si="103"/>
        <v>23.25</v>
      </c>
      <c r="Q1145" s="6" t="str">
        <f t="shared" si="104"/>
        <v>games</v>
      </c>
      <c r="R1145" s="7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8287</v>
      </c>
      <c r="O1146" s="5">
        <f t="shared" si="102"/>
        <v>0</v>
      </c>
      <c r="P1146">
        <f t="shared" si="103"/>
        <v>0</v>
      </c>
      <c r="Q1146" s="6" t="str">
        <f t="shared" si="104"/>
        <v>food</v>
      </c>
      <c r="R1146" s="7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8287</v>
      </c>
      <c r="O1147" s="5">
        <f t="shared" si="102"/>
        <v>0.125</v>
      </c>
      <c r="P1147">
        <f t="shared" si="103"/>
        <v>100</v>
      </c>
      <c r="Q1147" s="6" t="str">
        <f t="shared" si="104"/>
        <v>food</v>
      </c>
      <c r="R1147" s="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8287</v>
      </c>
      <c r="O1148" s="5">
        <f t="shared" si="102"/>
        <v>8.8333333333333339</v>
      </c>
      <c r="P1148">
        <f t="shared" si="103"/>
        <v>44.166666666666664</v>
      </c>
      <c r="Q1148" s="6" t="str">
        <f t="shared" si="104"/>
        <v>food</v>
      </c>
      <c r="R1148" s="7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8287</v>
      </c>
      <c r="O1149" s="5">
        <f t="shared" si="102"/>
        <v>0</v>
      </c>
      <c r="P1149">
        <f t="shared" si="103"/>
        <v>0</v>
      </c>
      <c r="Q1149" s="6" t="str">
        <f t="shared" si="104"/>
        <v>food</v>
      </c>
      <c r="R1149" s="7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7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8287</v>
      </c>
      <c r="O1150" s="5">
        <f t="shared" si="102"/>
        <v>0.48666666666666669</v>
      </c>
      <c r="P1150">
        <f t="shared" si="103"/>
        <v>24.333333333333332</v>
      </c>
      <c r="Q1150" s="6" t="str">
        <f t="shared" si="104"/>
        <v>food</v>
      </c>
      <c r="R1150" s="7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7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8287</v>
      </c>
      <c r="O1151" s="5">
        <f t="shared" si="102"/>
        <v>0.15</v>
      </c>
      <c r="P1151">
        <f t="shared" si="103"/>
        <v>37.5</v>
      </c>
      <c r="Q1151" s="6" t="str">
        <f t="shared" si="104"/>
        <v>food</v>
      </c>
      <c r="R1151" s="7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7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8287</v>
      </c>
      <c r="O1152" s="5">
        <f t="shared" si="102"/>
        <v>10.08</v>
      </c>
      <c r="P1152">
        <f t="shared" si="103"/>
        <v>42</v>
      </c>
      <c r="Q1152" s="6" t="str">
        <f t="shared" si="104"/>
        <v>food</v>
      </c>
      <c r="R1152" s="7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8287</v>
      </c>
      <c r="O1153" s="5">
        <f t="shared" si="102"/>
        <v>0</v>
      </c>
      <c r="P1153">
        <f t="shared" si="103"/>
        <v>0</v>
      </c>
      <c r="Q1153" s="6" t="str">
        <f t="shared" si="104"/>
        <v>food</v>
      </c>
      <c r="R1153" s="7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8287</v>
      </c>
      <c r="O1154" s="5">
        <f t="shared" ref="O1154:O1217" si="108">(E1154/D1154)*100</f>
        <v>5.6937500000000005</v>
      </c>
      <c r="P1154">
        <f t="shared" si="103"/>
        <v>60.733333333333334</v>
      </c>
      <c r="Q1154" s="6" t="str">
        <f t="shared" si="104"/>
        <v>food</v>
      </c>
      <c r="R1154" s="7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7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8287</v>
      </c>
      <c r="O1155" s="5">
        <f t="shared" si="108"/>
        <v>0.625</v>
      </c>
      <c r="P1155">
        <f t="shared" ref="P1155:P1218" si="109">IFERROR(E1155/L1155,0)</f>
        <v>50</v>
      </c>
      <c r="Q1155" s="6" t="str">
        <f t="shared" ref="Q1155:Q1218" si="110">LEFT(N1155,FIND("/",N1155)-1)</f>
        <v>food</v>
      </c>
      <c r="R1155" s="7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8287</v>
      </c>
      <c r="O1156" s="5">
        <f t="shared" si="108"/>
        <v>6.5</v>
      </c>
      <c r="P1156">
        <f t="shared" si="109"/>
        <v>108.33333333333333</v>
      </c>
      <c r="Q1156" s="6" t="str">
        <f t="shared" si="110"/>
        <v>food</v>
      </c>
      <c r="R1156" s="7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8287</v>
      </c>
      <c r="O1157" s="5">
        <f t="shared" si="108"/>
        <v>0.752</v>
      </c>
      <c r="P1157">
        <f t="shared" si="109"/>
        <v>23.5</v>
      </c>
      <c r="Q1157" s="6" t="str">
        <f t="shared" si="110"/>
        <v>food</v>
      </c>
      <c r="R1157" s="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8287</v>
      </c>
      <c r="O1158" s="5">
        <f t="shared" si="108"/>
        <v>0</v>
      </c>
      <c r="P1158">
        <f t="shared" si="109"/>
        <v>0</v>
      </c>
      <c r="Q1158" s="6" t="str">
        <f t="shared" si="110"/>
        <v>food</v>
      </c>
      <c r="R1158" s="7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8287</v>
      </c>
      <c r="O1159" s="5">
        <f t="shared" si="108"/>
        <v>1.51</v>
      </c>
      <c r="P1159">
        <f t="shared" si="109"/>
        <v>50.333333333333336</v>
      </c>
      <c r="Q1159" s="6" t="str">
        <f t="shared" si="110"/>
        <v>food</v>
      </c>
      <c r="R1159" s="7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8287</v>
      </c>
      <c r="O1160" s="5">
        <f t="shared" si="108"/>
        <v>0.46666666666666673</v>
      </c>
      <c r="P1160">
        <f t="shared" si="109"/>
        <v>11.666666666666666</v>
      </c>
      <c r="Q1160" s="6" t="str">
        <f t="shared" si="110"/>
        <v>food</v>
      </c>
      <c r="R1160" s="7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8287</v>
      </c>
      <c r="O1161" s="5">
        <f t="shared" si="108"/>
        <v>0</v>
      </c>
      <c r="P1161">
        <f t="shared" si="109"/>
        <v>0</v>
      </c>
      <c r="Q1161" s="6" t="str">
        <f t="shared" si="110"/>
        <v>food</v>
      </c>
      <c r="R1161" s="7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8287</v>
      </c>
      <c r="O1162" s="5">
        <f t="shared" si="108"/>
        <v>3.85</v>
      </c>
      <c r="P1162">
        <f t="shared" si="109"/>
        <v>60.789473684210527</v>
      </c>
      <c r="Q1162" s="6" t="str">
        <f t="shared" si="110"/>
        <v>food</v>
      </c>
      <c r="R1162" s="7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8287</v>
      </c>
      <c r="O1163" s="5">
        <f t="shared" si="108"/>
        <v>0</v>
      </c>
      <c r="P1163">
        <f t="shared" si="109"/>
        <v>0</v>
      </c>
      <c r="Q1163" s="6" t="str">
        <f t="shared" si="110"/>
        <v>food</v>
      </c>
      <c r="R1163" s="7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8287</v>
      </c>
      <c r="O1164" s="5">
        <f t="shared" si="108"/>
        <v>5.8333333333333341E-2</v>
      </c>
      <c r="P1164">
        <f t="shared" si="109"/>
        <v>17.5</v>
      </c>
      <c r="Q1164" s="6" t="str">
        <f t="shared" si="110"/>
        <v>food</v>
      </c>
      <c r="R1164" s="7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8287</v>
      </c>
      <c r="O1165" s="5">
        <f t="shared" si="108"/>
        <v>0</v>
      </c>
      <c r="P1165">
        <f t="shared" si="109"/>
        <v>0</v>
      </c>
      <c r="Q1165" s="6" t="str">
        <f t="shared" si="110"/>
        <v>food</v>
      </c>
      <c r="R1165" s="7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8287</v>
      </c>
      <c r="O1166" s="5">
        <f t="shared" si="108"/>
        <v>0</v>
      </c>
      <c r="P1166">
        <f t="shared" si="109"/>
        <v>0</v>
      </c>
      <c r="Q1166" s="6" t="str">
        <f t="shared" si="110"/>
        <v>food</v>
      </c>
      <c r="R1166" s="7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8287</v>
      </c>
      <c r="O1167" s="5">
        <f t="shared" si="108"/>
        <v>20.705000000000002</v>
      </c>
      <c r="P1167">
        <f t="shared" si="109"/>
        <v>82.82</v>
      </c>
      <c r="Q1167" s="6" t="str">
        <f t="shared" si="110"/>
        <v>food</v>
      </c>
      <c r="R1167" s="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8287</v>
      </c>
      <c r="O1168" s="5">
        <f t="shared" si="108"/>
        <v>19.139999999999997</v>
      </c>
      <c r="P1168">
        <f t="shared" si="109"/>
        <v>358.875</v>
      </c>
      <c r="Q1168" s="6" t="str">
        <f t="shared" si="110"/>
        <v>food</v>
      </c>
      <c r="R1168" s="7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8287</v>
      </c>
      <c r="O1169" s="5">
        <f t="shared" si="108"/>
        <v>1.6316666666666666</v>
      </c>
      <c r="P1169">
        <f t="shared" si="109"/>
        <v>61.1875</v>
      </c>
      <c r="Q1169" s="6" t="str">
        <f t="shared" si="110"/>
        <v>food</v>
      </c>
      <c r="R1169" s="7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8287</v>
      </c>
      <c r="O1170" s="5">
        <f t="shared" si="108"/>
        <v>5.6666666666666661</v>
      </c>
      <c r="P1170">
        <f t="shared" si="109"/>
        <v>340</v>
      </c>
      <c r="Q1170" s="6" t="str">
        <f t="shared" si="110"/>
        <v>food</v>
      </c>
      <c r="R1170" s="7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8287</v>
      </c>
      <c r="O1171" s="5">
        <f t="shared" si="108"/>
        <v>0.16999999999999998</v>
      </c>
      <c r="P1171">
        <f t="shared" si="109"/>
        <v>5.666666666666667</v>
      </c>
      <c r="Q1171" s="6" t="str">
        <f t="shared" si="110"/>
        <v>food</v>
      </c>
      <c r="R1171" s="7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8287</v>
      </c>
      <c r="O1172" s="5">
        <f t="shared" si="108"/>
        <v>0.4</v>
      </c>
      <c r="P1172">
        <f t="shared" si="109"/>
        <v>50</v>
      </c>
      <c r="Q1172" s="6" t="str">
        <f t="shared" si="110"/>
        <v>food</v>
      </c>
      <c r="R1172" s="7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7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8287</v>
      </c>
      <c r="O1173" s="5">
        <f t="shared" si="108"/>
        <v>0.1</v>
      </c>
      <c r="P1173">
        <f t="shared" si="109"/>
        <v>25</v>
      </c>
      <c r="Q1173" s="6" t="str">
        <f t="shared" si="110"/>
        <v>food</v>
      </c>
      <c r="R1173" s="7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8287</v>
      </c>
      <c r="O1174" s="5">
        <f t="shared" si="108"/>
        <v>0</v>
      </c>
      <c r="P1174">
        <f t="shared" si="109"/>
        <v>0</v>
      </c>
      <c r="Q1174" s="6" t="str">
        <f t="shared" si="110"/>
        <v>food</v>
      </c>
      <c r="R1174" s="7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8287</v>
      </c>
      <c r="O1175" s="5">
        <f t="shared" si="108"/>
        <v>2.4E-2</v>
      </c>
      <c r="P1175">
        <f t="shared" si="109"/>
        <v>30</v>
      </c>
      <c r="Q1175" s="6" t="str">
        <f t="shared" si="110"/>
        <v>food</v>
      </c>
      <c r="R1175" s="7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8287</v>
      </c>
      <c r="O1176" s="5">
        <f t="shared" si="108"/>
        <v>5.9066666666666672</v>
      </c>
      <c r="P1176">
        <f t="shared" si="109"/>
        <v>46.631578947368418</v>
      </c>
      <c r="Q1176" s="6" t="str">
        <f t="shared" si="110"/>
        <v>food</v>
      </c>
      <c r="R1176" s="7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8287</v>
      </c>
      <c r="O1177" s="5">
        <f t="shared" si="108"/>
        <v>2.9250000000000003</v>
      </c>
      <c r="P1177">
        <f t="shared" si="109"/>
        <v>65</v>
      </c>
      <c r="Q1177" s="6" t="str">
        <f t="shared" si="110"/>
        <v>food</v>
      </c>
      <c r="R1177" s="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8287</v>
      </c>
      <c r="O1178" s="5">
        <f t="shared" si="108"/>
        <v>5.7142857142857143E-3</v>
      </c>
      <c r="P1178">
        <f t="shared" si="109"/>
        <v>10</v>
      </c>
      <c r="Q1178" s="6" t="str">
        <f t="shared" si="110"/>
        <v>food</v>
      </c>
      <c r="R1178" s="7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8287</v>
      </c>
      <c r="O1179" s="5">
        <f t="shared" si="108"/>
        <v>0</v>
      </c>
      <c r="P1179">
        <f t="shared" si="109"/>
        <v>0</v>
      </c>
      <c r="Q1179" s="6" t="str">
        <f t="shared" si="110"/>
        <v>food</v>
      </c>
      <c r="R1179" s="7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8287</v>
      </c>
      <c r="O1180" s="5">
        <f t="shared" si="108"/>
        <v>6.6666666666666671E-3</v>
      </c>
      <c r="P1180">
        <f t="shared" si="109"/>
        <v>5</v>
      </c>
      <c r="Q1180" s="6" t="str">
        <f t="shared" si="110"/>
        <v>food</v>
      </c>
      <c r="R1180" s="7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8287</v>
      </c>
      <c r="O1181" s="5">
        <f t="shared" si="108"/>
        <v>5.3333333333333339</v>
      </c>
      <c r="P1181">
        <f t="shared" si="109"/>
        <v>640</v>
      </c>
      <c r="Q1181" s="6" t="str">
        <f t="shared" si="110"/>
        <v>food</v>
      </c>
      <c r="R1181" s="7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7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8287</v>
      </c>
      <c r="O1182" s="5">
        <f t="shared" si="108"/>
        <v>11.75</v>
      </c>
      <c r="P1182">
        <f t="shared" si="109"/>
        <v>69.117647058823536</v>
      </c>
      <c r="Q1182" s="6" t="str">
        <f t="shared" si="110"/>
        <v>food</v>
      </c>
      <c r="R1182" s="7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8287</v>
      </c>
      <c r="O1183" s="5">
        <f t="shared" si="108"/>
        <v>8.0000000000000002E-3</v>
      </c>
      <c r="P1183">
        <f t="shared" si="109"/>
        <v>1.3333333333333333</v>
      </c>
      <c r="Q1183" s="6" t="str">
        <f t="shared" si="110"/>
        <v>food</v>
      </c>
      <c r="R1183" s="7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8287</v>
      </c>
      <c r="O1184" s="5">
        <f t="shared" si="108"/>
        <v>4.2</v>
      </c>
      <c r="P1184">
        <f t="shared" si="109"/>
        <v>10.5</v>
      </c>
      <c r="Q1184" s="6" t="str">
        <f t="shared" si="110"/>
        <v>food</v>
      </c>
      <c r="R1184" s="7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8287</v>
      </c>
      <c r="O1185" s="5">
        <f t="shared" si="108"/>
        <v>4</v>
      </c>
      <c r="P1185">
        <f t="shared" si="109"/>
        <v>33.333333333333336</v>
      </c>
      <c r="Q1185" s="6" t="str">
        <f t="shared" si="110"/>
        <v>food</v>
      </c>
      <c r="R1185" s="7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8288</v>
      </c>
      <c r="O1186" s="5">
        <f t="shared" si="108"/>
        <v>104.93636363636362</v>
      </c>
      <c r="P1186">
        <f t="shared" si="109"/>
        <v>61.562666666666665</v>
      </c>
      <c r="Q1186" s="6" t="str">
        <f t="shared" si="110"/>
        <v>photography</v>
      </c>
      <c r="R1186" s="7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8288</v>
      </c>
      <c r="O1187" s="5">
        <f t="shared" si="108"/>
        <v>105.44</v>
      </c>
      <c r="P1187">
        <f t="shared" si="109"/>
        <v>118.73873873873873</v>
      </c>
      <c r="Q1187" s="6" t="str">
        <f t="shared" si="110"/>
        <v>photography</v>
      </c>
      <c r="R1187" s="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8288</v>
      </c>
      <c r="O1188" s="5">
        <f t="shared" si="108"/>
        <v>106.73333333333332</v>
      </c>
      <c r="P1188">
        <f t="shared" si="109"/>
        <v>65.081300813008127</v>
      </c>
      <c r="Q1188" s="6" t="str">
        <f t="shared" si="110"/>
        <v>photography</v>
      </c>
      <c r="R1188" s="7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8288</v>
      </c>
      <c r="O1189" s="5">
        <f t="shared" si="108"/>
        <v>104.12571428571428</v>
      </c>
      <c r="P1189">
        <f t="shared" si="109"/>
        <v>130.15714285714284</v>
      </c>
      <c r="Q1189" s="6" t="str">
        <f t="shared" si="110"/>
        <v>photography</v>
      </c>
      <c r="R1189" s="7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8288</v>
      </c>
      <c r="O1190" s="5">
        <f t="shared" si="108"/>
        <v>160.54999999999998</v>
      </c>
      <c r="P1190">
        <f t="shared" si="109"/>
        <v>37.776470588235291</v>
      </c>
      <c r="Q1190" s="6" t="str">
        <f t="shared" si="110"/>
        <v>photography</v>
      </c>
      <c r="R1190" s="7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8288</v>
      </c>
      <c r="O1191" s="5">
        <f t="shared" si="108"/>
        <v>107.77777777777777</v>
      </c>
      <c r="P1191">
        <f t="shared" si="109"/>
        <v>112.79069767441861</v>
      </c>
      <c r="Q1191" s="6" t="str">
        <f t="shared" si="110"/>
        <v>photography</v>
      </c>
      <c r="R1191" s="7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7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8288</v>
      </c>
      <c r="O1192" s="5">
        <f t="shared" si="108"/>
        <v>135</v>
      </c>
      <c r="P1192">
        <f t="shared" si="109"/>
        <v>51.92307692307692</v>
      </c>
      <c r="Q1192" s="6" t="str">
        <f t="shared" si="110"/>
        <v>photography</v>
      </c>
      <c r="R1192" s="7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8288</v>
      </c>
      <c r="O1193" s="5">
        <f t="shared" si="108"/>
        <v>109.07407407407408</v>
      </c>
      <c r="P1193">
        <f t="shared" si="109"/>
        <v>89.242424242424249</v>
      </c>
      <c r="Q1193" s="6" t="str">
        <f t="shared" si="110"/>
        <v>photography</v>
      </c>
      <c r="R1193" s="7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7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8288</v>
      </c>
      <c r="O1194" s="5">
        <f t="shared" si="108"/>
        <v>290</v>
      </c>
      <c r="P1194">
        <f t="shared" si="109"/>
        <v>19.333333333333332</v>
      </c>
      <c r="Q1194" s="6" t="str">
        <f t="shared" si="110"/>
        <v>photography</v>
      </c>
      <c r="R1194" s="7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8288</v>
      </c>
      <c r="O1195" s="5">
        <f t="shared" si="108"/>
        <v>103.95714285714286</v>
      </c>
      <c r="P1195">
        <f t="shared" si="109"/>
        <v>79.967032967032964</v>
      </c>
      <c r="Q1195" s="6" t="str">
        <f t="shared" si="110"/>
        <v>photography</v>
      </c>
      <c r="R1195" s="7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8288</v>
      </c>
      <c r="O1196" s="5">
        <f t="shared" si="108"/>
        <v>322.24</v>
      </c>
      <c r="P1196">
        <f t="shared" si="109"/>
        <v>56.414565826330531</v>
      </c>
      <c r="Q1196" s="6" t="str">
        <f t="shared" si="110"/>
        <v>photography</v>
      </c>
      <c r="R1196" s="7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8288</v>
      </c>
      <c r="O1197" s="5">
        <f t="shared" si="108"/>
        <v>135</v>
      </c>
      <c r="P1197">
        <f t="shared" si="109"/>
        <v>79.411764705882348</v>
      </c>
      <c r="Q1197" s="6" t="str">
        <f t="shared" si="110"/>
        <v>photography</v>
      </c>
      <c r="R1197" s="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7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8288</v>
      </c>
      <c r="O1198" s="5">
        <f t="shared" si="108"/>
        <v>269.91034482758624</v>
      </c>
      <c r="P1198">
        <f t="shared" si="109"/>
        <v>76.439453125</v>
      </c>
      <c r="Q1198" s="6" t="str">
        <f t="shared" si="110"/>
        <v>photography</v>
      </c>
      <c r="R1198" s="7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8288</v>
      </c>
      <c r="O1199" s="5">
        <f t="shared" si="108"/>
        <v>253.29333333333332</v>
      </c>
      <c r="P1199">
        <f t="shared" si="109"/>
        <v>121</v>
      </c>
      <c r="Q1199" s="6" t="str">
        <f t="shared" si="110"/>
        <v>photography</v>
      </c>
      <c r="R1199" s="7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8288</v>
      </c>
      <c r="O1200" s="5">
        <f t="shared" si="108"/>
        <v>260.59999999999997</v>
      </c>
      <c r="P1200">
        <f t="shared" si="109"/>
        <v>54.616766467065865</v>
      </c>
      <c r="Q1200" s="6" t="str">
        <f t="shared" si="110"/>
        <v>photography</v>
      </c>
      <c r="R1200" s="7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8288</v>
      </c>
      <c r="O1201" s="5">
        <f t="shared" si="108"/>
        <v>101.31677953348381</v>
      </c>
      <c r="P1201">
        <f t="shared" si="109"/>
        <v>299.22222222222223</v>
      </c>
      <c r="Q1201" s="6" t="str">
        <f t="shared" si="110"/>
        <v>photography</v>
      </c>
      <c r="R1201" s="7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8288</v>
      </c>
      <c r="O1202" s="5">
        <f t="shared" si="108"/>
        <v>125.60416666666667</v>
      </c>
      <c r="P1202">
        <f t="shared" si="109"/>
        <v>58.533980582524272</v>
      </c>
      <c r="Q1202" s="6" t="str">
        <f t="shared" si="110"/>
        <v>photography</v>
      </c>
      <c r="R1202" s="7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8288</v>
      </c>
      <c r="O1203" s="5">
        <f t="shared" si="108"/>
        <v>102.43783333333334</v>
      </c>
      <c r="P1203">
        <f t="shared" si="109"/>
        <v>55.371801801801809</v>
      </c>
      <c r="Q1203" s="6" t="str">
        <f t="shared" si="110"/>
        <v>photography</v>
      </c>
      <c r="R1203" s="7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8288</v>
      </c>
      <c r="O1204" s="5">
        <f t="shared" si="108"/>
        <v>199.244</v>
      </c>
      <c r="P1204">
        <f t="shared" si="109"/>
        <v>183.80442804428046</v>
      </c>
      <c r="Q1204" s="6" t="str">
        <f t="shared" si="110"/>
        <v>photography</v>
      </c>
      <c r="R1204" s="7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8288</v>
      </c>
      <c r="O1205" s="5">
        <f t="shared" si="108"/>
        <v>102.45398773006136</v>
      </c>
      <c r="P1205">
        <f t="shared" si="109"/>
        <v>165.34653465346534</v>
      </c>
      <c r="Q1205" s="6" t="str">
        <f t="shared" si="110"/>
        <v>photography</v>
      </c>
      <c r="R1205" s="7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8288</v>
      </c>
      <c r="O1206" s="5">
        <f t="shared" si="108"/>
        <v>102.94615384615385</v>
      </c>
      <c r="P1206">
        <f t="shared" si="109"/>
        <v>234.78947368421052</v>
      </c>
      <c r="Q1206" s="6" t="str">
        <f t="shared" si="110"/>
        <v>photography</v>
      </c>
      <c r="R1206" s="7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8288</v>
      </c>
      <c r="O1207" s="5">
        <f t="shared" si="108"/>
        <v>100.86153846153847</v>
      </c>
      <c r="P1207">
        <f t="shared" si="109"/>
        <v>211.48387096774192</v>
      </c>
      <c r="Q1207" s="6" t="str">
        <f t="shared" si="110"/>
        <v>photography</v>
      </c>
      <c r="R1207" s="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8288</v>
      </c>
      <c r="O1208" s="5">
        <f t="shared" si="108"/>
        <v>114.99999999999999</v>
      </c>
      <c r="P1208">
        <f t="shared" si="109"/>
        <v>32.34375</v>
      </c>
      <c r="Q1208" s="6" t="str">
        <f t="shared" si="110"/>
        <v>photography</v>
      </c>
      <c r="R1208" s="7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7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8288</v>
      </c>
      <c r="O1209" s="5">
        <f t="shared" si="108"/>
        <v>104.16766467065868</v>
      </c>
      <c r="P1209">
        <f t="shared" si="109"/>
        <v>123.37588652482269</v>
      </c>
      <c r="Q1209" s="6" t="str">
        <f t="shared" si="110"/>
        <v>photography</v>
      </c>
      <c r="R1209" s="7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8288</v>
      </c>
      <c r="O1210" s="5">
        <f t="shared" si="108"/>
        <v>155.29999999999998</v>
      </c>
      <c r="P1210">
        <f t="shared" si="109"/>
        <v>207.06666666666666</v>
      </c>
      <c r="Q1210" s="6" t="str">
        <f t="shared" si="110"/>
        <v>photography</v>
      </c>
      <c r="R1210" s="7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8288</v>
      </c>
      <c r="O1211" s="5">
        <f t="shared" si="108"/>
        <v>106</v>
      </c>
      <c r="P1211">
        <f t="shared" si="109"/>
        <v>138.2608695652174</v>
      </c>
      <c r="Q1211" s="6" t="str">
        <f t="shared" si="110"/>
        <v>photography</v>
      </c>
      <c r="R1211" s="7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7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8288</v>
      </c>
      <c r="O1212" s="5">
        <f t="shared" si="108"/>
        <v>254.31499999999997</v>
      </c>
      <c r="P1212">
        <f t="shared" si="109"/>
        <v>493.81553398058253</v>
      </c>
      <c r="Q1212" s="6" t="str">
        <f t="shared" si="110"/>
        <v>photography</v>
      </c>
      <c r="R1212" s="7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8288</v>
      </c>
      <c r="O1213" s="5">
        <f t="shared" si="108"/>
        <v>101.1</v>
      </c>
      <c r="P1213">
        <f t="shared" si="109"/>
        <v>168.5</v>
      </c>
      <c r="Q1213" s="6" t="str">
        <f t="shared" si="110"/>
        <v>photography</v>
      </c>
      <c r="R1213" s="7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8288</v>
      </c>
      <c r="O1214" s="5">
        <f t="shared" si="108"/>
        <v>129.04</v>
      </c>
      <c r="P1214">
        <f t="shared" si="109"/>
        <v>38.867469879518069</v>
      </c>
      <c r="Q1214" s="6" t="str">
        <f t="shared" si="110"/>
        <v>photography</v>
      </c>
      <c r="R1214" s="7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8288</v>
      </c>
      <c r="O1215" s="5">
        <f t="shared" si="108"/>
        <v>102.23076923076924</v>
      </c>
      <c r="P1215">
        <f t="shared" si="109"/>
        <v>61.527777777777779</v>
      </c>
      <c r="Q1215" s="6" t="str">
        <f t="shared" si="110"/>
        <v>photography</v>
      </c>
      <c r="R1215" s="7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8288</v>
      </c>
      <c r="O1216" s="5">
        <f t="shared" si="108"/>
        <v>131.80000000000001</v>
      </c>
      <c r="P1216">
        <f t="shared" si="109"/>
        <v>105.44</v>
      </c>
      <c r="Q1216" s="6" t="str">
        <f t="shared" si="110"/>
        <v>photography</v>
      </c>
      <c r="R1216" s="7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8288</v>
      </c>
      <c r="O1217" s="5">
        <f t="shared" si="108"/>
        <v>786.0802000000001</v>
      </c>
      <c r="P1217">
        <f t="shared" si="109"/>
        <v>71.592003642987251</v>
      </c>
      <c r="Q1217" s="6" t="str">
        <f t="shared" si="110"/>
        <v>photography</v>
      </c>
      <c r="R1217" s="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7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8288</v>
      </c>
      <c r="O1218" s="5">
        <f t="shared" ref="O1218:O1281" si="114">(E1218/D1218)*100</f>
        <v>145.70000000000002</v>
      </c>
      <c r="P1218">
        <f t="shared" si="109"/>
        <v>91.882882882882882</v>
      </c>
      <c r="Q1218" s="6" t="str">
        <f t="shared" si="110"/>
        <v>photography</v>
      </c>
      <c r="R1218" s="7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8288</v>
      </c>
      <c r="O1219" s="5">
        <f t="shared" si="114"/>
        <v>102.60000000000001</v>
      </c>
      <c r="P1219">
        <f t="shared" ref="P1219:P1282" si="115">IFERROR(E1219/L1219,0)</f>
        <v>148.57377049180329</v>
      </c>
      <c r="Q1219" s="6" t="str">
        <f t="shared" ref="Q1219:Q1282" si="116">LEFT(N1219,FIND("/",N1219)-1)</f>
        <v>photography</v>
      </c>
      <c r="R1219" s="7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8288</v>
      </c>
      <c r="O1220" s="5">
        <f t="shared" si="114"/>
        <v>172.27777777777777</v>
      </c>
      <c r="P1220">
        <f t="shared" si="115"/>
        <v>174.2134831460674</v>
      </c>
      <c r="Q1220" s="6" t="str">
        <f t="shared" si="116"/>
        <v>photography</v>
      </c>
      <c r="R1220" s="7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7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8288</v>
      </c>
      <c r="O1221" s="5">
        <f t="shared" si="114"/>
        <v>159.16819571865443</v>
      </c>
      <c r="P1221">
        <f t="shared" si="115"/>
        <v>102.86166007905139</v>
      </c>
      <c r="Q1221" s="6" t="str">
        <f t="shared" si="116"/>
        <v>photography</v>
      </c>
      <c r="R1221" s="7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8288</v>
      </c>
      <c r="O1222" s="5">
        <f t="shared" si="114"/>
        <v>103.76666666666668</v>
      </c>
      <c r="P1222">
        <f t="shared" si="115"/>
        <v>111.17857142857143</v>
      </c>
      <c r="Q1222" s="6" t="str">
        <f t="shared" si="116"/>
        <v>photography</v>
      </c>
      <c r="R1222" s="7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8288</v>
      </c>
      <c r="O1223" s="5">
        <f t="shared" si="114"/>
        <v>111.40954545454547</v>
      </c>
      <c r="P1223">
        <f t="shared" si="115"/>
        <v>23.796213592233013</v>
      </c>
      <c r="Q1223" s="6" t="str">
        <f t="shared" si="116"/>
        <v>photography</v>
      </c>
      <c r="R1223" s="7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7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8288</v>
      </c>
      <c r="O1224" s="5">
        <f t="shared" si="114"/>
        <v>280.375</v>
      </c>
      <c r="P1224">
        <f t="shared" si="115"/>
        <v>81.268115942028984</v>
      </c>
      <c r="Q1224" s="6" t="str">
        <f t="shared" si="116"/>
        <v>photography</v>
      </c>
      <c r="R1224" s="7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7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8288</v>
      </c>
      <c r="O1225" s="5">
        <f t="shared" si="114"/>
        <v>112.10606060606061</v>
      </c>
      <c r="P1225">
        <f t="shared" si="115"/>
        <v>116.21465968586388</v>
      </c>
      <c r="Q1225" s="6" t="str">
        <f t="shared" si="116"/>
        <v>photography</v>
      </c>
      <c r="R1225" s="7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7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8289</v>
      </c>
      <c r="O1226" s="5">
        <f t="shared" si="114"/>
        <v>7.0666666666666673</v>
      </c>
      <c r="P1226">
        <f t="shared" si="115"/>
        <v>58.888888888888886</v>
      </c>
      <c r="Q1226" s="6" t="str">
        <f t="shared" si="116"/>
        <v>music</v>
      </c>
      <c r="R1226" s="7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8289</v>
      </c>
      <c r="O1227" s="5">
        <f t="shared" si="114"/>
        <v>4.3999999999999995</v>
      </c>
      <c r="P1227">
        <f t="shared" si="115"/>
        <v>44</v>
      </c>
      <c r="Q1227" s="6" t="str">
        <f t="shared" si="116"/>
        <v>music</v>
      </c>
      <c r="R1227" s="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8289</v>
      </c>
      <c r="O1228" s="5">
        <f t="shared" si="114"/>
        <v>3.8739999999999997</v>
      </c>
      <c r="P1228">
        <f t="shared" si="115"/>
        <v>48.424999999999997</v>
      </c>
      <c r="Q1228" s="6" t="str">
        <f t="shared" si="116"/>
        <v>music</v>
      </c>
      <c r="R1228" s="7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8289</v>
      </c>
      <c r="O1229" s="5">
        <f t="shared" si="114"/>
        <v>0</v>
      </c>
      <c r="P1229">
        <f t="shared" si="115"/>
        <v>0</v>
      </c>
      <c r="Q1229" s="6" t="str">
        <f t="shared" si="116"/>
        <v>music</v>
      </c>
      <c r="R1229" s="7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8289</v>
      </c>
      <c r="O1230" s="5">
        <f t="shared" si="114"/>
        <v>29.299999999999997</v>
      </c>
      <c r="P1230">
        <f t="shared" si="115"/>
        <v>61.041666666666664</v>
      </c>
      <c r="Q1230" s="6" t="str">
        <f t="shared" si="116"/>
        <v>music</v>
      </c>
      <c r="R1230" s="7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8289</v>
      </c>
      <c r="O1231" s="5">
        <f t="shared" si="114"/>
        <v>0.90909090909090906</v>
      </c>
      <c r="P1231">
        <f t="shared" si="115"/>
        <v>25</v>
      </c>
      <c r="Q1231" s="6" t="str">
        <f t="shared" si="116"/>
        <v>music</v>
      </c>
      <c r="R1231" s="7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8289</v>
      </c>
      <c r="O1232" s="5">
        <f t="shared" si="114"/>
        <v>0</v>
      </c>
      <c r="P1232">
        <f t="shared" si="115"/>
        <v>0</v>
      </c>
      <c r="Q1232" s="6" t="str">
        <f t="shared" si="116"/>
        <v>music</v>
      </c>
      <c r="R1232" s="7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8289</v>
      </c>
      <c r="O1233" s="5">
        <f t="shared" si="114"/>
        <v>0</v>
      </c>
      <c r="P1233">
        <f t="shared" si="115"/>
        <v>0</v>
      </c>
      <c r="Q1233" s="6" t="str">
        <f t="shared" si="116"/>
        <v>music</v>
      </c>
      <c r="R1233" s="7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8289</v>
      </c>
      <c r="O1234" s="5">
        <f t="shared" si="114"/>
        <v>0.8</v>
      </c>
      <c r="P1234">
        <f t="shared" si="115"/>
        <v>40</v>
      </c>
      <c r="Q1234" s="6" t="str">
        <f t="shared" si="116"/>
        <v>music</v>
      </c>
      <c r="R1234" s="7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8289</v>
      </c>
      <c r="O1235" s="5">
        <f t="shared" si="114"/>
        <v>11.600000000000001</v>
      </c>
      <c r="P1235">
        <f t="shared" si="115"/>
        <v>19.333333333333332</v>
      </c>
      <c r="Q1235" s="6" t="str">
        <f t="shared" si="116"/>
        <v>music</v>
      </c>
      <c r="R1235" s="7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8289</v>
      </c>
      <c r="O1236" s="5">
        <f t="shared" si="114"/>
        <v>0</v>
      </c>
      <c r="P1236">
        <f t="shared" si="115"/>
        <v>0</v>
      </c>
      <c r="Q1236" s="6" t="str">
        <f t="shared" si="116"/>
        <v>music</v>
      </c>
      <c r="R1236" s="7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8289</v>
      </c>
      <c r="O1237" s="5">
        <f t="shared" si="114"/>
        <v>2.7873639500929119</v>
      </c>
      <c r="P1237">
        <f t="shared" si="115"/>
        <v>35</v>
      </c>
      <c r="Q1237" s="6" t="str">
        <f t="shared" si="116"/>
        <v>music</v>
      </c>
      <c r="R1237" s="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8289</v>
      </c>
      <c r="O1238" s="5">
        <f t="shared" si="114"/>
        <v>0</v>
      </c>
      <c r="P1238">
        <f t="shared" si="115"/>
        <v>0</v>
      </c>
      <c r="Q1238" s="6" t="str">
        <f t="shared" si="116"/>
        <v>music</v>
      </c>
      <c r="R1238" s="7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8289</v>
      </c>
      <c r="O1239" s="5">
        <f t="shared" si="114"/>
        <v>0</v>
      </c>
      <c r="P1239">
        <f t="shared" si="115"/>
        <v>0</v>
      </c>
      <c r="Q1239" s="6" t="str">
        <f t="shared" si="116"/>
        <v>music</v>
      </c>
      <c r="R1239" s="7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8289</v>
      </c>
      <c r="O1240" s="5">
        <f t="shared" si="114"/>
        <v>17.8</v>
      </c>
      <c r="P1240">
        <f t="shared" si="115"/>
        <v>59.333333333333336</v>
      </c>
      <c r="Q1240" s="6" t="str">
        <f t="shared" si="116"/>
        <v>music</v>
      </c>
      <c r="R1240" s="7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7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8289</v>
      </c>
      <c r="O1241" s="5">
        <f t="shared" si="114"/>
        <v>0</v>
      </c>
      <c r="P1241">
        <f t="shared" si="115"/>
        <v>0</v>
      </c>
      <c r="Q1241" s="6" t="str">
        <f t="shared" si="116"/>
        <v>music</v>
      </c>
      <c r="R1241" s="7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7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8289</v>
      </c>
      <c r="O1242" s="5">
        <f t="shared" si="114"/>
        <v>3.0124999999999997</v>
      </c>
      <c r="P1242">
        <f t="shared" si="115"/>
        <v>30.125</v>
      </c>
      <c r="Q1242" s="6" t="str">
        <f t="shared" si="116"/>
        <v>music</v>
      </c>
      <c r="R1242" s="7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8289</v>
      </c>
      <c r="O1243" s="5">
        <f t="shared" si="114"/>
        <v>50.739999999999995</v>
      </c>
      <c r="P1243">
        <f t="shared" si="115"/>
        <v>74.617647058823536</v>
      </c>
      <c r="Q1243" s="6" t="str">
        <f t="shared" si="116"/>
        <v>music</v>
      </c>
      <c r="R1243" s="7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8289</v>
      </c>
      <c r="O1244" s="5">
        <f t="shared" si="114"/>
        <v>0.54884742041712409</v>
      </c>
      <c r="P1244">
        <f t="shared" si="115"/>
        <v>5</v>
      </c>
      <c r="Q1244" s="6" t="str">
        <f t="shared" si="116"/>
        <v>music</v>
      </c>
      <c r="R1244" s="7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8289</v>
      </c>
      <c r="O1245" s="5">
        <f t="shared" si="114"/>
        <v>14.091666666666667</v>
      </c>
      <c r="P1245">
        <f t="shared" si="115"/>
        <v>44.5</v>
      </c>
      <c r="Q1245" s="6" t="str">
        <f t="shared" si="116"/>
        <v>music</v>
      </c>
      <c r="R1245" s="7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s="5">
        <f t="shared" si="114"/>
        <v>103.8</v>
      </c>
      <c r="P1246">
        <f t="shared" si="115"/>
        <v>46.133333333333333</v>
      </c>
      <c r="Q1246" s="6" t="str">
        <f t="shared" si="116"/>
        <v>music</v>
      </c>
      <c r="R1246" s="7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s="5">
        <f t="shared" si="114"/>
        <v>120.24999999999999</v>
      </c>
      <c r="P1247">
        <f t="shared" si="115"/>
        <v>141.47058823529412</v>
      </c>
      <c r="Q1247" s="6" t="str">
        <f t="shared" si="116"/>
        <v>music</v>
      </c>
      <c r="R1247" s="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s="5">
        <f t="shared" si="114"/>
        <v>117</v>
      </c>
      <c r="P1248">
        <f t="shared" si="115"/>
        <v>75.483870967741936</v>
      </c>
      <c r="Q1248" s="6" t="str">
        <f t="shared" si="116"/>
        <v>music</v>
      </c>
      <c r="R1248" s="7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7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s="5">
        <f t="shared" si="114"/>
        <v>122.14285714285715</v>
      </c>
      <c r="P1249">
        <f t="shared" si="115"/>
        <v>85.5</v>
      </c>
      <c r="Q1249" s="6" t="str">
        <f t="shared" si="116"/>
        <v>music</v>
      </c>
      <c r="R1249" s="7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7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s="5">
        <f t="shared" si="114"/>
        <v>151.63999999999999</v>
      </c>
      <c r="P1250">
        <f t="shared" si="115"/>
        <v>64.254237288135599</v>
      </c>
      <c r="Q1250" s="6" t="str">
        <f t="shared" si="116"/>
        <v>music</v>
      </c>
      <c r="R1250" s="7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s="5">
        <f t="shared" si="114"/>
        <v>104.44</v>
      </c>
      <c r="P1251">
        <f t="shared" si="115"/>
        <v>64.46913580246914</v>
      </c>
      <c r="Q1251" s="6" t="str">
        <f t="shared" si="116"/>
        <v>music</v>
      </c>
      <c r="R1251" s="7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s="5">
        <f t="shared" si="114"/>
        <v>200.15333333333331</v>
      </c>
      <c r="P1252">
        <f t="shared" si="115"/>
        <v>118.2007874015748</v>
      </c>
      <c r="Q1252" s="6" t="str">
        <f t="shared" si="116"/>
        <v>music</v>
      </c>
      <c r="R1252" s="7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7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s="5">
        <f t="shared" si="114"/>
        <v>101.8</v>
      </c>
      <c r="P1253">
        <f t="shared" si="115"/>
        <v>82.540540540540547</v>
      </c>
      <c r="Q1253" s="6" t="str">
        <f t="shared" si="116"/>
        <v>music</v>
      </c>
      <c r="R1253" s="7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s="5">
        <f t="shared" si="114"/>
        <v>137.65714285714284</v>
      </c>
      <c r="P1254">
        <f t="shared" si="115"/>
        <v>34.170212765957444</v>
      </c>
      <c r="Q1254" s="6" t="str">
        <f t="shared" si="116"/>
        <v>music</v>
      </c>
      <c r="R1254" s="7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s="5">
        <f t="shared" si="114"/>
        <v>303833.2</v>
      </c>
      <c r="P1255">
        <f t="shared" si="115"/>
        <v>42.73322081575246</v>
      </c>
      <c r="Q1255" s="6" t="str">
        <f t="shared" si="116"/>
        <v>music</v>
      </c>
      <c r="R1255" s="7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s="5">
        <f t="shared" si="114"/>
        <v>198.85074626865671</v>
      </c>
      <c r="P1256">
        <f t="shared" si="115"/>
        <v>94.489361702127653</v>
      </c>
      <c r="Q1256" s="6" t="str">
        <f t="shared" si="116"/>
        <v>music</v>
      </c>
      <c r="R1256" s="7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s="5">
        <f t="shared" si="114"/>
        <v>202.36666666666667</v>
      </c>
      <c r="P1257">
        <f t="shared" si="115"/>
        <v>55.697247706422019</v>
      </c>
      <c r="Q1257" s="6" t="str">
        <f t="shared" si="116"/>
        <v>music</v>
      </c>
      <c r="R1257" s="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s="5">
        <f t="shared" si="114"/>
        <v>117.96376666666666</v>
      </c>
      <c r="P1258">
        <f t="shared" si="115"/>
        <v>98.030831024930734</v>
      </c>
      <c r="Q1258" s="6" t="str">
        <f t="shared" si="116"/>
        <v>music</v>
      </c>
      <c r="R1258" s="7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s="5">
        <f t="shared" si="114"/>
        <v>294.72727272727275</v>
      </c>
      <c r="P1259">
        <f t="shared" si="115"/>
        <v>92.102272727272734</v>
      </c>
      <c r="Q1259" s="6" t="str">
        <f t="shared" si="116"/>
        <v>music</v>
      </c>
      <c r="R1259" s="7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s="5">
        <f t="shared" si="114"/>
        <v>213.14633333333336</v>
      </c>
      <c r="P1260">
        <f t="shared" si="115"/>
        <v>38.175462686567165</v>
      </c>
      <c r="Q1260" s="6" t="str">
        <f t="shared" si="116"/>
        <v>music</v>
      </c>
      <c r="R1260" s="7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7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s="5">
        <f t="shared" si="114"/>
        <v>104.24</v>
      </c>
      <c r="P1261">
        <f t="shared" si="115"/>
        <v>27.145833333333332</v>
      </c>
      <c r="Q1261" s="6" t="str">
        <f t="shared" si="116"/>
        <v>music</v>
      </c>
      <c r="R1261" s="7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s="5">
        <f t="shared" si="114"/>
        <v>113.66666666666667</v>
      </c>
      <c r="P1262">
        <f t="shared" si="115"/>
        <v>50.689189189189186</v>
      </c>
      <c r="Q1262" s="6" t="str">
        <f t="shared" si="116"/>
        <v>music</v>
      </c>
      <c r="R1262" s="7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7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s="5">
        <f t="shared" si="114"/>
        <v>101.25</v>
      </c>
      <c r="P1263">
        <f t="shared" si="115"/>
        <v>38.942307692307693</v>
      </c>
      <c r="Q1263" s="6" t="str">
        <f t="shared" si="116"/>
        <v>music</v>
      </c>
      <c r="R1263" s="7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s="5">
        <f t="shared" si="114"/>
        <v>125.41538461538462</v>
      </c>
      <c r="P1264">
        <f t="shared" si="115"/>
        <v>77.638095238095232</v>
      </c>
      <c r="Q1264" s="6" t="str">
        <f t="shared" si="116"/>
        <v>music</v>
      </c>
      <c r="R1264" s="7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7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s="5">
        <f t="shared" si="114"/>
        <v>119</v>
      </c>
      <c r="P1265">
        <f t="shared" si="115"/>
        <v>43.536585365853661</v>
      </c>
      <c r="Q1265" s="6" t="str">
        <f t="shared" si="116"/>
        <v>music</v>
      </c>
      <c r="R1265" s="7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s="5">
        <f t="shared" si="114"/>
        <v>166.46153846153845</v>
      </c>
      <c r="P1266">
        <f t="shared" si="115"/>
        <v>31.823529411764707</v>
      </c>
      <c r="Q1266" s="6" t="str">
        <f t="shared" si="116"/>
        <v>music</v>
      </c>
      <c r="R1266" s="7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s="5">
        <f t="shared" si="114"/>
        <v>119.14771428571429</v>
      </c>
      <c r="P1267">
        <f t="shared" si="115"/>
        <v>63.184393939393942</v>
      </c>
      <c r="Q1267" s="6" t="str">
        <f t="shared" si="116"/>
        <v>music</v>
      </c>
      <c r="R1267" s="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7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s="5">
        <f t="shared" si="114"/>
        <v>100.47368421052632</v>
      </c>
      <c r="P1268">
        <f t="shared" si="115"/>
        <v>190.9</v>
      </c>
      <c r="Q1268" s="6" t="str">
        <f t="shared" si="116"/>
        <v>music</v>
      </c>
      <c r="R1268" s="7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s="5">
        <f t="shared" si="114"/>
        <v>101.8</v>
      </c>
      <c r="P1269">
        <f t="shared" si="115"/>
        <v>140.85534591194968</v>
      </c>
      <c r="Q1269" s="6" t="str">
        <f t="shared" si="116"/>
        <v>music</v>
      </c>
      <c r="R1269" s="7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7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s="5">
        <f t="shared" si="114"/>
        <v>116.66666666666667</v>
      </c>
      <c r="P1270">
        <f t="shared" si="115"/>
        <v>76.92307692307692</v>
      </c>
      <c r="Q1270" s="6" t="str">
        <f t="shared" si="116"/>
        <v>music</v>
      </c>
      <c r="R1270" s="7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s="5">
        <f t="shared" si="114"/>
        <v>108.64893617021276</v>
      </c>
      <c r="P1271">
        <f t="shared" si="115"/>
        <v>99.15533980582525</v>
      </c>
      <c r="Q1271" s="6" t="str">
        <f t="shared" si="116"/>
        <v>music</v>
      </c>
      <c r="R1271" s="7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7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s="5">
        <f t="shared" si="114"/>
        <v>114.72</v>
      </c>
      <c r="P1272">
        <f t="shared" si="115"/>
        <v>67.881656804733723</v>
      </c>
      <c r="Q1272" s="6" t="str">
        <f t="shared" si="116"/>
        <v>music</v>
      </c>
      <c r="R1272" s="7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s="5">
        <f t="shared" si="114"/>
        <v>101.8</v>
      </c>
      <c r="P1273">
        <f t="shared" si="115"/>
        <v>246.29032258064515</v>
      </c>
      <c r="Q1273" s="6" t="str">
        <f t="shared" si="116"/>
        <v>music</v>
      </c>
      <c r="R1273" s="7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s="5">
        <f t="shared" si="114"/>
        <v>106</v>
      </c>
      <c r="P1274">
        <f t="shared" si="115"/>
        <v>189.28571428571428</v>
      </c>
      <c r="Q1274" s="6" t="str">
        <f t="shared" si="116"/>
        <v>music</v>
      </c>
      <c r="R1274" s="7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s="5">
        <f t="shared" si="114"/>
        <v>103.49999999999999</v>
      </c>
      <c r="P1275">
        <f t="shared" si="115"/>
        <v>76.666666666666671</v>
      </c>
      <c r="Q1275" s="6" t="str">
        <f t="shared" si="116"/>
        <v>music</v>
      </c>
      <c r="R1275" s="7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s="5">
        <f t="shared" si="114"/>
        <v>154.97535999999999</v>
      </c>
      <c r="P1276">
        <f t="shared" si="115"/>
        <v>82.963254817987149</v>
      </c>
      <c r="Q1276" s="6" t="str">
        <f t="shared" si="116"/>
        <v>music</v>
      </c>
      <c r="R1276" s="7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s="5">
        <f t="shared" si="114"/>
        <v>162.14066666666668</v>
      </c>
      <c r="P1277">
        <f t="shared" si="115"/>
        <v>62.522107969151669</v>
      </c>
      <c r="Q1277" s="6" t="str">
        <f t="shared" si="116"/>
        <v>music</v>
      </c>
      <c r="R1277" s="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7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s="5">
        <f t="shared" si="114"/>
        <v>104.42100000000001</v>
      </c>
      <c r="P1278">
        <f t="shared" si="115"/>
        <v>46.06808823529412</v>
      </c>
      <c r="Q1278" s="6" t="str">
        <f t="shared" si="116"/>
        <v>music</v>
      </c>
      <c r="R1278" s="7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s="5">
        <f t="shared" si="114"/>
        <v>106.12433333333333</v>
      </c>
      <c r="P1279">
        <f t="shared" si="115"/>
        <v>38.543946731234868</v>
      </c>
      <c r="Q1279" s="6" t="str">
        <f t="shared" si="116"/>
        <v>music</v>
      </c>
      <c r="R1279" s="7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s="5">
        <f t="shared" si="114"/>
        <v>154.93846153846152</v>
      </c>
      <c r="P1280">
        <f t="shared" si="115"/>
        <v>53.005263157894738</v>
      </c>
      <c r="Q1280" s="6" t="str">
        <f t="shared" si="116"/>
        <v>music</v>
      </c>
      <c r="R1280" s="7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s="5">
        <f t="shared" si="114"/>
        <v>110.77157238734421</v>
      </c>
      <c r="P1281">
        <f t="shared" si="115"/>
        <v>73.355396825396824</v>
      </c>
      <c r="Q1281" s="6" t="str">
        <f t="shared" si="116"/>
        <v>music</v>
      </c>
      <c r="R1281" s="7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s="5">
        <f t="shared" ref="O1282:O1345" si="120">(E1282/D1282)*100</f>
        <v>110.91186666666665</v>
      </c>
      <c r="P1282">
        <f t="shared" si="115"/>
        <v>127.97523076923076</v>
      </c>
      <c r="Q1282" s="6" t="str">
        <f t="shared" si="116"/>
        <v>music</v>
      </c>
      <c r="R1282" s="7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s="5">
        <f t="shared" si="120"/>
        <v>110.71428571428572</v>
      </c>
      <c r="P1283">
        <f t="shared" ref="P1283:P1346" si="121">IFERROR(E1283/L1283,0)</f>
        <v>104.72972972972973</v>
      </c>
      <c r="Q1283" s="6" t="str">
        <f t="shared" ref="Q1283:Q1346" si="122">LEFT(N1283,FIND("/",N1283)-1)</f>
        <v>music</v>
      </c>
      <c r="R1283" s="7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s="5">
        <f t="shared" si="120"/>
        <v>123.61333333333333</v>
      </c>
      <c r="P1284">
        <f t="shared" si="121"/>
        <v>67.671532846715323</v>
      </c>
      <c r="Q1284" s="6" t="str">
        <f t="shared" si="122"/>
        <v>music</v>
      </c>
      <c r="R1284" s="7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s="5">
        <f t="shared" si="120"/>
        <v>211.05</v>
      </c>
      <c r="P1285">
        <f t="shared" si="121"/>
        <v>95.931818181818187</v>
      </c>
      <c r="Q1285" s="6" t="str">
        <f t="shared" si="122"/>
        <v>music</v>
      </c>
      <c r="R1285" s="7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s="5">
        <f t="shared" si="120"/>
        <v>101</v>
      </c>
      <c r="P1286">
        <f t="shared" si="121"/>
        <v>65.161290322580641</v>
      </c>
      <c r="Q1286" s="6" t="str">
        <f t="shared" si="122"/>
        <v>theater</v>
      </c>
      <c r="R1286" s="7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s="5">
        <f t="shared" si="120"/>
        <v>101.64999999999999</v>
      </c>
      <c r="P1287">
        <f t="shared" si="121"/>
        <v>32.269841269841272</v>
      </c>
      <c r="Q1287" s="6" t="str">
        <f t="shared" si="122"/>
        <v>theater</v>
      </c>
      <c r="R1287" s="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s="5">
        <f t="shared" si="120"/>
        <v>108.33333333333333</v>
      </c>
      <c r="P1288">
        <f t="shared" si="121"/>
        <v>81.25</v>
      </c>
      <c r="Q1288" s="6" t="str">
        <f t="shared" si="122"/>
        <v>theater</v>
      </c>
      <c r="R1288" s="7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s="5">
        <f t="shared" si="120"/>
        <v>242</v>
      </c>
      <c r="P1289">
        <f t="shared" si="121"/>
        <v>24.2</v>
      </c>
      <c r="Q1289" s="6" t="str">
        <f t="shared" si="122"/>
        <v>theater</v>
      </c>
      <c r="R1289" s="7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s="5">
        <f t="shared" si="120"/>
        <v>100.44999999999999</v>
      </c>
      <c r="P1290">
        <f t="shared" si="121"/>
        <v>65.868852459016395</v>
      </c>
      <c r="Q1290" s="6" t="str">
        <f t="shared" si="122"/>
        <v>theater</v>
      </c>
      <c r="R1290" s="7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s="5">
        <f t="shared" si="120"/>
        <v>125.06666666666666</v>
      </c>
      <c r="P1291">
        <f t="shared" si="121"/>
        <v>36.07692307692308</v>
      </c>
      <c r="Q1291" s="6" t="str">
        <f t="shared" si="122"/>
        <v>theater</v>
      </c>
      <c r="R1291" s="7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7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s="5">
        <f t="shared" si="120"/>
        <v>108.57142857142857</v>
      </c>
      <c r="P1292">
        <f t="shared" si="121"/>
        <v>44.186046511627907</v>
      </c>
      <c r="Q1292" s="6" t="str">
        <f t="shared" si="122"/>
        <v>theater</v>
      </c>
      <c r="R1292" s="7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s="5">
        <f t="shared" si="120"/>
        <v>145.70000000000002</v>
      </c>
      <c r="P1293">
        <f t="shared" si="121"/>
        <v>104.07142857142857</v>
      </c>
      <c r="Q1293" s="6" t="str">
        <f t="shared" si="122"/>
        <v>theater</v>
      </c>
      <c r="R1293" s="7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s="5">
        <f t="shared" si="120"/>
        <v>110.00000000000001</v>
      </c>
      <c r="P1294">
        <f t="shared" si="121"/>
        <v>35.96153846153846</v>
      </c>
      <c r="Q1294" s="6" t="str">
        <f t="shared" si="122"/>
        <v>theater</v>
      </c>
      <c r="R1294" s="7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s="5">
        <f t="shared" si="120"/>
        <v>102.23333333333333</v>
      </c>
      <c r="P1295">
        <f t="shared" si="121"/>
        <v>127.79166666666667</v>
      </c>
      <c r="Q1295" s="6" t="str">
        <f t="shared" si="122"/>
        <v>theater</v>
      </c>
      <c r="R1295" s="7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s="5">
        <f t="shared" si="120"/>
        <v>122</v>
      </c>
      <c r="P1296">
        <f t="shared" si="121"/>
        <v>27.727272727272727</v>
      </c>
      <c r="Q1296" s="6" t="str">
        <f t="shared" si="122"/>
        <v>theater</v>
      </c>
      <c r="R1296" s="7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s="5">
        <f t="shared" si="120"/>
        <v>101.96000000000001</v>
      </c>
      <c r="P1297">
        <f t="shared" si="121"/>
        <v>39.828125</v>
      </c>
      <c r="Q1297" s="6" t="str">
        <f t="shared" si="122"/>
        <v>theater</v>
      </c>
      <c r="R1297" s="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s="5">
        <f t="shared" si="120"/>
        <v>141.1764705882353</v>
      </c>
      <c r="P1298">
        <f t="shared" si="121"/>
        <v>52.173913043478258</v>
      </c>
      <c r="Q1298" s="6" t="str">
        <f t="shared" si="122"/>
        <v>theater</v>
      </c>
      <c r="R1298" s="7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s="5">
        <f t="shared" si="120"/>
        <v>109.52500000000001</v>
      </c>
      <c r="P1299">
        <f t="shared" si="121"/>
        <v>92.037815126050418</v>
      </c>
      <c r="Q1299" s="6" t="str">
        <f t="shared" si="122"/>
        <v>theater</v>
      </c>
      <c r="R1299" s="7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s="5">
        <f t="shared" si="120"/>
        <v>104.65</v>
      </c>
      <c r="P1300">
        <f t="shared" si="121"/>
        <v>63.424242424242422</v>
      </c>
      <c r="Q1300" s="6" t="str">
        <f t="shared" si="122"/>
        <v>theater</v>
      </c>
      <c r="R1300" s="7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s="5">
        <f t="shared" si="120"/>
        <v>124</v>
      </c>
      <c r="P1301">
        <f t="shared" si="121"/>
        <v>135.625</v>
      </c>
      <c r="Q1301" s="6" t="str">
        <f t="shared" si="122"/>
        <v>theater</v>
      </c>
      <c r="R1301" s="7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s="5">
        <f t="shared" si="120"/>
        <v>135</v>
      </c>
      <c r="P1302">
        <f t="shared" si="121"/>
        <v>168.75</v>
      </c>
      <c r="Q1302" s="6" t="str">
        <f t="shared" si="122"/>
        <v>theater</v>
      </c>
      <c r="R1302" s="7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s="5">
        <f t="shared" si="120"/>
        <v>102.75000000000001</v>
      </c>
      <c r="P1303">
        <f t="shared" si="121"/>
        <v>70.862068965517238</v>
      </c>
      <c r="Q1303" s="6" t="str">
        <f t="shared" si="122"/>
        <v>theater</v>
      </c>
      <c r="R1303" s="7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5">
        <f t="shared" si="120"/>
        <v>100</v>
      </c>
      <c r="P1304">
        <f t="shared" si="121"/>
        <v>50</v>
      </c>
      <c r="Q1304" s="6" t="str">
        <f t="shared" si="122"/>
        <v>theater</v>
      </c>
      <c r="R1304" s="7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7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s="5">
        <f t="shared" si="120"/>
        <v>130.26085714285716</v>
      </c>
      <c r="P1305">
        <f t="shared" si="121"/>
        <v>42.214166666666671</v>
      </c>
      <c r="Q1305" s="6" t="str">
        <f t="shared" si="122"/>
        <v>theater</v>
      </c>
      <c r="R1305" s="7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s="5">
        <f t="shared" si="120"/>
        <v>39.627499999999998</v>
      </c>
      <c r="P1306">
        <f t="shared" si="121"/>
        <v>152.41346153846155</v>
      </c>
      <c r="Q1306" s="6" t="str">
        <f t="shared" si="122"/>
        <v>technology</v>
      </c>
      <c r="R1306" s="7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s="5">
        <f t="shared" si="120"/>
        <v>25.976666666666663</v>
      </c>
      <c r="P1307">
        <f t="shared" si="121"/>
        <v>90.616279069767444</v>
      </c>
      <c r="Q1307" s="6" t="str">
        <f t="shared" si="122"/>
        <v>technology</v>
      </c>
      <c r="R1307" s="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s="5">
        <f t="shared" si="120"/>
        <v>65.24636363636364</v>
      </c>
      <c r="P1308">
        <f t="shared" si="121"/>
        <v>201.60393258426967</v>
      </c>
      <c r="Q1308" s="6" t="str">
        <f t="shared" si="122"/>
        <v>technology</v>
      </c>
      <c r="R1308" s="7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7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s="5">
        <f t="shared" si="120"/>
        <v>11.514000000000001</v>
      </c>
      <c r="P1309">
        <f t="shared" si="121"/>
        <v>127.93333333333334</v>
      </c>
      <c r="Q1309" s="6" t="str">
        <f t="shared" si="122"/>
        <v>technology</v>
      </c>
      <c r="R1309" s="7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7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s="5">
        <f t="shared" si="120"/>
        <v>11.360000000000001</v>
      </c>
      <c r="P1310">
        <f t="shared" si="121"/>
        <v>29.894736842105264</v>
      </c>
      <c r="Q1310" s="6" t="str">
        <f t="shared" si="122"/>
        <v>technology</v>
      </c>
      <c r="R1310" s="7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s="5">
        <f t="shared" si="120"/>
        <v>111.99130434782609</v>
      </c>
      <c r="P1311">
        <f t="shared" si="121"/>
        <v>367.97142857142859</v>
      </c>
      <c r="Q1311" s="6" t="str">
        <f t="shared" si="122"/>
        <v>technology</v>
      </c>
      <c r="R1311" s="7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s="5">
        <f t="shared" si="120"/>
        <v>15.5</v>
      </c>
      <c r="P1312">
        <f t="shared" si="121"/>
        <v>129.16666666666666</v>
      </c>
      <c r="Q1312" s="6" t="str">
        <f t="shared" si="122"/>
        <v>technology</v>
      </c>
      <c r="R1312" s="7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s="5">
        <f t="shared" si="120"/>
        <v>32.027999999999999</v>
      </c>
      <c r="P1313">
        <f t="shared" si="121"/>
        <v>800.7</v>
      </c>
      <c r="Q1313" s="6" t="str">
        <f t="shared" si="122"/>
        <v>technology</v>
      </c>
      <c r="R1313" s="7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s="5">
        <f t="shared" si="120"/>
        <v>0.60869565217391308</v>
      </c>
      <c r="P1314">
        <f t="shared" si="121"/>
        <v>28</v>
      </c>
      <c r="Q1314" s="6" t="str">
        <f t="shared" si="122"/>
        <v>technology</v>
      </c>
      <c r="R1314" s="7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s="5">
        <f t="shared" si="120"/>
        <v>31.114999999999998</v>
      </c>
      <c r="P1315">
        <f t="shared" si="121"/>
        <v>102.01639344262296</v>
      </c>
      <c r="Q1315" s="6" t="str">
        <f t="shared" si="122"/>
        <v>technology</v>
      </c>
      <c r="R1315" s="7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s="5">
        <f t="shared" si="120"/>
        <v>1.1266666666666667</v>
      </c>
      <c r="P1316">
        <f t="shared" si="121"/>
        <v>184.36363636363637</v>
      </c>
      <c r="Q1316" s="6" t="str">
        <f t="shared" si="122"/>
        <v>technology</v>
      </c>
      <c r="R1316" s="7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7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s="5">
        <f t="shared" si="120"/>
        <v>40.404000000000003</v>
      </c>
      <c r="P1317">
        <f t="shared" si="121"/>
        <v>162.91935483870967</v>
      </c>
      <c r="Q1317" s="6" t="str">
        <f t="shared" si="122"/>
        <v>technology</v>
      </c>
      <c r="R1317" s="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s="5">
        <f t="shared" si="120"/>
        <v>1.3333333333333333E-3</v>
      </c>
      <c r="P1318">
        <f t="shared" si="121"/>
        <v>1</v>
      </c>
      <c r="Q1318" s="6" t="str">
        <f t="shared" si="122"/>
        <v>technology</v>
      </c>
      <c r="R1318" s="7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s="5">
        <f t="shared" si="120"/>
        <v>5.7334999999999994</v>
      </c>
      <c r="P1319">
        <f t="shared" si="121"/>
        <v>603.52631578947364</v>
      </c>
      <c r="Q1319" s="6" t="str">
        <f t="shared" si="122"/>
        <v>technology</v>
      </c>
      <c r="R1319" s="7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s="5">
        <f t="shared" si="120"/>
        <v>15.324999999999999</v>
      </c>
      <c r="P1320">
        <f t="shared" si="121"/>
        <v>45.407407407407405</v>
      </c>
      <c r="Q1320" s="6" t="str">
        <f t="shared" si="122"/>
        <v>technology</v>
      </c>
      <c r="R1320" s="7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s="5">
        <f t="shared" si="120"/>
        <v>15.103448275862069</v>
      </c>
      <c r="P1321">
        <f t="shared" si="121"/>
        <v>97.333333333333329</v>
      </c>
      <c r="Q1321" s="6" t="str">
        <f t="shared" si="122"/>
        <v>technology</v>
      </c>
      <c r="R1321" s="7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s="5">
        <f t="shared" si="120"/>
        <v>0.503</v>
      </c>
      <c r="P1322">
        <f t="shared" si="121"/>
        <v>167.66666666666666</v>
      </c>
      <c r="Q1322" s="6" t="str">
        <f t="shared" si="122"/>
        <v>technology</v>
      </c>
      <c r="R1322" s="7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s="5">
        <f t="shared" si="120"/>
        <v>1.3028138528138529</v>
      </c>
      <c r="P1323">
        <f t="shared" si="121"/>
        <v>859.85714285714289</v>
      </c>
      <c r="Q1323" s="6" t="str">
        <f t="shared" si="122"/>
        <v>technology</v>
      </c>
      <c r="R1323" s="7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s="5">
        <f t="shared" si="120"/>
        <v>0.30285714285714288</v>
      </c>
      <c r="P1324">
        <f t="shared" si="121"/>
        <v>26.5</v>
      </c>
      <c r="Q1324" s="6" t="str">
        <f t="shared" si="122"/>
        <v>technology</v>
      </c>
      <c r="R1324" s="7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s="5">
        <f t="shared" si="120"/>
        <v>8.8800000000000008</v>
      </c>
      <c r="P1325">
        <f t="shared" si="121"/>
        <v>30.272727272727273</v>
      </c>
      <c r="Q1325" s="6" t="str">
        <f t="shared" si="122"/>
        <v>technology</v>
      </c>
      <c r="R1325" s="7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s="5">
        <f t="shared" si="120"/>
        <v>9.84</v>
      </c>
      <c r="P1326">
        <f t="shared" si="121"/>
        <v>54.666666666666664</v>
      </c>
      <c r="Q1326" s="6" t="str">
        <f t="shared" si="122"/>
        <v>technology</v>
      </c>
      <c r="R1326" s="7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s="5">
        <f t="shared" si="120"/>
        <v>2.4299999999999997</v>
      </c>
      <c r="P1327">
        <f t="shared" si="121"/>
        <v>60.75</v>
      </c>
      <c r="Q1327" s="6" t="str">
        <f t="shared" si="122"/>
        <v>technology</v>
      </c>
      <c r="R1327" s="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s="5">
        <f t="shared" si="120"/>
        <v>1.1299999999999999</v>
      </c>
      <c r="P1328">
        <f t="shared" si="121"/>
        <v>102.72727272727273</v>
      </c>
      <c r="Q1328" s="6" t="str">
        <f t="shared" si="122"/>
        <v>technology</v>
      </c>
      <c r="R1328" s="7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s="5">
        <f t="shared" si="120"/>
        <v>3.5520833333333335</v>
      </c>
      <c r="P1329">
        <f t="shared" si="121"/>
        <v>41.585365853658537</v>
      </c>
      <c r="Q1329" s="6" t="str">
        <f t="shared" si="122"/>
        <v>technology</v>
      </c>
      <c r="R1329" s="7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s="5">
        <f t="shared" si="120"/>
        <v>2.3306666666666667</v>
      </c>
      <c r="P1330">
        <f t="shared" si="121"/>
        <v>116.53333333333333</v>
      </c>
      <c r="Q1330" s="6" t="str">
        <f t="shared" si="122"/>
        <v>technology</v>
      </c>
      <c r="R1330" s="7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s="5">
        <f t="shared" si="120"/>
        <v>0.81600000000000006</v>
      </c>
      <c r="P1331">
        <f t="shared" si="121"/>
        <v>45.333333333333336</v>
      </c>
      <c r="Q1331" s="6" t="str">
        <f t="shared" si="122"/>
        <v>technology</v>
      </c>
      <c r="R1331" s="7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s="5">
        <f t="shared" si="120"/>
        <v>22.494285714285713</v>
      </c>
      <c r="P1332">
        <f t="shared" si="121"/>
        <v>157.46</v>
      </c>
      <c r="Q1332" s="6" t="str">
        <f t="shared" si="122"/>
        <v>technology</v>
      </c>
      <c r="R1332" s="7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s="5">
        <f t="shared" si="120"/>
        <v>1.3668</v>
      </c>
      <c r="P1333">
        <f t="shared" si="121"/>
        <v>100.5</v>
      </c>
      <c r="Q1333" s="6" t="str">
        <f t="shared" si="122"/>
        <v>technology</v>
      </c>
      <c r="R1333" s="7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s="5">
        <f t="shared" si="120"/>
        <v>0</v>
      </c>
      <c r="P1334">
        <f t="shared" si="121"/>
        <v>0</v>
      </c>
      <c r="Q1334" s="6" t="str">
        <f t="shared" si="122"/>
        <v>technology</v>
      </c>
      <c r="R1334" s="7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s="5">
        <f t="shared" si="120"/>
        <v>0</v>
      </c>
      <c r="P1335">
        <f t="shared" si="121"/>
        <v>0</v>
      </c>
      <c r="Q1335" s="6" t="str">
        <f t="shared" si="122"/>
        <v>technology</v>
      </c>
      <c r="R1335" s="7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s="5">
        <f t="shared" si="120"/>
        <v>10.754135338345865</v>
      </c>
      <c r="P1336">
        <f t="shared" si="121"/>
        <v>51.822463768115945</v>
      </c>
      <c r="Q1336" s="6" t="str">
        <f t="shared" si="122"/>
        <v>technology</v>
      </c>
      <c r="R1336" s="7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s="5">
        <f t="shared" si="120"/>
        <v>19.759999999999998</v>
      </c>
      <c r="P1337">
        <f t="shared" si="121"/>
        <v>308.75</v>
      </c>
      <c r="Q1337" s="6" t="str">
        <f t="shared" si="122"/>
        <v>technology</v>
      </c>
      <c r="R1337" s="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s="5">
        <f t="shared" si="120"/>
        <v>84.946999999999989</v>
      </c>
      <c r="P1338">
        <f t="shared" si="121"/>
        <v>379.22767857142856</v>
      </c>
      <c r="Q1338" s="6" t="str">
        <f t="shared" si="122"/>
        <v>technology</v>
      </c>
      <c r="R1338" s="7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s="5">
        <f t="shared" si="120"/>
        <v>49.381999999999998</v>
      </c>
      <c r="P1339">
        <f t="shared" si="121"/>
        <v>176.36428571428573</v>
      </c>
      <c r="Q1339" s="6" t="str">
        <f t="shared" si="122"/>
        <v>technology</v>
      </c>
      <c r="R1339" s="7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s="5">
        <f t="shared" si="120"/>
        <v>3.3033333333333332</v>
      </c>
      <c r="P1340">
        <f t="shared" si="121"/>
        <v>66.066666666666663</v>
      </c>
      <c r="Q1340" s="6" t="str">
        <f t="shared" si="122"/>
        <v>technology</v>
      </c>
      <c r="R1340" s="7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7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s="5">
        <f t="shared" si="120"/>
        <v>6.6339999999999995</v>
      </c>
      <c r="P1341">
        <f t="shared" si="121"/>
        <v>89.648648648648646</v>
      </c>
      <c r="Q1341" s="6" t="str">
        <f t="shared" si="122"/>
        <v>technology</v>
      </c>
      <c r="R1341" s="7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s="5">
        <f t="shared" si="120"/>
        <v>0</v>
      </c>
      <c r="P1342">
        <f t="shared" si="121"/>
        <v>0</v>
      </c>
      <c r="Q1342" s="6" t="str">
        <f t="shared" si="122"/>
        <v>technology</v>
      </c>
      <c r="R1342" s="7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s="5">
        <f t="shared" si="120"/>
        <v>70.36</v>
      </c>
      <c r="P1343">
        <f t="shared" si="121"/>
        <v>382.39130434782606</v>
      </c>
      <c r="Q1343" s="6" t="str">
        <f t="shared" si="122"/>
        <v>technology</v>
      </c>
      <c r="R1343" s="7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s="5">
        <f t="shared" si="120"/>
        <v>0.2</v>
      </c>
      <c r="P1344">
        <f t="shared" si="121"/>
        <v>100</v>
      </c>
      <c r="Q1344" s="6" t="str">
        <f t="shared" si="122"/>
        <v>technology</v>
      </c>
      <c r="R1344" s="7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s="5">
        <f t="shared" si="120"/>
        <v>102.298</v>
      </c>
      <c r="P1345">
        <f t="shared" si="121"/>
        <v>158.35603715170279</v>
      </c>
      <c r="Q1345" s="6" t="str">
        <f t="shared" si="122"/>
        <v>technology</v>
      </c>
      <c r="R1345" s="7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5">
        <f t="shared" ref="O1346:O1409" si="126">(E1346/D1346)*100</f>
        <v>377.73333333333335</v>
      </c>
      <c r="P1346">
        <f t="shared" si="121"/>
        <v>40.762589928057551</v>
      </c>
      <c r="Q1346" s="6" t="str">
        <f t="shared" si="122"/>
        <v>publishing</v>
      </c>
      <c r="R1346" s="7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5">
        <f t="shared" si="126"/>
        <v>125</v>
      </c>
      <c r="P1347">
        <f t="shared" ref="P1347:P1410" si="127">IFERROR(E1347/L1347,0)</f>
        <v>53.571428571428569</v>
      </c>
      <c r="Q1347" s="6" t="str">
        <f t="shared" ref="Q1347:Q1410" si="128">LEFT(N1347,FIND("/",N1347)-1)</f>
        <v>publishing</v>
      </c>
      <c r="R1347" s="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5">
        <f t="shared" si="126"/>
        <v>147.32653061224491</v>
      </c>
      <c r="P1348">
        <f t="shared" si="127"/>
        <v>48.449664429530202</v>
      </c>
      <c r="Q1348" s="6" t="str">
        <f t="shared" si="128"/>
        <v>publishing</v>
      </c>
      <c r="R1348" s="7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5">
        <f t="shared" si="126"/>
        <v>102.2</v>
      </c>
      <c r="P1349">
        <f t="shared" si="127"/>
        <v>82.41935483870968</v>
      </c>
      <c r="Q1349" s="6" t="str">
        <f t="shared" si="128"/>
        <v>publishing</v>
      </c>
      <c r="R1349" s="7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8277</v>
      </c>
      <c r="O1350" s="5">
        <f t="shared" si="126"/>
        <v>101.8723404255319</v>
      </c>
      <c r="P1350">
        <f t="shared" si="127"/>
        <v>230.19230769230768</v>
      </c>
      <c r="Q1350" s="6" t="str">
        <f t="shared" si="128"/>
        <v>publishing</v>
      </c>
      <c r="R1350" s="7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5">
        <f t="shared" si="126"/>
        <v>204.2</v>
      </c>
      <c r="P1351">
        <f t="shared" si="127"/>
        <v>59.360465116279073</v>
      </c>
      <c r="Q1351" s="6" t="str">
        <f t="shared" si="128"/>
        <v>publishing</v>
      </c>
      <c r="R1351" s="7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5">
        <f t="shared" si="126"/>
        <v>104.05</v>
      </c>
      <c r="P1352">
        <f t="shared" si="127"/>
        <v>66.698717948717942</v>
      </c>
      <c r="Q1352" s="6" t="str">
        <f t="shared" si="128"/>
        <v>publishing</v>
      </c>
      <c r="R1352" s="7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7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8277</v>
      </c>
      <c r="O1353" s="5">
        <f t="shared" si="126"/>
        <v>101.265</v>
      </c>
      <c r="P1353">
        <f t="shared" si="127"/>
        <v>168.77500000000001</v>
      </c>
      <c r="Q1353" s="6" t="str">
        <f t="shared" si="128"/>
        <v>publishing</v>
      </c>
      <c r="R1353" s="7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5">
        <f t="shared" si="126"/>
        <v>136.13999999999999</v>
      </c>
      <c r="P1354">
        <f t="shared" si="127"/>
        <v>59.973568281938327</v>
      </c>
      <c r="Q1354" s="6" t="str">
        <f t="shared" si="128"/>
        <v>publishing</v>
      </c>
      <c r="R1354" s="7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7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8277</v>
      </c>
      <c r="O1355" s="5">
        <f t="shared" si="126"/>
        <v>133.6</v>
      </c>
      <c r="P1355">
        <f t="shared" si="127"/>
        <v>31.80952380952381</v>
      </c>
      <c r="Q1355" s="6" t="str">
        <f t="shared" si="128"/>
        <v>publishing</v>
      </c>
      <c r="R1355" s="7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8277</v>
      </c>
      <c r="O1356" s="5">
        <f t="shared" si="126"/>
        <v>130.25</v>
      </c>
      <c r="P1356">
        <f t="shared" si="127"/>
        <v>24.421875</v>
      </c>
      <c r="Q1356" s="6" t="str">
        <f t="shared" si="128"/>
        <v>publishing</v>
      </c>
      <c r="R1356" s="7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8277</v>
      </c>
      <c r="O1357" s="5">
        <f t="shared" si="126"/>
        <v>122.67999999999999</v>
      </c>
      <c r="P1357">
        <f t="shared" si="127"/>
        <v>25.347107438016529</v>
      </c>
      <c r="Q1357" s="6" t="str">
        <f t="shared" si="128"/>
        <v>publishing</v>
      </c>
      <c r="R1357" s="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5">
        <f t="shared" si="126"/>
        <v>182.81058823529412</v>
      </c>
      <c r="P1358">
        <f t="shared" si="127"/>
        <v>71.443218390804603</v>
      </c>
      <c r="Q1358" s="6" t="str">
        <f t="shared" si="128"/>
        <v>publishing</v>
      </c>
      <c r="R1358" s="7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5">
        <f t="shared" si="126"/>
        <v>125.29999999999998</v>
      </c>
      <c r="P1359">
        <f t="shared" si="127"/>
        <v>38.553846153846152</v>
      </c>
      <c r="Q1359" s="6" t="str">
        <f t="shared" si="128"/>
        <v>publishing</v>
      </c>
      <c r="R1359" s="7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5">
        <f t="shared" si="126"/>
        <v>111.66666666666667</v>
      </c>
      <c r="P1360">
        <f t="shared" si="127"/>
        <v>68.367346938775512</v>
      </c>
      <c r="Q1360" s="6" t="str">
        <f t="shared" si="128"/>
        <v>publishing</v>
      </c>
      <c r="R1360" s="7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5">
        <f t="shared" si="126"/>
        <v>115.75757575757575</v>
      </c>
      <c r="P1361">
        <f t="shared" si="127"/>
        <v>40.210526315789473</v>
      </c>
      <c r="Q1361" s="6" t="str">
        <f t="shared" si="128"/>
        <v>publishing</v>
      </c>
      <c r="R1361" s="7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7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8277</v>
      </c>
      <c r="O1362" s="5">
        <f t="shared" si="126"/>
        <v>173.2</v>
      </c>
      <c r="P1362">
        <f t="shared" si="127"/>
        <v>32.074074074074076</v>
      </c>
      <c r="Q1362" s="6" t="str">
        <f t="shared" si="128"/>
        <v>publishing</v>
      </c>
      <c r="R1362" s="7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8277</v>
      </c>
      <c r="O1363" s="5">
        <f t="shared" si="126"/>
        <v>125.98333333333333</v>
      </c>
      <c r="P1363">
        <f t="shared" si="127"/>
        <v>28.632575757575758</v>
      </c>
      <c r="Q1363" s="6" t="str">
        <f t="shared" si="128"/>
        <v>publishing</v>
      </c>
      <c r="R1363" s="7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7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5">
        <f t="shared" si="126"/>
        <v>109.1</v>
      </c>
      <c r="P1364">
        <f t="shared" si="127"/>
        <v>43.64</v>
      </c>
      <c r="Q1364" s="6" t="str">
        <f t="shared" si="128"/>
        <v>publishing</v>
      </c>
      <c r="R1364" s="7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5">
        <f t="shared" si="126"/>
        <v>100</v>
      </c>
      <c r="P1365">
        <f t="shared" si="127"/>
        <v>40</v>
      </c>
      <c r="Q1365" s="6" t="str">
        <f t="shared" si="128"/>
        <v>publishing</v>
      </c>
      <c r="R1365" s="7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s="5">
        <f t="shared" si="126"/>
        <v>118.64285714285714</v>
      </c>
      <c r="P1366">
        <f t="shared" si="127"/>
        <v>346.04166666666669</v>
      </c>
      <c r="Q1366" s="6" t="str">
        <f t="shared" si="128"/>
        <v>music</v>
      </c>
      <c r="R1366" s="7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s="5">
        <f t="shared" si="126"/>
        <v>100.26666666666667</v>
      </c>
      <c r="P1367">
        <f t="shared" si="127"/>
        <v>81.739130434782609</v>
      </c>
      <c r="Q1367" s="6" t="str">
        <f t="shared" si="128"/>
        <v>music</v>
      </c>
      <c r="R1367" s="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s="5">
        <f t="shared" si="126"/>
        <v>126.48920000000001</v>
      </c>
      <c r="P1368">
        <f t="shared" si="127"/>
        <v>64.535306122448986</v>
      </c>
      <c r="Q1368" s="6" t="str">
        <f t="shared" si="128"/>
        <v>music</v>
      </c>
      <c r="R1368" s="7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s="5">
        <f t="shared" si="126"/>
        <v>114.26</v>
      </c>
      <c r="P1369">
        <f t="shared" si="127"/>
        <v>63.477777777777774</v>
      </c>
      <c r="Q1369" s="6" t="str">
        <f t="shared" si="128"/>
        <v>music</v>
      </c>
      <c r="R1369" s="7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s="5">
        <f t="shared" si="126"/>
        <v>110.7</v>
      </c>
      <c r="P1370">
        <f t="shared" si="127"/>
        <v>63.620689655172413</v>
      </c>
      <c r="Q1370" s="6" t="str">
        <f t="shared" si="128"/>
        <v>music</v>
      </c>
      <c r="R1370" s="7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s="5">
        <f t="shared" si="126"/>
        <v>105.34805315203954</v>
      </c>
      <c r="P1371">
        <f t="shared" si="127"/>
        <v>83.967068965517228</v>
      </c>
      <c r="Q1371" s="6" t="str">
        <f t="shared" si="128"/>
        <v>music</v>
      </c>
      <c r="R1371" s="7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7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s="5">
        <f t="shared" si="126"/>
        <v>103.66666666666666</v>
      </c>
      <c r="P1372">
        <f t="shared" si="127"/>
        <v>77.75</v>
      </c>
      <c r="Q1372" s="6" t="str">
        <f t="shared" si="128"/>
        <v>music</v>
      </c>
      <c r="R1372" s="7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s="5">
        <f t="shared" si="126"/>
        <v>107.08672667523933</v>
      </c>
      <c r="P1373">
        <f t="shared" si="127"/>
        <v>107.07142857142857</v>
      </c>
      <c r="Q1373" s="6" t="str">
        <f t="shared" si="128"/>
        <v>music</v>
      </c>
      <c r="R1373" s="7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s="5">
        <f t="shared" si="126"/>
        <v>124</v>
      </c>
      <c r="P1374">
        <f t="shared" si="127"/>
        <v>38.75</v>
      </c>
      <c r="Q1374" s="6" t="str">
        <f t="shared" si="128"/>
        <v>music</v>
      </c>
      <c r="R1374" s="7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7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s="5">
        <f t="shared" si="126"/>
        <v>105.01</v>
      </c>
      <c r="P1375">
        <f t="shared" si="127"/>
        <v>201.94230769230768</v>
      </c>
      <c r="Q1375" s="6" t="str">
        <f t="shared" si="128"/>
        <v>music</v>
      </c>
      <c r="R1375" s="7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s="5">
        <f t="shared" si="126"/>
        <v>189.46666666666667</v>
      </c>
      <c r="P1376">
        <f t="shared" si="127"/>
        <v>43.060606060606062</v>
      </c>
      <c r="Q1376" s="6" t="str">
        <f t="shared" si="128"/>
        <v>music</v>
      </c>
      <c r="R1376" s="7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s="5">
        <f t="shared" si="126"/>
        <v>171.32499999999999</v>
      </c>
      <c r="P1377">
        <f t="shared" si="127"/>
        <v>62.871559633027523</v>
      </c>
      <c r="Q1377" s="6" t="str">
        <f t="shared" si="128"/>
        <v>music</v>
      </c>
      <c r="R1377" s="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7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s="5">
        <f t="shared" si="126"/>
        <v>252.48648648648651</v>
      </c>
      <c r="P1378">
        <f t="shared" si="127"/>
        <v>55.607142857142854</v>
      </c>
      <c r="Q1378" s="6" t="str">
        <f t="shared" si="128"/>
        <v>music</v>
      </c>
      <c r="R1378" s="7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s="5">
        <f t="shared" si="126"/>
        <v>116.15384615384616</v>
      </c>
      <c r="P1379">
        <f t="shared" si="127"/>
        <v>48.70967741935484</v>
      </c>
      <c r="Q1379" s="6" t="str">
        <f t="shared" si="128"/>
        <v>music</v>
      </c>
      <c r="R1379" s="7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s="5">
        <f t="shared" si="126"/>
        <v>203.35000000000002</v>
      </c>
      <c r="P1380">
        <f t="shared" si="127"/>
        <v>30.578947368421051</v>
      </c>
      <c r="Q1380" s="6" t="str">
        <f t="shared" si="128"/>
        <v>music</v>
      </c>
      <c r="R1380" s="7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7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s="5">
        <f t="shared" si="126"/>
        <v>111.60000000000001</v>
      </c>
      <c r="P1381">
        <f t="shared" si="127"/>
        <v>73.907284768211923</v>
      </c>
      <c r="Q1381" s="6" t="str">
        <f t="shared" si="128"/>
        <v>music</v>
      </c>
      <c r="R1381" s="7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7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s="5">
        <f t="shared" si="126"/>
        <v>424</v>
      </c>
      <c r="P1382">
        <f t="shared" si="127"/>
        <v>21.2</v>
      </c>
      <c r="Q1382" s="6" t="str">
        <f t="shared" si="128"/>
        <v>music</v>
      </c>
      <c r="R1382" s="7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s="5">
        <f t="shared" si="126"/>
        <v>107.1</v>
      </c>
      <c r="P1383">
        <f t="shared" si="127"/>
        <v>73.356164383561648</v>
      </c>
      <c r="Q1383" s="6" t="str">
        <f t="shared" si="128"/>
        <v>music</v>
      </c>
      <c r="R1383" s="7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s="5">
        <f t="shared" si="126"/>
        <v>104.3625</v>
      </c>
      <c r="P1384">
        <f t="shared" si="127"/>
        <v>56.412162162162161</v>
      </c>
      <c r="Q1384" s="6" t="str">
        <f t="shared" si="128"/>
        <v>music</v>
      </c>
      <c r="R1384" s="7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s="5">
        <f t="shared" si="126"/>
        <v>212.40909090909091</v>
      </c>
      <c r="P1385">
        <f t="shared" si="127"/>
        <v>50.247311827956992</v>
      </c>
      <c r="Q1385" s="6" t="str">
        <f t="shared" si="128"/>
        <v>music</v>
      </c>
      <c r="R1385" s="7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s="5">
        <f t="shared" si="126"/>
        <v>124.08571428571429</v>
      </c>
      <c r="P1386">
        <f t="shared" si="127"/>
        <v>68.936507936507937</v>
      </c>
      <c r="Q1386" s="6" t="str">
        <f t="shared" si="128"/>
        <v>music</v>
      </c>
      <c r="R1386" s="7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s="5">
        <f t="shared" si="126"/>
        <v>110.406125</v>
      </c>
      <c r="P1387">
        <f t="shared" si="127"/>
        <v>65.914104477611943</v>
      </c>
      <c r="Q1387" s="6" t="str">
        <f t="shared" si="128"/>
        <v>music</v>
      </c>
      <c r="R1387" s="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7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s="5">
        <f t="shared" si="126"/>
        <v>218.75</v>
      </c>
      <c r="P1388">
        <f t="shared" si="127"/>
        <v>62.5</v>
      </c>
      <c r="Q1388" s="6" t="str">
        <f t="shared" si="128"/>
        <v>music</v>
      </c>
      <c r="R1388" s="7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s="5">
        <f t="shared" si="126"/>
        <v>136.625</v>
      </c>
      <c r="P1389">
        <f t="shared" si="127"/>
        <v>70.064102564102569</v>
      </c>
      <c r="Q1389" s="6" t="str">
        <f t="shared" si="128"/>
        <v>music</v>
      </c>
      <c r="R1389" s="7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s="5">
        <f t="shared" si="126"/>
        <v>134.8074</v>
      </c>
      <c r="P1390">
        <f t="shared" si="127"/>
        <v>60.181874999999998</v>
      </c>
      <c r="Q1390" s="6" t="str">
        <f t="shared" si="128"/>
        <v>music</v>
      </c>
      <c r="R1390" s="7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7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s="5">
        <f t="shared" si="126"/>
        <v>145.4</v>
      </c>
      <c r="P1391">
        <f t="shared" si="127"/>
        <v>21.382352941176471</v>
      </c>
      <c r="Q1391" s="6" t="str">
        <f t="shared" si="128"/>
        <v>music</v>
      </c>
      <c r="R1391" s="7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s="5">
        <f t="shared" si="126"/>
        <v>109.10714285714285</v>
      </c>
      <c r="P1392">
        <f t="shared" si="127"/>
        <v>160.78947368421052</v>
      </c>
      <c r="Q1392" s="6" t="str">
        <f t="shared" si="128"/>
        <v>music</v>
      </c>
      <c r="R1392" s="7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s="5">
        <f t="shared" si="126"/>
        <v>110.2</v>
      </c>
      <c r="P1393">
        <f t="shared" si="127"/>
        <v>42.384615384615387</v>
      </c>
      <c r="Q1393" s="6" t="str">
        <f t="shared" si="128"/>
        <v>music</v>
      </c>
      <c r="R1393" s="7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s="5">
        <f t="shared" si="126"/>
        <v>113.64000000000001</v>
      </c>
      <c r="P1394">
        <f t="shared" si="127"/>
        <v>27.317307692307693</v>
      </c>
      <c r="Q1394" s="6" t="str">
        <f t="shared" si="128"/>
        <v>music</v>
      </c>
      <c r="R1394" s="7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s="5">
        <f t="shared" si="126"/>
        <v>102.35000000000001</v>
      </c>
      <c r="P1395">
        <f t="shared" si="127"/>
        <v>196.82692307692307</v>
      </c>
      <c r="Q1395" s="6" t="str">
        <f t="shared" si="128"/>
        <v>music</v>
      </c>
      <c r="R1395" s="7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s="5">
        <f t="shared" si="126"/>
        <v>122.13333333333334</v>
      </c>
      <c r="P1396">
        <f t="shared" si="127"/>
        <v>53.882352941176471</v>
      </c>
      <c r="Q1396" s="6" t="str">
        <f t="shared" si="128"/>
        <v>music</v>
      </c>
      <c r="R1396" s="7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s="5">
        <f t="shared" si="126"/>
        <v>111.88571428571427</v>
      </c>
      <c r="P1397">
        <f t="shared" si="127"/>
        <v>47.756097560975611</v>
      </c>
      <c r="Q1397" s="6" t="str">
        <f t="shared" si="128"/>
        <v>music</v>
      </c>
      <c r="R1397" s="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s="5">
        <f t="shared" si="126"/>
        <v>107.3</v>
      </c>
      <c r="P1398">
        <f t="shared" si="127"/>
        <v>88.191780821917803</v>
      </c>
      <c r="Q1398" s="6" t="str">
        <f t="shared" si="128"/>
        <v>music</v>
      </c>
      <c r="R1398" s="7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s="5">
        <f t="shared" si="126"/>
        <v>113.85000000000001</v>
      </c>
      <c r="P1399">
        <f t="shared" si="127"/>
        <v>72.056962025316452</v>
      </c>
      <c r="Q1399" s="6" t="str">
        <f t="shared" si="128"/>
        <v>music</v>
      </c>
      <c r="R1399" s="7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s="5">
        <f t="shared" si="126"/>
        <v>109.68181818181819</v>
      </c>
      <c r="P1400">
        <f t="shared" si="127"/>
        <v>74.246153846153845</v>
      </c>
      <c r="Q1400" s="6" t="str">
        <f t="shared" si="128"/>
        <v>music</v>
      </c>
      <c r="R1400" s="7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s="5">
        <f t="shared" si="126"/>
        <v>126.14444444444443</v>
      </c>
      <c r="P1401">
        <f t="shared" si="127"/>
        <v>61.701086956521742</v>
      </c>
      <c r="Q1401" s="6" t="str">
        <f t="shared" si="128"/>
        <v>music</v>
      </c>
      <c r="R1401" s="7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s="5">
        <f t="shared" si="126"/>
        <v>167.42857142857144</v>
      </c>
      <c r="P1402">
        <f t="shared" si="127"/>
        <v>17.235294117647058</v>
      </c>
      <c r="Q1402" s="6" t="str">
        <f t="shared" si="128"/>
        <v>music</v>
      </c>
      <c r="R1402" s="7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s="5">
        <f t="shared" si="126"/>
        <v>496.52000000000004</v>
      </c>
      <c r="P1403">
        <f t="shared" si="127"/>
        <v>51.720833333333331</v>
      </c>
      <c r="Q1403" s="6" t="str">
        <f t="shared" si="128"/>
        <v>music</v>
      </c>
      <c r="R1403" s="7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s="5">
        <f t="shared" si="126"/>
        <v>109.16</v>
      </c>
      <c r="P1404">
        <f t="shared" si="127"/>
        <v>24.150442477876105</v>
      </c>
      <c r="Q1404" s="6" t="str">
        <f t="shared" si="128"/>
        <v>music</v>
      </c>
      <c r="R1404" s="7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s="5">
        <f t="shared" si="126"/>
        <v>102.57499999999999</v>
      </c>
      <c r="P1405">
        <f t="shared" si="127"/>
        <v>62.166666666666664</v>
      </c>
      <c r="Q1405" s="6" t="str">
        <f t="shared" si="128"/>
        <v>music</v>
      </c>
      <c r="R1405" s="7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8290</v>
      </c>
      <c r="O1406" s="5">
        <f t="shared" si="126"/>
        <v>1.6620689655172414</v>
      </c>
      <c r="P1406">
        <f t="shared" si="127"/>
        <v>48.2</v>
      </c>
      <c r="Q1406" s="6" t="str">
        <f t="shared" si="128"/>
        <v>publishing</v>
      </c>
      <c r="R1406" s="7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7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8290</v>
      </c>
      <c r="O1407" s="5">
        <f t="shared" si="126"/>
        <v>0.42</v>
      </c>
      <c r="P1407">
        <f t="shared" si="127"/>
        <v>6.1764705882352944</v>
      </c>
      <c r="Q1407" s="6" t="str">
        <f t="shared" si="128"/>
        <v>publishing</v>
      </c>
      <c r="R1407" s="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8290</v>
      </c>
      <c r="O1408" s="5">
        <f t="shared" si="126"/>
        <v>0.125</v>
      </c>
      <c r="P1408">
        <f t="shared" si="127"/>
        <v>5</v>
      </c>
      <c r="Q1408" s="6" t="str">
        <f t="shared" si="128"/>
        <v>publishing</v>
      </c>
      <c r="R1408" s="7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8290</v>
      </c>
      <c r="O1409" s="5">
        <f t="shared" si="126"/>
        <v>0.5</v>
      </c>
      <c r="P1409">
        <f t="shared" si="127"/>
        <v>7.5</v>
      </c>
      <c r="Q1409" s="6" t="str">
        <f t="shared" si="128"/>
        <v>publishing</v>
      </c>
      <c r="R1409" s="7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8290</v>
      </c>
      <c r="O1410" s="5">
        <f t="shared" ref="O1410:O1473" si="132">(E1410/D1410)*100</f>
        <v>7.1999999999999993</v>
      </c>
      <c r="P1410">
        <f t="shared" si="127"/>
        <v>12</v>
      </c>
      <c r="Q1410" s="6" t="str">
        <f t="shared" si="128"/>
        <v>publishing</v>
      </c>
      <c r="R1410" s="7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8290</v>
      </c>
      <c r="O1411" s="5">
        <f t="shared" si="132"/>
        <v>0</v>
      </c>
      <c r="P1411">
        <f t="shared" ref="P1411:P1474" si="133">IFERROR(E1411/L1411,0)</f>
        <v>0</v>
      </c>
      <c r="Q1411" s="6" t="str">
        <f t="shared" ref="Q1411:Q1474" si="134">LEFT(N1411,FIND("/",N1411)-1)</f>
        <v>publishing</v>
      </c>
      <c r="R1411" s="7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8290</v>
      </c>
      <c r="O1412" s="5">
        <f t="shared" si="132"/>
        <v>1.6666666666666666E-2</v>
      </c>
      <c r="P1412">
        <f t="shared" si="133"/>
        <v>1</v>
      </c>
      <c r="Q1412" s="6" t="str">
        <f t="shared" si="134"/>
        <v>publishing</v>
      </c>
      <c r="R1412" s="7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8290</v>
      </c>
      <c r="O1413" s="5">
        <f t="shared" si="132"/>
        <v>0.23333333333333336</v>
      </c>
      <c r="P1413">
        <f t="shared" si="133"/>
        <v>2.3333333333333335</v>
      </c>
      <c r="Q1413" s="6" t="str">
        <f t="shared" si="134"/>
        <v>publishing</v>
      </c>
      <c r="R1413" s="7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7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8290</v>
      </c>
      <c r="O1414" s="5">
        <f t="shared" si="132"/>
        <v>4.5714285714285712</v>
      </c>
      <c r="P1414">
        <f t="shared" si="133"/>
        <v>24.615384615384617</v>
      </c>
      <c r="Q1414" s="6" t="str">
        <f t="shared" si="134"/>
        <v>publishing</v>
      </c>
      <c r="R1414" s="7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8290</v>
      </c>
      <c r="O1415" s="5">
        <f t="shared" si="132"/>
        <v>5</v>
      </c>
      <c r="P1415">
        <f t="shared" si="133"/>
        <v>100</v>
      </c>
      <c r="Q1415" s="6" t="str">
        <f t="shared" si="134"/>
        <v>publishing</v>
      </c>
      <c r="R1415" s="7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8290</v>
      </c>
      <c r="O1416" s="5">
        <f t="shared" si="132"/>
        <v>0.2</v>
      </c>
      <c r="P1416">
        <f t="shared" si="133"/>
        <v>1</v>
      </c>
      <c r="Q1416" s="6" t="str">
        <f t="shared" si="134"/>
        <v>publishing</v>
      </c>
      <c r="R1416" s="7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8290</v>
      </c>
      <c r="O1417" s="5">
        <f t="shared" si="132"/>
        <v>18.181818181818183</v>
      </c>
      <c r="P1417">
        <f t="shared" si="133"/>
        <v>88.888888888888886</v>
      </c>
      <c r="Q1417" s="6" t="str">
        <f t="shared" si="134"/>
        <v>publishing</v>
      </c>
      <c r="R1417" s="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8290</v>
      </c>
      <c r="O1418" s="5">
        <f t="shared" si="132"/>
        <v>0</v>
      </c>
      <c r="P1418">
        <f t="shared" si="133"/>
        <v>0</v>
      </c>
      <c r="Q1418" s="6" t="str">
        <f t="shared" si="134"/>
        <v>publishing</v>
      </c>
      <c r="R1418" s="7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8290</v>
      </c>
      <c r="O1419" s="5">
        <f t="shared" si="132"/>
        <v>1.2222222222222223</v>
      </c>
      <c r="P1419">
        <f t="shared" si="133"/>
        <v>27.5</v>
      </c>
      <c r="Q1419" s="6" t="str">
        <f t="shared" si="134"/>
        <v>publishing</v>
      </c>
      <c r="R1419" s="7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8290</v>
      </c>
      <c r="O1420" s="5">
        <f t="shared" si="132"/>
        <v>0.2</v>
      </c>
      <c r="P1420">
        <f t="shared" si="133"/>
        <v>6</v>
      </c>
      <c r="Q1420" s="6" t="str">
        <f t="shared" si="134"/>
        <v>publishing</v>
      </c>
      <c r="R1420" s="7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8290</v>
      </c>
      <c r="O1421" s="5">
        <f t="shared" si="132"/>
        <v>7.0634920634920633</v>
      </c>
      <c r="P1421">
        <f t="shared" si="133"/>
        <v>44.5</v>
      </c>
      <c r="Q1421" s="6" t="str">
        <f t="shared" si="134"/>
        <v>publishing</v>
      </c>
      <c r="R1421" s="7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7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8290</v>
      </c>
      <c r="O1422" s="5">
        <f t="shared" si="132"/>
        <v>2.7272727272727271</v>
      </c>
      <c r="P1422">
        <f t="shared" si="133"/>
        <v>1</v>
      </c>
      <c r="Q1422" s="6" t="str">
        <f t="shared" si="134"/>
        <v>publishing</v>
      </c>
      <c r="R1422" s="7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8290</v>
      </c>
      <c r="O1423" s="5">
        <f t="shared" si="132"/>
        <v>0.1</v>
      </c>
      <c r="P1423">
        <f t="shared" si="133"/>
        <v>100</v>
      </c>
      <c r="Q1423" s="6" t="str">
        <f t="shared" si="134"/>
        <v>publishing</v>
      </c>
      <c r="R1423" s="7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8290</v>
      </c>
      <c r="O1424" s="5">
        <f t="shared" si="132"/>
        <v>0.104</v>
      </c>
      <c r="P1424">
        <f t="shared" si="133"/>
        <v>13</v>
      </c>
      <c r="Q1424" s="6" t="str">
        <f t="shared" si="134"/>
        <v>publishing</v>
      </c>
      <c r="R1424" s="7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8290</v>
      </c>
      <c r="O1425" s="5">
        <f t="shared" si="132"/>
        <v>0.33333333333333337</v>
      </c>
      <c r="P1425">
        <f t="shared" si="133"/>
        <v>100</v>
      </c>
      <c r="Q1425" s="6" t="str">
        <f t="shared" si="134"/>
        <v>publishing</v>
      </c>
      <c r="R1425" s="7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8290</v>
      </c>
      <c r="O1426" s="5">
        <f t="shared" si="132"/>
        <v>20.36</v>
      </c>
      <c r="P1426">
        <f t="shared" si="133"/>
        <v>109.07142857142857</v>
      </c>
      <c r="Q1426" s="6" t="str">
        <f t="shared" si="134"/>
        <v>publishing</v>
      </c>
      <c r="R1426" s="7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8290</v>
      </c>
      <c r="O1427" s="5">
        <f t="shared" si="132"/>
        <v>0</v>
      </c>
      <c r="P1427">
        <f t="shared" si="133"/>
        <v>0</v>
      </c>
      <c r="Q1427" s="6" t="str">
        <f t="shared" si="134"/>
        <v>publishing</v>
      </c>
      <c r="R1427" s="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8290</v>
      </c>
      <c r="O1428" s="5">
        <f t="shared" si="132"/>
        <v>0</v>
      </c>
      <c r="P1428">
        <f t="shared" si="133"/>
        <v>0</v>
      </c>
      <c r="Q1428" s="6" t="str">
        <f t="shared" si="134"/>
        <v>publishing</v>
      </c>
      <c r="R1428" s="7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8290</v>
      </c>
      <c r="O1429" s="5">
        <f t="shared" si="132"/>
        <v>8.3800000000000008</v>
      </c>
      <c r="P1429">
        <f t="shared" si="133"/>
        <v>104.75</v>
      </c>
      <c r="Q1429" s="6" t="str">
        <f t="shared" si="134"/>
        <v>publishing</v>
      </c>
      <c r="R1429" s="7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8290</v>
      </c>
      <c r="O1430" s="5">
        <f t="shared" si="132"/>
        <v>4.5</v>
      </c>
      <c r="P1430">
        <f t="shared" si="133"/>
        <v>15</v>
      </c>
      <c r="Q1430" s="6" t="str">
        <f t="shared" si="134"/>
        <v>publishing</v>
      </c>
      <c r="R1430" s="7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8290</v>
      </c>
      <c r="O1431" s="5">
        <f t="shared" si="132"/>
        <v>0</v>
      </c>
      <c r="P1431">
        <f t="shared" si="133"/>
        <v>0</v>
      </c>
      <c r="Q1431" s="6" t="str">
        <f t="shared" si="134"/>
        <v>publishing</v>
      </c>
      <c r="R1431" s="7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8290</v>
      </c>
      <c r="O1432" s="5">
        <f t="shared" si="132"/>
        <v>8.06</v>
      </c>
      <c r="P1432">
        <f t="shared" si="133"/>
        <v>80.599999999999994</v>
      </c>
      <c r="Q1432" s="6" t="str">
        <f t="shared" si="134"/>
        <v>publishing</v>
      </c>
      <c r="R1432" s="7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8290</v>
      </c>
      <c r="O1433" s="5">
        <f t="shared" si="132"/>
        <v>31.94705882352941</v>
      </c>
      <c r="P1433">
        <f t="shared" si="133"/>
        <v>115.55319148936171</v>
      </c>
      <c r="Q1433" s="6" t="str">
        <f t="shared" si="134"/>
        <v>publishing</v>
      </c>
      <c r="R1433" s="7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8290</v>
      </c>
      <c r="O1434" s="5">
        <f t="shared" si="132"/>
        <v>0</v>
      </c>
      <c r="P1434">
        <f t="shared" si="133"/>
        <v>0</v>
      </c>
      <c r="Q1434" s="6" t="str">
        <f t="shared" si="134"/>
        <v>publishing</v>
      </c>
      <c r="R1434" s="7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8290</v>
      </c>
      <c r="O1435" s="5">
        <f t="shared" si="132"/>
        <v>6.708333333333333</v>
      </c>
      <c r="P1435">
        <f t="shared" si="133"/>
        <v>80.5</v>
      </c>
      <c r="Q1435" s="6" t="str">
        <f t="shared" si="134"/>
        <v>publishing</v>
      </c>
      <c r="R1435" s="7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8290</v>
      </c>
      <c r="O1436" s="5">
        <f t="shared" si="132"/>
        <v>9.9878048780487809</v>
      </c>
      <c r="P1436">
        <f t="shared" si="133"/>
        <v>744.5454545454545</v>
      </c>
      <c r="Q1436" s="6" t="str">
        <f t="shared" si="134"/>
        <v>publishing</v>
      </c>
      <c r="R1436" s="7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7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8290</v>
      </c>
      <c r="O1437" s="5">
        <f t="shared" si="132"/>
        <v>0.1</v>
      </c>
      <c r="P1437">
        <f t="shared" si="133"/>
        <v>7.5</v>
      </c>
      <c r="Q1437" s="6" t="str">
        <f t="shared" si="134"/>
        <v>publishing</v>
      </c>
      <c r="R1437" s="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8290</v>
      </c>
      <c r="O1438" s="5">
        <f t="shared" si="132"/>
        <v>0.77</v>
      </c>
      <c r="P1438">
        <f t="shared" si="133"/>
        <v>38.5</v>
      </c>
      <c r="Q1438" s="6" t="str">
        <f t="shared" si="134"/>
        <v>publishing</v>
      </c>
      <c r="R1438" s="7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8290</v>
      </c>
      <c r="O1439" s="5">
        <f t="shared" si="132"/>
        <v>26.900000000000002</v>
      </c>
      <c r="P1439">
        <f t="shared" si="133"/>
        <v>36.68181818181818</v>
      </c>
      <c r="Q1439" s="6" t="str">
        <f t="shared" si="134"/>
        <v>publishing</v>
      </c>
      <c r="R1439" s="7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8290</v>
      </c>
      <c r="O1440" s="5">
        <f t="shared" si="132"/>
        <v>3</v>
      </c>
      <c r="P1440">
        <f t="shared" si="133"/>
        <v>75</v>
      </c>
      <c r="Q1440" s="6" t="str">
        <f t="shared" si="134"/>
        <v>publishing</v>
      </c>
      <c r="R1440" s="7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8290</v>
      </c>
      <c r="O1441" s="5">
        <f t="shared" si="132"/>
        <v>6.6055045871559637</v>
      </c>
      <c r="P1441">
        <f t="shared" si="133"/>
        <v>30</v>
      </c>
      <c r="Q1441" s="6" t="str">
        <f t="shared" si="134"/>
        <v>publishing</v>
      </c>
      <c r="R1441" s="7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8290</v>
      </c>
      <c r="O1442" s="5">
        <f t="shared" si="132"/>
        <v>7.6923076923076927E-3</v>
      </c>
      <c r="P1442">
        <f t="shared" si="133"/>
        <v>1</v>
      </c>
      <c r="Q1442" s="6" t="str">
        <f t="shared" si="134"/>
        <v>publishing</v>
      </c>
      <c r="R1442" s="7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8290</v>
      </c>
      <c r="O1443" s="5">
        <f t="shared" si="132"/>
        <v>1.1222222222222222</v>
      </c>
      <c r="P1443">
        <f t="shared" si="133"/>
        <v>673.33333333333337</v>
      </c>
      <c r="Q1443" s="6" t="str">
        <f t="shared" si="134"/>
        <v>publishing</v>
      </c>
      <c r="R1443" s="7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8290</v>
      </c>
      <c r="O1444" s="5">
        <f t="shared" si="132"/>
        <v>0</v>
      </c>
      <c r="P1444">
        <f t="shared" si="133"/>
        <v>0</v>
      </c>
      <c r="Q1444" s="6" t="str">
        <f t="shared" si="134"/>
        <v>publishing</v>
      </c>
      <c r="R1444" s="7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8290</v>
      </c>
      <c r="O1445" s="5">
        <f t="shared" si="132"/>
        <v>0</v>
      </c>
      <c r="P1445">
        <f t="shared" si="133"/>
        <v>0</v>
      </c>
      <c r="Q1445" s="6" t="str">
        <f t="shared" si="134"/>
        <v>publishing</v>
      </c>
      <c r="R1445" s="7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8290</v>
      </c>
      <c r="O1446" s="5">
        <f t="shared" si="132"/>
        <v>0</v>
      </c>
      <c r="P1446">
        <f t="shared" si="133"/>
        <v>0</v>
      </c>
      <c r="Q1446" s="6" t="str">
        <f t="shared" si="134"/>
        <v>publishing</v>
      </c>
      <c r="R1446" s="7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8290</v>
      </c>
      <c r="O1447" s="5">
        <f t="shared" si="132"/>
        <v>0</v>
      </c>
      <c r="P1447">
        <f t="shared" si="133"/>
        <v>0</v>
      </c>
      <c r="Q1447" s="6" t="str">
        <f t="shared" si="134"/>
        <v>publishing</v>
      </c>
      <c r="R1447" s="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8290</v>
      </c>
      <c r="O1448" s="5">
        <f t="shared" si="132"/>
        <v>0</v>
      </c>
      <c r="P1448">
        <f t="shared" si="133"/>
        <v>0</v>
      </c>
      <c r="Q1448" s="6" t="str">
        <f t="shared" si="134"/>
        <v>publishing</v>
      </c>
      <c r="R1448" s="7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7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8290</v>
      </c>
      <c r="O1449" s="5">
        <f t="shared" si="132"/>
        <v>1.4999999999999999E-2</v>
      </c>
      <c r="P1449">
        <f t="shared" si="133"/>
        <v>25</v>
      </c>
      <c r="Q1449" s="6" t="str">
        <f t="shared" si="134"/>
        <v>publishing</v>
      </c>
      <c r="R1449" s="7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8290</v>
      </c>
      <c r="O1450" s="5">
        <f t="shared" si="132"/>
        <v>0</v>
      </c>
      <c r="P1450">
        <f t="shared" si="133"/>
        <v>0</v>
      </c>
      <c r="Q1450" s="6" t="str">
        <f t="shared" si="134"/>
        <v>publishing</v>
      </c>
      <c r="R1450" s="7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8290</v>
      </c>
      <c r="O1451" s="5">
        <f t="shared" si="132"/>
        <v>0</v>
      </c>
      <c r="P1451">
        <f t="shared" si="133"/>
        <v>0</v>
      </c>
      <c r="Q1451" s="6" t="str">
        <f t="shared" si="134"/>
        <v>publishing</v>
      </c>
      <c r="R1451" s="7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8290</v>
      </c>
      <c r="O1452" s="5">
        <f t="shared" si="132"/>
        <v>1E-3</v>
      </c>
      <c r="P1452">
        <f t="shared" si="133"/>
        <v>1</v>
      </c>
      <c r="Q1452" s="6" t="str">
        <f t="shared" si="134"/>
        <v>publishing</v>
      </c>
      <c r="R1452" s="7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8290</v>
      </c>
      <c r="O1453" s="5">
        <f t="shared" si="132"/>
        <v>1.0554089709762533E-2</v>
      </c>
      <c r="P1453">
        <f t="shared" si="133"/>
        <v>1</v>
      </c>
      <c r="Q1453" s="6" t="str">
        <f t="shared" si="134"/>
        <v>publishing</v>
      </c>
      <c r="R1453" s="7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7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8290</v>
      </c>
      <c r="O1454" s="5">
        <f t="shared" si="132"/>
        <v>0</v>
      </c>
      <c r="P1454">
        <f t="shared" si="133"/>
        <v>0</v>
      </c>
      <c r="Q1454" s="6" t="str">
        <f t="shared" si="134"/>
        <v>publishing</v>
      </c>
      <c r="R1454" s="7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8290</v>
      </c>
      <c r="O1455" s="5">
        <f t="shared" si="132"/>
        <v>0</v>
      </c>
      <c r="P1455">
        <f t="shared" si="133"/>
        <v>0</v>
      </c>
      <c r="Q1455" s="6" t="str">
        <f t="shared" si="134"/>
        <v>publishing</v>
      </c>
      <c r="R1455" s="7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8290</v>
      </c>
      <c r="O1456" s="5">
        <f t="shared" si="132"/>
        <v>0.85714285714285721</v>
      </c>
      <c r="P1456">
        <f t="shared" si="133"/>
        <v>15</v>
      </c>
      <c r="Q1456" s="6" t="str">
        <f t="shared" si="134"/>
        <v>publishing</v>
      </c>
      <c r="R1456" s="7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8290</v>
      </c>
      <c r="O1457" s="5">
        <f t="shared" si="132"/>
        <v>10.5</v>
      </c>
      <c r="P1457">
        <f t="shared" si="133"/>
        <v>225</v>
      </c>
      <c r="Q1457" s="6" t="str">
        <f t="shared" si="134"/>
        <v>publishing</v>
      </c>
      <c r="R1457" s="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8290</v>
      </c>
      <c r="O1458" s="5">
        <f t="shared" si="132"/>
        <v>2.9000000000000004</v>
      </c>
      <c r="P1458">
        <f t="shared" si="133"/>
        <v>48.333333333333336</v>
      </c>
      <c r="Q1458" s="6" t="str">
        <f t="shared" si="134"/>
        <v>publishing</v>
      </c>
      <c r="R1458" s="7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7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8290</v>
      </c>
      <c r="O1459" s="5">
        <f t="shared" si="132"/>
        <v>0</v>
      </c>
      <c r="P1459">
        <f t="shared" si="133"/>
        <v>0</v>
      </c>
      <c r="Q1459" s="6" t="str">
        <f t="shared" si="134"/>
        <v>publishing</v>
      </c>
      <c r="R1459" s="7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8290</v>
      </c>
      <c r="O1460" s="5">
        <f t="shared" si="132"/>
        <v>0</v>
      </c>
      <c r="P1460">
        <f t="shared" si="133"/>
        <v>0</v>
      </c>
      <c r="Q1460" s="6" t="str">
        <f t="shared" si="134"/>
        <v>publishing</v>
      </c>
      <c r="R1460" s="7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8290</v>
      </c>
      <c r="O1461" s="5">
        <f t="shared" si="132"/>
        <v>0</v>
      </c>
      <c r="P1461">
        <f t="shared" si="133"/>
        <v>0</v>
      </c>
      <c r="Q1461" s="6" t="str">
        <f t="shared" si="134"/>
        <v>publishing</v>
      </c>
      <c r="R1461" s="7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8290</v>
      </c>
      <c r="O1462" s="5">
        <f t="shared" si="132"/>
        <v>0</v>
      </c>
      <c r="P1462">
        <f t="shared" si="133"/>
        <v>0</v>
      </c>
      <c r="Q1462" s="6" t="str">
        <f t="shared" si="134"/>
        <v>publishing</v>
      </c>
      <c r="R1462" s="7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7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8291</v>
      </c>
      <c r="O1463" s="5">
        <f t="shared" si="132"/>
        <v>101.24459999999999</v>
      </c>
      <c r="P1463">
        <f t="shared" si="133"/>
        <v>44.66673529411765</v>
      </c>
      <c r="Q1463" s="6" t="str">
        <f t="shared" si="134"/>
        <v>publishing</v>
      </c>
      <c r="R1463" s="7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7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8291</v>
      </c>
      <c r="O1464" s="5">
        <f t="shared" si="132"/>
        <v>108.5175</v>
      </c>
      <c r="P1464">
        <f t="shared" si="133"/>
        <v>28.937999999999999</v>
      </c>
      <c r="Q1464" s="6" t="str">
        <f t="shared" si="134"/>
        <v>publishing</v>
      </c>
      <c r="R1464" s="7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8291</v>
      </c>
      <c r="O1465" s="5">
        <f t="shared" si="132"/>
        <v>147.66666666666666</v>
      </c>
      <c r="P1465">
        <f t="shared" si="133"/>
        <v>35.44</v>
      </c>
      <c r="Q1465" s="6" t="str">
        <f t="shared" si="134"/>
        <v>publishing</v>
      </c>
      <c r="R1465" s="7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8291</v>
      </c>
      <c r="O1466" s="5">
        <f t="shared" si="132"/>
        <v>163.19999999999999</v>
      </c>
      <c r="P1466">
        <f t="shared" si="133"/>
        <v>34.871794871794869</v>
      </c>
      <c r="Q1466" s="6" t="str">
        <f t="shared" si="134"/>
        <v>publishing</v>
      </c>
      <c r="R1466" s="7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8291</v>
      </c>
      <c r="O1467" s="5">
        <f t="shared" si="132"/>
        <v>456.41449999999998</v>
      </c>
      <c r="P1467">
        <f t="shared" si="133"/>
        <v>52.622732513451197</v>
      </c>
      <c r="Q1467" s="6" t="str">
        <f t="shared" si="134"/>
        <v>publishing</v>
      </c>
      <c r="R1467" s="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8291</v>
      </c>
      <c r="O1468" s="5">
        <f t="shared" si="132"/>
        <v>107.87731249999999</v>
      </c>
      <c r="P1468">
        <f t="shared" si="133"/>
        <v>69.598266129032254</v>
      </c>
      <c r="Q1468" s="6" t="str">
        <f t="shared" si="134"/>
        <v>publishing</v>
      </c>
      <c r="R1468" s="7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7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8291</v>
      </c>
      <c r="O1469" s="5">
        <f t="shared" si="132"/>
        <v>115.08</v>
      </c>
      <c r="P1469">
        <f t="shared" si="133"/>
        <v>76.72</v>
      </c>
      <c r="Q1469" s="6" t="str">
        <f t="shared" si="134"/>
        <v>publishing</v>
      </c>
      <c r="R1469" s="7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8291</v>
      </c>
      <c r="O1470" s="5">
        <f t="shared" si="132"/>
        <v>102.36842105263158</v>
      </c>
      <c r="P1470">
        <f t="shared" si="133"/>
        <v>33.191126279863482</v>
      </c>
      <c r="Q1470" s="6" t="str">
        <f t="shared" si="134"/>
        <v>publishing</v>
      </c>
      <c r="R1470" s="7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7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8291</v>
      </c>
      <c r="O1471" s="5">
        <f t="shared" si="132"/>
        <v>108.42485875706214</v>
      </c>
      <c r="P1471">
        <f t="shared" si="133"/>
        <v>149.46417445482865</v>
      </c>
      <c r="Q1471" s="6" t="str">
        <f t="shared" si="134"/>
        <v>publishing</v>
      </c>
      <c r="R1471" s="7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8291</v>
      </c>
      <c r="O1472" s="5">
        <f t="shared" si="132"/>
        <v>125.13333333333334</v>
      </c>
      <c r="P1472">
        <f t="shared" si="133"/>
        <v>23.172839506172838</v>
      </c>
      <c r="Q1472" s="6" t="str">
        <f t="shared" si="134"/>
        <v>publishing</v>
      </c>
      <c r="R1472" s="7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8291</v>
      </c>
      <c r="O1473" s="5">
        <f t="shared" si="132"/>
        <v>103.840625</v>
      </c>
      <c r="P1473">
        <f t="shared" si="133"/>
        <v>96.877551020408163</v>
      </c>
      <c r="Q1473" s="6" t="str">
        <f t="shared" si="134"/>
        <v>publishing</v>
      </c>
      <c r="R1473" s="7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8291</v>
      </c>
      <c r="O1474" s="5">
        <f t="shared" ref="O1474:O1537" si="138">(E1474/D1474)*100</f>
        <v>138.70400000000001</v>
      </c>
      <c r="P1474">
        <f t="shared" si="133"/>
        <v>103.20238095238095</v>
      </c>
      <c r="Q1474" s="6" t="str">
        <f t="shared" si="134"/>
        <v>publishing</v>
      </c>
      <c r="R1474" s="7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8291</v>
      </c>
      <c r="O1475" s="5">
        <f t="shared" si="138"/>
        <v>120.51600000000001</v>
      </c>
      <c r="P1475">
        <f t="shared" ref="P1475:P1538" si="139">IFERROR(E1475/L1475,0)</f>
        <v>38.462553191489363</v>
      </c>
      <c r="Q1475" s="6" t="str">
        <f t="shared" ref="Q1475:Q1538" si="140">LEFT(N1475,FIND("/",N1475)-1)</f>
        <v>publishing</v>
      </c>
      <c r="R1475" s="7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8291</v>
      </c>
      <c r="O1476" s="5">
        <f t="shared" si="138"/>
        <v>112.26666666666667</v>
      </c>
      <c r="P1476">
        <f t="shared" si="139"/>
        <v>44.315789473684212</v>
      </c>
      <c r="Q1476" s="6" t="str">
        <f t="shared" si="140"/>
        <v>publishing</v>
      </c>
      <c r="R1476" s="7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8291</v>
      </c>
      <c r="O1477" s="5">
        <f t="shared" si="138"/>
        <v>188.66966666666667</v>
      </c>
      <c r="P1477">
        <f t="shared" si="139"/>
        <v>64.173356009070289</v>
      </c>
      <c r="Q1477" s="6" t="str">
        <f t="shared" si="140"/>
        <v>publishing</v>
      </c>
      <c r="R1477" s="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7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8291</v>
      </c>
      <c r="O1478" s="5">
        <f t="shared" si="138"/>
        <v>661.55466666666666</v>
      </c>
      <c r="P1478">
        <f t="shared" si="139"/>
        <v>43.333275109170302</v>
      </c>
      <c r="Q1478" s="6" t="str">
        <f t="shared" si="140"/>
        <v>publishing</v>
      </c>
      <c r="R1478" s="7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8291</v>
      </c>
      <c r="O1479" s="5">
        <f t="shared" si="138"/>
        <v>111.31</v>
      </c>
      <c r="P1479">
        <f t="shared" si="139"/>
        <v>90.495934959349597</v>
      </c>
      <c r="Q1479" s="6" t="str">
        <f t="shared" si="140"/>
        <v>publishing</v>
      </c>
      <c r="R1479" s="7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8291</v>
      </c>
      <c r="O1480" s="5">
        <f t="shared" si="138"/>
        <v>1181.6142199999999</v>
      </c>
      <c r="P1480">
        <f t="shared" si="139"/>
        <v>29.187190495010373</v>
      </c>
      <c r="Q1480" s="6" t="str">
        <f t="shared" si="140"/>
        <v>publishing</v>
      </c>
      <c r="R1480" s="7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8291</v>
      </c>
      <c r="O1481" s="5">
        <f t="shared" si="138"/>
        <v>137.375</v>
      </c>
      <c r="P1481">
        <f t="shared" si="139"/>
        <v>30.95774647887324</v>
      </c>
      <c r="Q1481" s="6" t="str">
        <f t="shared" si="140"/>
        <v>publishing</v>
      </c>
      <c r="R1481" s="7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8291</v>
      </c>
      <c r="O1482" s="5">
        <f t="shared" si="138"/>
        <v>117.04040000000001</v>
      </c>
      <c r="P1482">
        <f t="shared" si="139"/>
        <v>92.157795275590544</v>
      </c>
      <c r="Q1482" s="6" t="str">
        <f t="shared" si="140"/>
        <v>publishing</v>
      </c>
      <c r="R1482" s="7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s="5">
        <f t="shared" si="138"/>
        <v>2.1</v>
      </c>
      <c r="P1483">
        <f t="shared" si="139"/>
        <v>17.5</v>
      </c>
      <c r="Q1483" s="6" t="str">
        <f t="shared" si="140"/>
        <v>publishing</v>
      </c>
      <c r="R1483" s="7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s="5">
        <f t="shared" si="138"/>
        <v>0.1</v>
      </c>
      <c r="P1484">
        <f t="shared" si="139"/>
        <v>5</v>
      </c>
      <c r="Q1484" s="6" t="str">
        <f t="shared" si="140"/>
        <v>publishing</v>
      </c>
      <c r="R1484" s="7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s="5">
        <f t="shared" si="138"/>
        <v>0.7142857142857143</v>
      </c>
      <c r="P1485">
        <f t="shared" si="139"/>
        <v>25</v>
      </c>
      <c r="Q1485" s="6" t="str">
        <f t="shared" si="140"/>
        <v>publishing</v>
      </c>
      <c r="R1485" s="7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s="5">
        <f t="shared" si="138"/>
        <v>0</v>
      </c>
      <c r="P1486">
        <f t="shared" si="139"/>
        <v>0</v>
      </c>
      <c r="Q1486" s="6" t="str">
        <f t="shared" si="140"/>
        <v>publishing</v>
      </c>
      <c r="R1486" s="7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s="5">
        <f t="shared" si="138"/>
        <v>2.2388059701492535</v>
      </c>
      <c r="P1487">
        <f t="shared" si="139"/>
        <v>50</v>
      </c>
      <c r="Q1487" s="6" t="str">
        <f t="shared" si="140"/>
        <v>publishing</v>
      </c>
      <c r="R1487" s="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s="5">
        <f t="shared" si="138"/>
        <v>0.24</v>
      </c>
      <c r="P1488">
        <f t="shared" si="139"/>
        <v>16</v>
      </c>
      <c r="Q1488" s="6" t="str">
        <f t="shared" si="140"/>
        <v>publishing</v>
      </c>
      <c r="R1488" s="7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s="5">
        <f t="shared" si="138"/>
        <v>0</v>
      </c>
      <c r="P1489">
        <f t="shared" si="139"/>
        <v>0</v>
      </c>
      <c r="Q1489" s="6" t="str">
        <f t="shared" si="140"/>
        <v>publishing</v>
      </c>
      <c r="R1489" s="7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s="5">
        <f t="shared" si="138"/>
        <v>2.4</v>
      </c>
      <c r="P1490">
        <f t="shared" si="139"/>
        <v>60</v>
      </c>
      <c r="Q1490" s="6" t="str">
        <f t="shared" si="140"/>
        <v>publishing</v>
      </c>
      <c r="R1490" s="7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s="5">
        <f t="shared" si="138"/>
        <v>0</v>
      </c>
      <c r="P1491">
        <f t="shared" si="139"/>
        <v>0</v>
      </c>
      <c r="Q1491" s="6" t="str">
        <f t="shared" si="140"/>
        <v>publishing</v>
      </c>
      <c r="R1491" s="7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s="5">
        <f t="shared" si="138"/>
        <v>30.862068965517242</v>
      </c>
      <c r="P1492">
        <f t="shared" si="139"/>
        <v>47.10526315789474</v>
      </c>
      <c r="Q1492" s="6" t="str">
        <f t="shared" si="140"/>
        <v>publishing</v>
      </c>
      <c r="R1492" s="7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s="5">
        <f t="shared" si="138"/>
        <v>8.3333333333333321</v>
      </c>
      <c r="P1493">
        <f t="shared" si="139"/>
        <v>100</v>
      </c>
      <c r="Q1493" s="6" t="str">
        <f t="shared" si="140"/>
        <v>publishing</v>
      </c>
      <c r="R1493" s="7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s="5">
        <f t="shared" si="138"/>
        <v>0.75</v>
      </c>
      <c r="P1494">
        <f t="shared" si="139"/>
        <v>15</v>
      </c>
      <c r="Q1494" s="6" t="str">
        <f t="shared" si="140"/>
        <v>publishing</v>
      </c>
      <c r="R1494" s="7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7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s="5">
        <f t="shared" si="138"/>
        <v>0</v>
      </c>
      <c r="P1495">
        <f t="shared" si="139"/>
        <v>0</v>
      </c>
      <c r="Q1495" s="6" t="str">
        <f t="shared" si="140"/>
        <v>publishing</v>
      </c>
      <c r="R1495" s="7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s="5">
        <f t="shared" si="138"/>
        <v>8.9</v>
      </c>
      <c r="P1496">
        <f t="shared" si="139"/>
        <v>40.454545454545453</v>
      </c>
      <c r="Q1496" s="6" t="str">
        <f t="shared" si="140"/>
        <v>publishing</v>
      </c>
      <c r="R1496" s="7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7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s="5">
        <f t="shared" si="138"/>
        <v>0</v>
      </c>
      <c r="P1497">
        <f t="shared" si="139"/>
        <v>0</v>
      </c>
      <c r="Q1497" s="6" t="str">
        <f t="shared" si="140"/>
        <v>publishing</v>
      </c>
      <c r="R1497" s="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s="5">
        <f t="shared" si="138"/>
        <v>0</v>
      </c>
      <c r="P1498">
        <f t="shared" si="139"/>
        <v>0</v>
      </c>
      <c r="Q1498" s="6" t="str">
        <f t="shared" si="140"/>
        <v>publishing</v>
      </c>
      <c r="R1498" s="7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s="5">
        <f t="shared" si="138"/>
        <v>6.6666666666666671E-3</v>
      </c>
      <c r="P1499">
        <f t="shared" si="139"/>
        <v>1</v>
      </c>
      <c r="Q1499" s="6" t="str">
        <f t="shared" si="140"/>
        <v>publishing</v>
      </c>
      <c r="R1499" s="7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s="5">
        <f t="shared" si="138"/>
        <v>1.9</v>
      </c>
      <c r="P1500">
        <f t="shared" si="139"/>
        <v>19</v>
      </c>
      <c r="Q1500" s="6" t="str">
        <f t="shared" si="140"/>
        <v>publishing</v>
      </c>
      <c r="R1500" s="7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s="5">
        <f t="shared" si="138"/>
        <v>0.25</v>
      </c>
      <c r="P1501">
        <f t="shared" si="139"/>
        <v>5</v>
      </c>
      <c r="Q1501" s="6" t="str">
        <f t="shared" si="140"/>
        <v>publishing</v>
      </c>
      <c r="R1501" s="7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s="5">
        <f t="shared" si="138"/>
        <v>25.035714285714285</v>
      </c>
      <c r="P1502">
        <f t="shared" si="139"/>
        <v>46.733333333333334</v>
      </c>
      <c r="Q1502" s="6" t="str">
        <f t="shared" si="140"/>
        <v>publishing</v>
      </c>
      <c r="R1502" s="7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7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8288</v>
      </c>
      <c r="O1503" s="5">
        <f t="shared" si="138"/>
        <v>166.33076923076925</v>
      </c>
      <c r="P1503">
        <f t="shared" si="139"/>
        <v>97.731073446327684</v>
      </c>
      <c r="Q1503" s="6" t="str">
        <f t="shared" si="140"/>
        <v>photography</v>
      </c>
      <c r="R1503" s="7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8288</v>
      </c>
      <c r="O1504" s="5">
        <f t="shared" si="138"/>
        <v>101.44545454545455</v>
      </c>
      <c r="P1504">
        <f t="shared" si="139"/>
        <v>67.835866261398181</v>
      </c>
      <c r="Q1504" s="6" t="str">
        <f t="shared" si="140"/>
        <v>photography</v>
      </c>
      <c r="R1504" s="7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8288</v>
      </c>
      <c r="O1505" s="5">
        <f t="shared" si="138"/>
        <v>107.89146666666667</v>
      </c>
      <c r="P1505">
        <f t="shared" si="139"/>
        <v>56.98492957746479</v>
      </c>
      <c r="Q1505" s="6" t="str">
        <f t="shared" si="140"/>
        <v>photography</v>
      </c>
      <c r="R1505" s="7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7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8288</v>
      </c>
      <c r="O1506" s="5">
        <f t="shared" si="138"/>
        <v>277.93846153846158</v>
      </c>
      <c r="P1506">
        <f t="shared" si="139"/>
        <v>67.159851301115239</v>
      </c>
      <c r="Q1506" s="6" t="str">
        <f t="shared" si="140"/>
        <v>photography</v>
      </c>
      <c r="R1506" s="7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8288</v>
      </c>
      <c r="O1507" s="5">
        <f t="shared" si="138"/>
        <v>103.58125</v>
      </c>
      <c r="P1507">
        <f t="shared" si="139"/>
        <v>48.037681159420288</v>
      </c>
      <c r="Q1507" s="6" t="str">
        <f t="shared" si="140"/>
        <v>photography</v>
      </c>
      <c r="R1507" s="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8288</v>
      </c>
      <c r="O1508" s="5">
        <f t="shared" si="138"/>
        <v>111.4</v>
      </c>
      <c r="P1508">
        <f t="shared" si="139"/>
        <v>38.860465116279073</v>
      </c>
      <c r="Q1508" s="6" t="str">
        <f t="shared" si="140"/>
        <v>photography</v>
      </c>
      <c r="R1508" s="7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8288</v>
      </c>
      <c r="O1509" s="5">
        <f t="shared" si="138"/>
        <v>215</v>
      </c>
      <c r="P1509">
        <f t="shared" si="139"/>
        <v>78.181818181818187</v>
      </c>
      <c r="Q1509" s="6" t="str">
        <f t="shared" si="140"/>
        <v>photography</v>
      </c>
      <c r="R1509" s="7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8288</v>
      </c>
      <c r="O1510" s="5">
        <f t="shared" si="138"/>
        <v>110.76216216216217</v>
      </c>
      <c r="P1510">
        <f t="shared" si="139"/>
        <v>97.113744075829388</v>
      </c>
      <c r="Q1510" s="6" t="str">
        <f t="shared" si="140"/>
        <v>photography</v>
      </c>
      <c r="R1510" s="7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8288</v>
      </c>
      <c r="O1511" s="5">
        <f t="shared" si="138"/>
        <v>123.64125714285714</v>
      </c>
      <c r="P1511">
        <f t="shared" si="139"/>
        <v>110.39397959183674</v>
      </c>
      <c r="Q1511" s="6" t="str">
        <f t="shared" si="140"/>
        <v>photography</v>
      </c>
      <c r="R1511" s="7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8288</v>
      </c>
      <c r="O1512" s="5">
        <f t="shared" si="138"/>
        <v>101.03500000000001</v>
      </c>
      <c r="P1512">
        <f t="shared" si="139"/>
        <v>39.91506172839506</v>
      </c>
      <c r="Q1512" s="6" t="str">
        <f t="shared" si="140"/>
        <v>photography</v>
      </c>
      <c r="R1512" s="7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8288</v>
      </c>
      <c r="O1513" s="5">
        <f t="shared" si="138"/>
        <v>111.79285714285714</v>
      </c>
      <c r="P1513">
        <f t="shared" si="139"/>
        <v>75.975728155339809</v>
      </c>
      <c r="Q1513" s="6" t="str">
        <f t="shared" si="140"/>
        <v>photography</v>
      </c>
      <c r="R1513" s="7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8288</v>
      </c>
      <c r="O1514" s="5">
        <f t="shared" si="138"/>
        <v>558.7714285714286</v>
      </c>
      <c r="P1514">
        <f t="shared" si="139"/>
        <v>58.379104477611939</v>
      </c>
      <c r="Q1514" s="6" t="str">
        <f t="shared" si="140"/>
        <v>photography</v>
      </c>
      <c r="R1514" s="7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8288</v>
      </c>
      <c r="O1515" s="5">
        <f t="shared" si="138"/>
        <v>150.01875000000001</v>
      </c>
      <c r="P1515">
        <f t="shared" si="139"/>
        <v>55.82093023255814</v>
      </c>
      <c r="Q1515" s="6" t="str">
        <f t="shared" si="140"/>
        <v>photography</v>
      </c>
      <c r="R1515" s="7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8288</v>
      </c>
      <c r="O1516" s="5">
        <f t="shared" si="138"/>
        <v>106.476</v>
      </c>
      <c r="P1516">
        <f t="shared" si="139"/>
        <v>151.24431818181819</v>
      </c>
      <c r="Q1516" s="6" t="str">
        <f t="shared" si="140"/>
        <v>photography</v>
      </c>
      <c r="R1516" s="7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8288</v>
      </c>
      <c r="O1517" s="5">
        <f t="shared" si="138"/>
        <v>157.18899999999999</v>
      </c>
      <c r="P1517">
        <f t="shared" si="139"/>
        <v>849.67027027027029</v>
      </c>
      <c r="Q1517" s="6" t="str">
        <f t="shared" si="140"/>
        <v>photography</v>
      </c>
      <c r="R1517" s="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8288</v>
      </c>
      <c r="O1518" s="5">
        <f t="shared" si="138"/>
        <v>108.65882352941176</v>
      </c>
      <c r="P1518">
        <f t="shared" si="139"/>
        <v>159.24137931034483</v>
      </c>
      <c r="Q1518" s="6" t="str">
        <f t="shared" si="140"/>
        <v>photography</v>
      </c>
      <c r="R1518" s="7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8288</v>
      </c>
      <c r="O1519" s="5">
        <f t="shared" si="138"/>
        <v>161.97999999999999</v>
      </c>
      <c r="P1519">
        <f t="shared" si="139"/>
        <v>39.507317073170732</v>
      </c>
      <c r="Q1519" s="6" t="str">
        <f t="shared" si="140"/>
        <v>photography</v>
      </c>
      <c r="R1519" s="7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7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8288</v>
      </c>
      <c r="O1520" s="5">
        <f t="shared" si="138"/>
        <v>205.36666666666665</v>
      </c>
      <c r="P1520">
        <f t="shared" si="139"/>
        <v>130.52966101694915</v>
      </c>
      <c r="Q1520" s="6" t="str">
        <f t="shared" si="140"/>
        <v>photography</v>
      </c>
      <c r="R1520" s="7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8288</v>
      </c>
      <c r="O1521" s="5">
        <f t="shared" si="138"/>
        <v>103.36388888888889</v>
      </c>
      <c r="P1521">
        <f t="shared" si="139"/>
        <v>64.156896551724131</v>
      </c>
      <c r="Q1521" s="6" t="str">
        <f t="shared" si="140"/>
        <v>photography</v>
      </c>
      <c r="R1521" s="7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7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8288</v>
      </c>
      <c r="O1522" s="5">
        <f t="shared" si="138"/>
        <v>103.47222222222223</v>
      </c>
      <c r="P1522">
        <f t="shared" si="139"/>
        <v>111.52694610778443</v>
      </c>
      <c r="Q1522" s="6" t="str">
        <f t="shared" si="140"/>
        <v>photography</v>
      </c>
      <c r="R1522" s="7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8288</v>
      </c>
      <c r="O1523" s="5">
        <f t="shared" si="138"/>
        <v>106.81333333333333</v>
      </c>
      <c r="P1523">
        <f t="shared" si="139"/>
        <v>170.44680851063831</v>
      </c>
      <c r="Q1523" s="6" t="str">
        <f t="shared" si="140"/>
        <v>photography</v>
      </c>
      <c r="R1523" s="7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8288</v>
      </c>
      <c r="O1524" s="5">
        <f t="shared" si="138"/>
        <v>138.96574712643678</v>
      </c>
      <c r="P1524">
        <f t="shared" si="139"/>
        <v>133.7391592920354</v>
      </c>
      <c r="Q1524" s="6" t="str">
        <f t="shared" si="140"/>
        <v>photography</v>
      </c>
      <c r="R1524" s="7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8288</v>
      </c>
      <c r="O1525" s="5">
        <f t="shared" si="138"/>
        <v>124.84324324324325</v>
      </c>
      <c r="P1525">
        <f t="shared" si="139"/>
        <v>95.834024896265561</v>
      </c>
      <c r="Q1525" s="6" t="str">
        <f t="shared" si="140"/>
        <v>photography</v>
      </c>
      <c r="R1525" s="7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8288</v>
      </c>
      <c r="O1526" s="5">
        <f t="shared" si="138"/>
        <v>206.99999999999997</v>
      </c>
      <c r="P1526">
        <f t="shared" si="139"/>
        <v>221.78571428571428</v>
      </c>
      <c r="Q1526" s="6" t="str">
        <f t="shared" si="140"/>
        <v>photography</v>
      </c>
      <c r="R1526" s="7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8288</v>
      </c>
      <c r="O1527" s="5">
        <f t="shared" si="138"/>
        <v>174.00576923076923</v>
      </c>
      <c r="P1527">
        <f t="shared" si="139"/>
        <v>32.315357142857138</v>
      </c>
      <c r="Q1527" s="6" t="str">
        <f t="shared" si="140"/>
        <v>photography</v>
      </c>
      <c r="R1527" s="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8288</v>
      </c>
      <c r="O1528" s="5">
        <f t="shared" si="138"/>
        <v>120.32608695652173</v>
      </c>
      <c r="P1528">
        <f t="shared" si="139"/>
        <v>98.839285714285708</v>
      </c>
      <c r="Q1528" s="6" t="str">
        <f t="shared" si="140"/>
        <v>photography</v>
      </c>
      <c r="R1528" s="7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8288</v>
      </c>
      <c r="O1529" s="5">
        <f t="shared" si="138"/>
        <v>110.44428571428573</v>
      </c>
      <c r="P1529">
        <f t="shared" si="139"/>
        <v>55.222142857142863</v>
      </c>
      <c r="Q1529" s="6" t="str">
        <f t="shared" si="140"/>
        <v>photography</v>
      </c>
      <c r="R1529" s="7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7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8288</v>
      </c>
      <c r="O1530" s="5">
        <f t="shared" si="138"/>
        <v>281.56666666666666</v>
      </c>
      <c r="P1530">
        <f t="shared" si="139"/>
        <v>52.793750000000003</v>
      </c>
      <c r="Q1530" s="6" t="str">
        <f t="shared" si="140"/>
        <v>photography</v>
      </c>
      <c r="R1530" s="7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7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8288</v>
      </c>
      <c r="O1531" s="5">
        <f t="shared" si="138"/>
        <v>100.67894736842105</v>
      </c>
      <c r="P1531">
        <f t="shared" si="139"/>
        <v>135.66666666666666</v>
      </c>
      <c r="Q1531" s="6" t="str">
        <f t="shared" si="140"/>
        <v>photography</v>
      </c>
      <c r="R1531" s="7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8288</v>
      </c>
      <c r="O1532" s="5">
        <f t="shared" si="138"/>
        <v>134.82571428571427</v>
      </c>
      <c r="P1532">
        <f t="shared" si="139"/>
        <v>53.991990846681922</v>
      </c>
      <c r="Q1532" s="6" t="str">
        <f t="shared" si="140"/>
        <v>photography</v>
      </c>
      <c r="R1532" s="7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8288</v>
      </c>
      <c r="O1533" s="5">
        <f t="shared" si="138"/>
        <v>175.95744680851064</v>
      </c>
      <c r="P1533">
        <f t="shared" si="139"/>
        <v>56.643835616438359</v>
      </c>
      <c r="Q1533" s="6" t="str">
        <f t="shared" si="140"/>
        <v>photography</v>
      </c>
      <c r="R1533" s="7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8288</v>
      </c>
      <c r="O1534" s="5">
        <f t="shared" si="138"/>
        <v>484.02000000000004</v>
      </c>
      <c r="P1534">
        <f t="shared" si="139"/>
        <v>82.316326530612244</v>
      </c>
      <c r="Q1534" s="6" t="str">
        <f t="shared" si="140"/>
        <v>photography</v>
      </c>
      <c r="R1534" s="7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7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8288</v>
      </c>
      <c r="O1535" s="5">
        <f t="shared" si="138"/>
        <v>145.14000000000001</v>
      </c>
      <c r="P1535">
        <f t="shared" si="139"/>
        <v>88.26081081081081</v>
      </c>
      <c r="Q1535" s="6" t="str">
        <f t="shared" si="140"/>
        <v>photography</v>
      </c>
      <c r="R1535" s="7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8288</v>
      </c>
      <c r="O1536" s="5">
        <f t="shared" si="138"/>
        <v>417.73333333333335</v>
      </c>
      <c r="P1536">
        <f t="shared" si="139"/>
        <v>84.905149051490511</v>
      </c>
      <c r="Q1536" s="6" t="str">
        <f t="shared" si="140"/>
        <v>photography</v>
      </c>
      <c r="R1536" s="7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8288</v>
      </c>
      <c r="O1537" s="5">
        <f t="shared" si="138"/>
        <v>132.42499999999998</v>
      </c>
      <c r="P1537">
        <f t="shared" si="139"/>
        <v>48.154545454545456</v>
      </c>
      <c r="Q1537" s="6" t="str">
        <f t="shared" si="140"/>
        <v>photography</v>
      </c>
      <c r="R1537" s="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8288</v>
      </c>
      <c r="O1538" s="5">
        <f t="shared" ref="O1538:O1601" si="144">(E1538/D1538)*100</f>
        <v>250.30841666666666</v>
      </c>
      <c r="P1538">
        <f t="shared" si="139"/>
        <v>66.015406593406595</v>
      </c>
      <c r="Q1538" s="6" t="str">
        <f t="shared" si="140"/>
        <v>photography</v>
      </c>
      <c r="R1538" s="7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8288</v>
      </c>
      <c r="O1539" s="5">
        <f t="shared" si="144"/>
        <v>179.9</v>
      </c>
      <c r="P1539">
        <f t="shared" ref="P1539:P1602" si="145">IFERROR(E1539/L1539,0)</f>
        <v>96.375</v>
      </c>
      <c r="Q1539" s="6" t="str">
        <f t="shared" ref="Q1539:Q1602" si="146">LEFT(N1539,FIND("/",N1539)-1)</f>
        <v>photography</v>
      </c>
      <c r="R1539" s="7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8288</v>
      </c>
      <c r="O1540" s="5">
        <f t="shared" si="144"/>
        <v>102.62857142857142</v>
      </c>
      <c r="P1540">
        <f t="shared" si="145"/>
        <v>156.17391304347825</v>
      </c>
      <c r="Q1540" s="6" t="str">
        <f t="shared" si="146"/>
        <v>photography</v>
      </c>
      <c r="R1540" s="7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8288</v>
      </c>
      <c r="O1541" s="5">
        <f t="shared" si="144"/>
        <v>135.98609999999999</v>
      </c>
      <c r="P1541">
        <f t="shared" si="145"/>
        <v>95.764859154929582</v>
      </c>
      <c r="Q1541" s="6" t="str">
        <f t="shared" si="146"/>
        <v>photography</v>
      </c>
      <c r="R1541" s="7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8288</v>
      </c>
      <c r="O1542" s="5">
        <f t="shared" si="144"/>
        <v>117.86666666666667</v>
      </c>
      <c r="P1542">
        <f t="shared" si="145"/>
        <v>180.40816326530611</v>
      </c>
      <c r="Q1542" s="6" t="str">
        <f t="shared" si="146"/>
        <v>photography</v>
      </c>
      <c r="R1542" s="7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s="5">
        <f t="shared" si="144"/>
        <v>3.3333333333333333E-2</v>
      </c>
      <c r="P1543">
        <f t="shared" si="145"/>
        <v>3</v>
      </c>
      <c r="Q1543" s="6" t="str">
        <f t="shared" si="146"/>
        <v>photography</v>
      </c>
      <c r="R1543" s="7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s="5">
        <f t="shared" si="144"/>
        <v>4</v>
      </c>
      <c r="P1544">
        <f t="shared" si="145"/>
        <v>20</v>
      </c>
      <c r="Q1544" s="6" t="str">
        <f t="shared" si="146"/>
        <v>photography</v>
      </c>
      <c r="R1544" s="7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s="5">
        <f t="shared" si="144"/>
        <v>0.44444444444444442</v>
      </c>
      <c r="P1545">
        <f t="shared" si="145"/>
        <v>10</v>
      </c>
      <c r="Q1545" s="6" t="str">
        <f t="shared" si="146"/>
        <v>photography</v>
      </c>
      <c r="R1545" s="7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s="5">
        <f t="shared" si="144"/>
        <v>0</v>
      </c>
      <c r="P1546">
        <f t="shared" si="145"/>
        <v>0</v>
      </c>
      <c r="Q1546" s="6" t="str">
        <f t="shared" si="146"/>
        <v>photography</v>
      </c>
      <c r="R1546" s="7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s="5">
        <f t="shared" si="144"/>
        <v>3.3333333333333333E-2</v>
      </c>
      <c r="P1547">
        <f t="shared" si="145"/>
        <v>1</v>
      </c>
      <c r="Q1547" s="6" t="str">
        <f t="shared" si="146"/>
        <v>photography</v>
      </c>
      <c r="R1547" s="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s="5">
        <f t="shared" si="144"/>
        <v>28.9</v>
      </c>
      <c r="P1548">
        <f t="shared" si="145"/>
        <v>26.272727272727273</v>
      </c>
      <c r="Q1548" s="6" t="str">
        <f t="shared" si="146"/>
        <v>photography</v>
      </c>
      <c r="R1548" s="7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s="5">
        <f t="shared" si="144"/>
        <v>0</v>
      </c>
      <c r="P1549">
        <f t="shared" si="145"/>
        <v>0</v>
      </c>
      <c r="Q1549" s="6" t="str">
        <f t="shared" si="146"/>
        <v>photography</v>
      </c>
      <c r="R1549" s="7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7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s="5">
        <f t="shared" si="144"/>
        <v>8.5714285714285712</v>
      </c>
      <c r="P1550">
        <f t="shared" si="145"/>
        <v>60</v>
      </c>
      <c r="Q1550" s="6" t="str">
        <f t="shared" si="146"/>
        <v>photography</v>
      </c>
      <c r="R1550" s="7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s="5">
        <f t="shared" si="144"/>
        <v>34</v>
      </c>
      <c r="P1551">
        <f t="shared" si="145"/>
        <v>28.333333333333332</v>
      </c>
      <c r="Q1551" s="6" t="str">
        <f t="shared" si="146"/>
        <v>photography</v>
      </c>
      <c r="R1551" s="7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s="5">
        <f t="shared" si="144"/>
        <v>13.466666666666665</v>
      </c>
      <c r="P1552">
        <f t="shared" si="145"/>
        <v>14.428571428571429</v>
      </c>
      <c r="Q1552" s="6" t="str">
        <f t="shared" si="146"/>
        <v>photography</v>
      </c>
      <c r="R1552" s="7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s="5">
        <f t="shared" si="144"/>
        <v>0</v>
      </c>
      <c r="P1553">
        <f t="shared" si="145"/>
        <v>0</v>
      </c>
      <c r="Q1553" s="6" t="str">
        <f t="shared" si="146"/>
        <v>photography</v>
      </c>
      <c r="R1553" s="7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s="5">
        <f t="shared" si="144"/>
        <v>49.186046511627907</v>
      </c>
      <c r="P1554">
        <f t="shared" si="145"/>
        <v>132.1875</v>
      </c>
      <c r="Q1554" s="6" t="str">
        <f t="shared" si="146"/>
        <v>photography</v>
      </c>
      <c r="R1554" s="7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s="5">
        <f t="shared" si="144"/>
        <v>0</v>
      </c>
      <c r="P1555">
        <f t="shared" si="145"/>
        <v>0</v>
      </c>
      <c r="Q1555" s="6" t="str">
        <f t="shared" si="146"/>
        <v>photography</v>
      </c>
      <c r="R1555" s="7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s="5">
        <f t="shared" si="144"/>
        <v>0</v>
      </c>
      <c r="P1556">
        <f t="shared" si="145"/>
        <v>0</v>
      </c>
      <c r="Q1556" s="6" t="str">
        <f t="shared" si="146"/>
        <v>photography</v>
      </c>
      <c r="R1556" s="7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s="5">
        <f t="shared" si="144"/>
        <v>0</v>
      </c>
      <c r="P1557">
        <f t="shared" si="145"/>
        <v>0</v>
      </c>
      <c r="Q1557" s="6" t="str">
        <f t="shared" si="146"/>
        <v>photography</v>
      </c>
      <c r="R1557" s="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s="5">
        <f t="shared" si="144"/>
        <v>45.133333333333333</v>
      </c>
      <c r="P1558">
        <f t="shared" si="145"/>
        <v>56.416666666666664</v>
      </c>
      <c r="Q1558" s="6" t="str">
        <f t="shared" si="146"/>
        <v>photography</v>
      </c>
      <c r="R1558" s="7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s="5">
        <f t="shared" si="144"/>
        <v>4</v>
      </c>
      <c r="P1559">
        <f t="shared" si="145"/>
        <v>100</v>
      </c>
      <c r="Q1559" s="6" t="str">
        <f t="shared" si="146"/>
        <v>photography</v>
      </c>
      <c r="R1559" s="7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7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s="5">
        <f t="shared" si="144"/>
        <v>4.666666666666667</v>
      </c>
      <c r="P1560">
        <f t="shared" si="145"/>
        <v>11.666666666666666</v>
      </c>
      <c r="Q1560" s="6" t="str">
        <f t="shared" si="146"/>
        <v>photography</v>
      </c>
      <c r="R1560" s="7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7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s="5">
        <f t="shared" si="144"/>
        <v>0.33333333333333337</v>
      </c>
      <c r="P1561">
        <f t="shared" si="145"/>
        <v>50</v>
      </c>
      <c r="Q1561" s="6" t="str">
        <f t="shared" si="146"/>
        <v>photography</v>
      </c>
      <c r="R1561" s="7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s="5">
        <f t="shared" si="144"/>
        <v>3.7600000000000002</v>
      </c>
      <c r="P1562">
        <f t="shared" si="145"/>
        <v>23.5</v>
      </c>
      <c r="Q1562" s="6" t="str">
        <f t="shared" si="146"/>
        <v>photography</v>
      </c>
      <c r="R1562" s="7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8293</v>
      </c>
      <c r="O1563" s="5">
        <f t="shared" si="144"/>
        <v>0.67</v>
      </c>
      <c r="P1563">
        <f t="shared" si="145"/>
        <v>67</v>
      </c>
      <c r="Q1563" s="6" t="str">
        <f t="shared" si="146"/>
        <v>publishing</v>
      </c>
      <c r="R1563" s="7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8293</v>
      </c>
      <c r="O1564" s="5">
        <f t="shared" si="144"/>
        <v>0</v>
      </c>
      <c r="P1564">
        <f t="shared" si="145"/>
        <v>0</v>
      </c>
      <c r="Q1564" s="6" t="str">
        <f t="shared" si="146"/>
        <v>publishing</v>
      </c>
      <c r="R1564" s="7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8293</v>
      </c>
      <c r="O1565" s="5">
        <f t="shared" si="144"/>
        <v>1.4166666666666665</v>
      </c>
      <c r="P1565">
        <f t="shared" si="145"/>
        <v>42.5</v>
      </c>
      <c r="Q1565" s="6" t="str">
        <f t="shared" si="146"/>
        <v>publishing</v>
      </c>
      <c r="R1565" s="7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8293</v>
      </c>
      <c r="O1566" s="5">
        <f t="shared" si="144"/>
        <v>0.1</v>
      </c>
      <c r="P1566">
        <f t="shared" si="145"/>
        <v>10</v>
      </c>
      <c r="Q1566" s="6" t="str">
        <f t="shared" si="146"/>
        <v>publishing</v>
      </c>
      <c r="R1566" s="7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8293</v>
      </c>
      <c r="O1567" s="5">
        <f t="shared" si="144"/>
        <v>2.5</v>
      </c>
      <c r="P1567">
        <f t="shared" si="145"/>
        <v>100</v>
      </c>
      <c r="Q1567" s="6" t="str">
        <f t="shared" si="146"/>
        <v>publishing</v>
      </c>
      <c r="R1567" s="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8293</v>
      </c>
      <c r="O1568" s="5">
        <f t="shared" si="144"/>
        <v>21.25</v>
      </c>
      <c r="P1568">
        <f t="shared" si="145"/>
        <v>108.05084745762711</v>
      </c>
      <c r="Q1568" s="6" t="str">
        <f t="shared" si="146"/>
        <v>publishing</v>
      </c>
      <c r="R1568" s="7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8293</v>
      </c>
      <c r="O1569" s="5">
        <f t="shared" si="144"/>
        <v>4.117647058823529</v>
      </c>
      <c r="P1569">
        <f t="shared" si="145"/>
        <v>26.923076923076923</v>
      </c>
      <c r="Q1569" s="6" t="str">
        <f t="shared" si="146"/>
        <v>publishing</v>
      </c>
      <c r="R1569" s="7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8293</v>
      </c>
      <c r="O1570" s="5">
        <f t="shared" si="144"/>
        <v>13.639999999999999</v>
      </c>
      <c r="P1570">
        <f t="shared" si="145"/>
        <v>155</v>
      </c>
      <c r="Q1570" s="6" t="str">
        <f t="shared" si="146"/>
        <v>publishing</v>
      </c>
      <c r="R1570" s="7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8293</v>
      </c>
      <c r="O1571" s="5">
        <f t="shared" si="144"/>
        <v>0</v>
      </c>
      <c r="P1571">
        <f t="shared" si="145"/>
        <v>0</v>
      </c>
      <c r="Q1571" s="6" t="str">
        <f t="shared" si="146"/>
        <v>publishing</v>
      </c>
      <c r="R1571" s="7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7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8293</v>
      </c>
      <c r="O1572" s="5">
        <f t="shared" si="144"/>
        <v>41.4</v>
      </c>
      <c r="P1572">
        <f t="shared" si="145"/>
        <v>47.769230769230766</v>
      </c>
      <c r="Q1572" s="6" t="str">
        <f t="shared" si="146"/>
        <v>publishing</v>
      </c>
      <c r="R1572" s="7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8293</v>
      </c>
      <c r="O1573" s="5">
        <f t="shared" si="144"/>
        <v>0.66115702479338845</v>
      </c>
      <c r="P1573">
        <f t="shared" si="145"/>
        <v>20</v>
      </c>
      <c r="Q1573" s="6" t="str">
        <f t="shared" si="146"/>
        <v>publishing</v>
      </c>
      <c r="R1573" s="7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8293</v>
      </c>
      <c r="O1574" s="5">
        <f t="shared" si="144"/>
        <v>5</v>
      </c>
      <c r="P1574">
        <f t="shared" si="145"/>
        <v>41.666666666666664</v>
      </c>
      <c r="Q1574" s="6" t="str">
        <f t="shared" si="146"/>
        <v>publishing</v>
      </c>
      <c r="R1574" s="7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8293</v>
      </c>
      <c r="O1575" s="5">
        <f t="shared" si="144"/>
        <v>2.4777777777777779</v>
      </c>
      <c r="P1575">
        <f t="shared" si="145"/>
        <v>74.333333333333329</v>
      </c>
      <c r="Q1575" s="6" t="str">
        <f t="shared" si="146"/>
        <v>publishing</v>
      </c>
      <c r="R1575" s="7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8293</v>
      </c>
      <c r="O1576" s="5">
        <f t="shared" si="144"/>
        <v>5.0599999999999996</v>
      </c>
      <c r="P1576">
        <f t="shared" si="145"/>
        <v>84.333333333333329</v>
      </c>
      <c r="Q1576" s="6" t="str">
        <f t="shared" si="146"/>
        <v>publishing</v>
      </c>
      <c r="R1576" s="7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8293</v>
      </c>
      <c r="O1577" s="5">
        <f t="shared" si="144"/>
        <v>22.91</v>
      </c>
      <c r="P1577">
        <f t="shared" si="145"/>
        <v>65.457142857142856</v>
      </c>
      <c r="Q1577" s="6" t="str">
        <f t="shared" si="146"/>
        <v>publishing</v>
      </c>
      <c r="R1577" s="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7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8293</v>
      </c>
      <c r="O1578" s="5">
        <f t="shared" si="144"/>
        <v>13</v>
      </c>
      <c r="P1578">
        <f t="shared" si="145"/>
        <v>65</v>
      </c>
      <c r="Q1578" s="6" t="str">
        <f t="shared" si="146"/>
        <v>publishing</v>
      </c>
      <c r="R1578" s="7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8293</v>
      </c>
      <c r="O1579" s="5">
        <f t="shared" si="144"/>
        <v>0.54999999999999993</v>
      </c>
      <c r="P1579">
        <f t="shared" si="145"/>
        <v>27.5</v>
      </c>
      <c r="Q1579" s="6" t="str">
        <f t="shared" si="146"/>
        <v>publishing</v>
      </c>
      <c r="R1579" s="7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8293</v>
      </c>
      <c r="O1580" s="5">
        <f t="shared" si="144"/>
        <v>10.806536636794938</v>
      </c>
      <c r="P1580">
        <f t="shared" si="145"/>
        <v>51.25</v>
      </c>
      <c r="Q1580" s="6" t="str">
        <f t="shared" si="146"/>
        <v>publishing</v>
      </c>
      <c r="R1580" s="7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7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8293</v>
      </c>
      <c r="O1581" s="5">
        <f t="shared" si="144"/>
        <v>0.84008400840084008</v>
      </c>
      <c r="P1581">
        <f t="shared" si="145"/>
        <v>14</v>
      </c>
      <c r="Q1581" s="6" t="str">
        <f t="shared" si="146"/>
        <v>publishing</v>
      </c>
      <c r="R1581" s="7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8293</v>
      </c>
      <c r="O1582" s="5">
        <f t="shared" si="144"/>
        <v>0</v>
      </c>
      <c r="P1582">
        <f t="shared" si="145"/>
        <v>0</v>
      </c>
      <c r="Q1582" s="6" t="str">
        <f t="shared" si="146"/>
        <v>publishing</v>
      </c>
      <c r="R1582" s="7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s="5">
        <f t="shared" si="144"/>
        <v>0.5</v>
      </c>
      <c r="P1583">
        <f t="shared" si="145"/>
        <v>5</v>
      </c>
      <c r="Q1583" s="6" t="str">
        <f t="shared" si="146"/>
        <v>photography</v>
      </c>
      <c r="R1583" s="7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7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s="5">
        <f t="shared" si="144"/>
        <v>9.3000000000000007</v>
      </c>
      <c r="P1584">
        <f t="shared" si="145"/>
        <v>31</v>
      </c>
      <c r="Q1584" s="6" t="str">
        <f t="shared" si="146"/>
        <v>photography</v>
      </c>
      <c r="R1584" s="7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s="5">
        <f t="shared" si="144"/>
        <v>7.4999999999999997E-2</v>
      </c>
      <c r="P1585">
        <f t="shared" si="145"/>
        <v>15</v>
      </c>
      <c r="Q1585" s="6" t="str">
        <f t="shared" si="146"/>
        <v>photography</v>
      </c>
      <c r="R1585" s="7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s="5">
        <f t="shared" si="144"/>
        <v>0</v>
      </c>
      <c r="P1586">
        <f t="shared" si="145"/>
        <v>0</v>
      </c>
      <c r="Q1586" s="6" t="str">
        <f t="shared" si="146"/>
        <v>photography</v>
      </c>
      <c r="R1586" s="7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s="5">
        <f t="shared" si="144"/>
        <v>79</v>
      </c>
      <c r="P1587">
        <f t="shared" si="145"/>
        <v>131.66666666666666</v>
      </c>
      <c r="Q1587" s="6" t="str">
        <f t="shared" si="146"/>
        <v>photography</v>
      </c>
      <c r="R1587" s="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7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s="5">
        <f t="shared" si="144"/>
        <v>0</v>
      </c>
      <c r="P1588">
        <f t="shared" si="145"/>
        <v>0</v>
      </c>
      <c r="Q1588" s="6" t="str">
        <f t="shared" si="146"/>
        <v>photography</v>
      </c>
      <c r="R1588" s="7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s="5">
        <f t="shared" si="144"/>
        <v>1.3333333333333334E-2</v>
      </c>
      <c r="P1589">
        <f t="shared" si="145"/>
        <v>1</v>
      </c>
      <c r="Q1589" s="6" t="str">
        <f t="shared" si="146"/>
        <v>photography</v>
      </c>
      <c r="R1589" s="7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7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s="5">
        <f t="shared" si="144"/>
        <v>0</v>
      </c>
      <c r="P1590">
        <f t="shared" si="145"/>
        <v>0</v>
      </c>
      <c r="Q1590" s="6" t="str">
        <f t="shared" si="146"/>
        <v>photography</v>
      </c>
      <c r="R1590" s="7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s="5">
        <f t="shared" si="144"/>
        <v>0</v>
      </c>
      <c r="P1591">
        <f t="shared" si="145"/>
        <v>0</v>
      </c>
      <c r="Q1591" s="6" t="str">
        <f t="shared" si="146"/>
        <v>photography</v>
      </c>
      <c r="R1591" s="7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s="5">
        <f t="shared" si="144"/>
        <v>1.7000000000000002</v>
      </c>
      <c r="P1592">
        <f t="shared" si="145"/>
        <v>510</v>
      </c>
      <c r="Q1592" s="6" t="str">
        <f t="shared" si="146"/>
        <v>photography</v>
      </c>
      <c r="R1592" s="7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s="5">
        <f t="shared" si="144"/>
        <v>29.228571428571428</v>
      </c>
      <c r="P1593">
        <f t="shared" si="145"/>
        <v>44.478260869565219</v>
      </c>
      <c r="Q1593" s="6" t="str">
        <f t="shared" si="146"/>
        <v>photography</v>
      </c>
      <c r="R1593" s="7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7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s="5">
        <f t="shared" si="144"/>
        <v>0</v>
      </c>
      <c r="P1594">
        <f t="shared" si="145"/>
        <v>0</v>
      </c>
      <c r="Q1594" s="6" t="str">
        <f t="shared" si="146"/>
        <v>photography</v>
      </c>
      <c r="R1594" s="7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7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s="5">
        <f t="shared" si="144"/>
        <v>1.3636363636363637E-2</v>
      </c>
      <c r="P1595">
        <f t="shared" si="145"/>
        <v>1</v>
      </c>
      <c r="Q1595" s="6" t="str">
        <f t="shared" si="146"/>
        <v>photography</v>
      </c>
      <c r="R1595" s="7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7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s="5">
        <f t="shared" si="144"/>
        <v>20.5</v>
      </c>
      <c r="P1596">
        <f t="shared" si="145"/>
        <v>20.5</v>
      </c>
      <c r="Q1596" s="6" t="str">
        <f t="shared" si="146"/>
        <v>photography</v>
      </c>
      <c r="R1596" s="7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s="5">
        <f t="shared" si="144"/>
        <v>0.27999999999999997</v>
      </c>
      <c r="P1597">
        <f t="shared" si="145"/>
        <v>40</v>
      </c>
      <c r="Q1597" s="6" t="str">
        <f t="shared" si="146"/>
        <v>photography</v>
      </c>
      <c r="R1597" s="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s="5">
        <f t="shared" si="144"/>
        <v>2.3076923076923079</v>
      </c>
      <c r="P1598">
        <f t="shared" si="145"/>
        <v>25</v>
      </c>
      <c r="Q1598" s="6" t="str">
        <f t="shared" si="146"/>
        <v>photography</v>
      </c>
      <c r="R1598" s="7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s="5">
        <f t="shared" si="144"/>
        <v>0</v>
      </c>
      <c r="P1599">
        <f t="shared" si="145"/>
        <v>0</v>
      </c>
      <c r="Q1599" s="6" t="str">
        <f t="shared" si="146"/>
        <v>photography</v>
      </c>
      <c r="R1599" s="7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s="5">
        <f t="shared" si="144"/>
        <v>0.125</v>
      </c>
      <c r="P1600">
        <f t="shared" si="145"/>
        <v>1</v>
      </c>
      <c r="Q1600" s="6" t="str">
        <f t="shared" si="146"/>
        <v>photography</v>
      </c>
      <c r="R1600" s="7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s="5">
        <f t="shared" si="144"/>
        <v>0</v>
      </c>
      <c r="P1601">
        <f t="shared" si="145"/>
        <v>0</v>
      </c>
      <c r="Q1601" s="6" t="str">
        <f t="shared" si="146"/>
        <v>photography</v>
      </c>
      <c r="R1601" s="7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s="5">
        <f t="shared" ref="O1602:O1665" si="150">(E1602/D1602)*100</f>
        <v>7.3400000000000007</v>
      </c>
      <c r="P1602">
        <f t="shared" si="145"/>
        <v>40.777777777777779</v>
      </c>
      <c r="Q1602" s="6" t="str">
        <f t="shared" si="146"/>
        <v>photography</v>
      </c>
      <c r="R1602" s="7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s="5">
        <f t="shared" si="150"/>
        <v>108.2492</v>
      </c>
      <c r="P1603">
        <f t="shared" ref="P1603:P1666" si="151">IFERROR(E1603/L1603,0)</f>
        <v>48.325535714285714</v>
      </c>
      <c r="Q1603" s="6" t="str">
        <f t="shared" ref="Q1603:Q1666" si="152">LEFT(N1603,FIND("/",N1603)-1)</f>
        <v>music</v>
      </c>
      <c r="R1603" s="7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s="5">
        <f t="shared" si="150"/>
        <v>100.16666666666667</v>
      </c>
      <c r="P1604">
        <f t="shared" si="151"/>
        <v>46.953125</v>
      </c>
      <c r="Q1604" s="6" t="str">
        <f t="shared" si="152"/>
        <v>music</v>
      </c>
      <c r="R1604" s="7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7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s="5">
        <f t="shared" si="150"/>
        <v>100.03299999999999</v>
      </c>
      <c r="P1605">
        <f t="shared" si="151"/>
        <v>66.688666666666663</v>
      </c>
      <c r="Q1605" s="6" t="str">
        <f t="shared" si="152"/>
        <v>music</v>
      </c>
      <c r="R1605" s="7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s="5">
        <f t="shared" si="150"/>
        <v>122.10714285714286</v>
      </c>
      <c r="P1606">
        <f t="shared" si="151"/>
        <v>48.842857142857142</v>
      </c>
      <c r="Q1606" s="6" t="str">
        <f t="shared" si="152"/>
        <v>music</v>
      </c>
      <c r="R1606" s="7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s="5">
        <f t="shared" si="150"/>
        <v>100.69333333333334</v>
      </c>
      <c r="P1607">
        <f t="shared" si="151"/>
        <v>137.30909090909091</v>
      </c>
      <c r="Q1607" s="6" t="str">
        <f t="shared" si="152"/>
        <v>music</v>
      </c>
      <c r="R1607" s="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s="5">
        <f t="shared" si="150"/>
        <v>101.004125</v>
      </c>
      <c r="P1608">
        <f t="shared" si="151"/>
        <v>87.829673913043479</v>
      </c>
      <c r="Q1608" s="6" t="str">
        <f t="shared" si="152"/>
        <v>music</v>
      </c>
      <c r="R1608" s="7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s="5">
        <f t="shared" si="150"/>
        <v>145.11000000000001</v>
      </c>
      <c r="P1609">
        <f t="shared" si="151"/>
        <v>70.785365853658533</v>
      </c>
      <c r="Q1609" s="6" t="str">
        <f t="shared" si="152"/>
        <v>music</v>
      </c>
      <c r="R1609" s="7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7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s="5">
        <f t="shared" si="150"/>
        <v>101.25</v>
      </c>
      <c r="P1610">
        <f t="shared" si="151"/>
        <v>52.826086956521742</v>
      </c>
      <c r="Q1610" s="6" t="str">
        <f t="shared" si="152"/>
        <v>music</v>
      </c>
      <c r="R1610" s="7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s="5">
        <f t="shared" si="150"/>
        <v>118.33333333333333</v>
      </c>
      <c r="P1611">
        <f t="shared" si="151"/>
        <v>443.75</v>
      </c>
      <c r="Q1611" s="6" t="str">
        <f t="shared" si="152"/>
        <v>music</v>
      </c>
      <c r="R1611" s="7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7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s="5">
        <f t="shared" si="150"/>
        <v>271.85000000000002</v>
      </c>
      <c r="P1612">
        <f t="shared" si="151"/>
        <v>48.544642857142854</v>
      </c>
      <c r="Q1612" s="6" t="str">
        <f t="shared" si="152"/>
        <v>music</v>
      </c>
      <c r="R1612" s="7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s="5">
        <f t="shared" si="150"/>
        <v>125.125</v>
      </c>
      <c r="P1613">
        <f t="shared" si="151"/>
        <v>37.074074074074076</v>
      </c>
      <c r="Q1613" s="6" t="str">
        <f t="shared" si="152"/>
        <v>music</v>
      </c>
      <c r="R1613" s="7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7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s="5">
        <f t="shared" si="150"/>
        <v>110.00000000000001</v>
      </c>
      <c r="P1614">
        <f t="shared" si="151"/>
        <v>50</v>
      </c>
      <c r="Q1614" s="6" t="str">
        <f t="shared" si="152"/>
        <v>music</v>
      </c>
      <c r="R1614" s="7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s="5">
        <f t="shared" si="150"/>
        <v>101.49999999999999</v>
      </c>
      <c r="P1615">
        <f t="shared" si="151"/>
        <v>39.03846153846154</v>
      </c>
      <c r="Q1615" s="6" t="str">
        <f t="shared" si="152"/>
        <v>music</v>
      </c>
      <c r="R1615" s="7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s="5">
        <f t="shared" si="150"/>
        <v>102.69999999999999</v>
      </c>
      <c r="P1616">
        <f t="shared" si="151"/>
        <v>66.688311688311686</v>
      </c>
      <c r="Q1616" s="6" t="str">
        <f t="shared" si="152"/>
        <v>music</v>
      </c>
      <c r="R1616" s="7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s="5">
        <f t="shared" si="150"/>
        <v>114.12500000000001</v>
      </c>
      <c r="P1617">
        <f t="shared" si="151"/>
        <v>67.132352941176464</v>
      </c>
      <c r="Q1617" s="6" t="str">
        <f t="shared" si="152"/>
        <v>music</v>
      </c>
      <c r="R1617" s="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s="5">
        <f t="shared" si="150"/>
        <v>104.2</v>
      </c>
      <c r="P1618">
        <f t="shared" si="151"/>
        <v>66.369426751592357</v>
      </c>
      <c r="Q1618" s="6" t="str">
        <f t="shared" si="152"/>
        <v>music</v>
      </c>
      <c r="R1618" s="7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7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s="5">
        <f t="shared" si="150"/>
        <v>145.85714285714286</v>
      </c>
      <c r="P1619">
        <f t="shared" si="151"/>
        <v>64.620253164556956</v>
      </c>
      <c r="Q1619" s="6" t="str">
        <f t="shared" si="152"/>
        <v>music</v>
      </c>
      <c r="R1619" s="7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7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s="5">
        <f t="shared" si="150"/>
        <v>105.06666666666666</v>
      </c>
      <c r="P1620">
        <f t="shared" si="151"/>
        <v>58.370370370370374</v>
      </c>
      <c r="Q1620" s="6" t="str">
        <f t="shared" si="152"/>
        <v>music</v>
      </c>
      <c r="R1620" s="7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s="5">
        <f t="shared" si="150"/>
        <v>133.33333333333331</v>
      </c>
      <c r="P1621">
        <f t="shared" si="151"/>
        <v>86.956521739130437</v>
      </c>
      <c r="Q1621" s="6" t="str">
        <f t="shared" si="152"/>
        <v>music</v>
      </c>
      <c r="R1621" s="7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7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s="5">
        <f t="shared" si="150"/>
        <v>112.99999999999999</v>
      </c>
      <c r="P1622">
        <f t="shared" si="151"/>
        <v>66.470588235294116</v>
      </c>
      <c r="Q1622" s="6" t="str">
        <f t="shared" si="152"/>
        <v>music</v>
      </c>
      <c r="R1622" s="7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s="5">
        <f t="shared" si="150"/>
        <v>121.2</v>
      </c>
      <c r="P1623">
        <f t="shared" si="151"/>
        <v>163.78378378378378</v>
      </c>
      <c r="Q1623" s="6" t="str">
        <f t="shared" si="152"/>
        <v>music</v>
      </c>
      <c r="R1623" s="7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s="5">
        <f t="shared" si="150"/>
        <v>101.72463768115942</v>
      </c>
      <c r="P1624">
        <f t="shared" si="151"/>
        <v>107.98461538461538</v>
      </c>
      <c r="Q1624" s="6" t="str">
        <f t="shared" si="152"/>
        <v>music</v>
      </c>
      <c r="R1624" s="7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s="5">
        <f t="shared" si="150"/>
        <v>101.06666666666666</v>
      </c>
      <c r="P1625">
        <f t="shared" si="151"/>
        <v>42.111111111111114</v>
      </c>
      <c r="Q1625" s="6" t="str">
        <f t="shared" si="152"/>
        <v>music</v>
      </c>
      <c r="R1625" s="7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7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s="5">
        <f t="shared" si="150"/>
        <v>118</v>
      </c>
      <c r="P1626">
        <f t="shared" si="151"/>
        <v>47.2</v>
      </c>
      <c r="Q1626" s="6" t="str">
        <f t="shared" si="152"/>
        <v>music</v>
      </c>
      <c r="R1626" s="7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s="5">
        <f t="shared" si="150"/>
        <v>155.33333333333331</v>
      </c>
      <c r="P1627">
        <f t="shared" si="151"/>
        <v>112.01923076923077</v>
      </c>
      <c r="Q1627" s="6" t="str">
        <f t="shared" si="152"/>
        <v>music</v>
      </c>
      <c r="R1627" s="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s="5">
        <f t="shared" si="150"/>
        <v>101.18750000000001</v>
      </c>
      <c r="P1628">
        <f t="shared" si="151"/>
        <v>74.953703703703709</v>
      </c>
      <c r="Q1628" s="6" t="str">
        <f t="shared" si="152"/>
        <v>music</v>
      </c>
      <c r="R1628" s="7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s="5">
        <f t="shared" si="150"/>
        <v>117</v>
      </c>
      <c r="P1629">
        <f t="shared" si="151"/>
        <v>61.578947368421055</v>
      </c>
      <c r="Q1629" s="6" t="str">
        <f t="shared" si="152"/>
        <v>music</v>
      </c>
      <c r="R1629" s="7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7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s="5">
        <f t="shared" si="150"/>
        <v>100.925</v>
      </c>
      <c r="P1630">
        <f t="shared" si="151"/>
        <v>45.875</v>
      </c>
      <c r="Q1630" s="6" t="str">
        <f t="shared" si="152"/>
        <v>music</v>
      </c>
      <c r="R1630" s="7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7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s="5">
        <f t="shared" si="150"/>
        <v>103.66666666666666</v>
      </c>
      <c r="P1631">
        <f t="shared" si="151"/>
        <v>75.853658536585371</v>
      </c>
      <c r="Q1631" s="6" t="str">
        <f t="shared" si="152"/>
        <v>music</v>
      </c>
      <c r="R1631" s="7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s="5">
        <f t="shared" si="150"/>
        <v>265.25</v>
      </c>
      <c r="P1632">
        <f t="shared" si="151"/>
        <v>84.206349206349202</v>
      </c>
      <c r="Q1632" s="6" t="str">
        <f t="shared" si="152"/>
        <v>music</v>
      </c>
      <c r="R1632" s="7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s="5">
        <f t="shared" si="150"/>
        <v>155.91</v>
      </c>
      <c r="P1633">
        <f t="shared" si="151"/>
        <v>117.22556390977444</v>
      </c>
      <c r="Q1633" s="6" t="str">
        <f t="shared" si="152"/>
        <v>music</v>
      </c>
      <c r="R1633" s="7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s="5">
        <f t="shared" si="150"/>
        <v>101.62500000000001</v>
      </c>
      <c r="P1634">
        <f t="shared" si="151"/>
        <v>86.489361702127653</v>
      </c>
      <c r="Q1634" s="6" t="str">
        <f t="shared" si="152"/>
        <v>music</v>
      </c>
      <c r="R1634" s="7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s="5">
        <f t="shared" si="150"/>
        <v>100</v>
      </c>
      <c r="P1635">
        <f t="shared" si="151"/>
        <v>172.41379310344828</v>
      </c>
      <c r="Q1635" s="6" t="str">
        <f t="shared" si="152"/>
        <v>music</v>
      </c>
      <c r="R1635" s="7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7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s="5">
        <f t="shared" si="150"/>
        <v>100.49999999999999</v>
      </c>
      <c r="P1636">
        <f t="shared" si="151"/>
        <v>62.8125</v>
      </c>
      <c r="Q1636" s="6" t="str">
        <f t="shared" si="152"/>
        <v>music</v>
      </c>
      <c r="R1636" s="7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s="5">
        <f t="shared" si="150"/>
        <v>125.29999999999998</v>
      </c>
      <c r="P1637">
        <f t="shared" si="151"/>
        <v>67.729729729729726</v>
      </c>
      <c r="Q1637" s="6" t="str">
        <f t="shared" si="152"/>
        <v>music</v>
      </c>
      <c r="R1637" s="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s="5">
        <f t="shared" si="150"/>
        <v>103.55555555555556</v>
      </c>
      <c r="P1638">
        <f t="shared" si="151"/>
        <v>53.5632183908046</v>
      </c>
      <c r="Q1638" s="6" t="str">
        <f t="shared" si="152"/>
        <v>music</v>
      </c>
      <c r="R1638" s="7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s="5">
        <f t="shared" si="150"/>
        <v>103.8</v>
      </c>
      <c r="P1639">
        <f t="shared" si="151"/>
        <v>34.6</v>
      </c>
      <c r="Q1639" s="6" t="str">
        <f t="shared" si="152"/>
        <v>music</v>
      </c>
      <c r="R1639" s="7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7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s="5">
        <f t="shared" si="150"/>
        <v>105</v>
      </c>
      <c r="P1640">
        <f t="shared" si="151"/>
        <v>38.888888888888886</v>
      </c>
      <c r="Q1640" s="6" t="str">
        <f t="shared" si="152"/>
        <v>music</v>
      </c>
      <c r="R1640" s="7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s="5">
        <f t="shared" si="150"/>
        <v>100</v>
      </c>
      <c r="P1641">
        <f t="shared" si="151"/>
        <v>94.736842105263165</v>
      </c>
      <c r="Q1641" s="6" t="str">
        <f t="shared" si="152"/>
        <v>music</v>
      </c>
      <c r="R1641" s="7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s="5">
        <f t="shared" si="150"/>
        <v>169.86</v>
      </c>
      <c r="P1642">
        <f t="shared" si="151"/>
        <v>39.967058823529413</v>
      </c>
      <c r="Q1642" s="6" t="str">
        <f t="shared" si="152"/>
        <v>music</v>
      </c>
      <c r="R1642" s="7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7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8295</v>
      </c>
      <c r="O1643" s="5">
        <f t="shared" si="150"/>
        <v>101.4</v>
      </c>
      <c r="P1643">
        <f t="shared" si="151"/>
        <v>97.5</v>
      </c>
      <c r="Q1643" s="6" t="str">
        <f t="shared" si="152"/>
        <v>music</v>
      </c>
      <c r="R1643" s="7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8295</v>
      </c>
      <c r="O1644" s="5">
        <f t="shared" si="150"/>
        <v>100</v>
      </c>
      <c r="P1644">
        <f t="shared" si="151"/>
        <v>42.857142857142854</v>
      </c>
      <c r="Q1644" s="6" t="str">
        <f t="shared" si="152"/>
        <v>music</v>
      </c>
      <c r="R1644" s="7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7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8295</v>
      </c>
      <c r="O1645" s="5">
        <f t="shared" si="150"/>
        <v>124.70000000000002</v>
      </c>
      <c r="P1645">
        <f t="shared" si="151"/>
        <v>168.51351351351352</v>
      </c>
      <c r="Q1645" s="6" t="str">
        <f t="shared" si="152"/>
        <v>music</v>
      </c>
      <c r="R1645" s="7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8295</v>
      </c>
      <c r="O1646" s="5">
        <f t="shared" si="150"/>
        <v>109.5</v>
      </c>
      <c r="P1646">
        <f t="shared" si="151"/>
        <v>85.546875</v>
      </c>
      <c r="Q1646" s="6" t="str">
        <f t="shared" si="152"/>
        <v>music</v>
      </c>
      <c r="R1646" s="7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8295</v>
      </c>
      <c r="O1647" s="5">
        <f t="shared" si="150"/>
        <v>110.80000000000001</v>
      </c>
      <c r="P1647">
        <f t="shared" si="151"/>
        <v>554</v>
      </c>
      <c r="Q1647" s="6" t="str">
        <f t="shared" si="152"/>
        <v>music</v>
      </c>
      <c r="R1647" s="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8295</v>
      </c>
      <c r="O1648" s="5">
        <f t="shared" si="150"/>
        <v>110.2</v>
      </c>
      <c r="P1648">
        <f t="shared" si="151"/>
        <v>26.554216867469879</v>
      </c>
      <c r="Q1648" s="6" t="str">
        <f t="shared" si="152"/>
        <v>music</v>
      </c>
      <c r="R1648" s="7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8295</v>
      </c>
      <c r="O1649" s="5">
        <f t="shared" si="150"/>
        <v>104.71999999999998</v>
      </c>
      <c r="P1649">
        <f t="shared" si="151"/>
        <v>113.82608695652173</v>
      </c>
      <c r="Q1649" s="6" t="str">
        <f t="shared" si="152"/>
        <v>music</v>
      </c>
      <c r="R1649" s="7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8295</v>
      </c>
      <c r="O1650" s="5">
        <f t="shared" si="150"/>
        <v>125.26086956521738</v>
      </c>
      <c r="P1650">
        <f t="shared" si="151"/>
        <v>32.011111111111113</v>
      </c>
      <c r="Q1650" s="6" t="str">
        <f t="shared" si="152"/>
        <v>music</v>
      </c>
      <c r="R1650" s="7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8295</v>
      </c>
      <c r="O1651" s="5">
        <f t="shared" si="150"/>
        <v>100.58763157894737</v>
      </c>
      <c r="P1651">
        <f t="shared" si="151"/>
        <v>47.189259259259259</v>
      </c>
      <c r="Q1651" s="6" t="str">
        <f t="shared" si="152"/>
        <v>music</v>
      </c>
      <c r="R1651" s="7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7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8295</v>
      </c>
      <c r="O1652" s="5">
        <f t="shared" si="150"/>
        <v>141.55000000000001</v>
      </c>
      <c r="P1652">
        <f t="shared" si="151"/>
        <v>88.46875</v>
      </c>
      <c r="Q1652" s="6" t="str">
        <f t="shared" si="152"/>
        <v>music</v>
      </c>
      <c r="R1652" s="7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8295</v>
      </c>
      <c r="O1653" s="5">
        <f t="shared" si="150"/>
        <v>100.75</v>
      </c>
      <c r="P1653">
        <f t="shared" si="151"/>
        <v>100.75</v>
      </c>
      <c r="Q1653" s="6" t="str">
        <f t="shared" si="152"/>
        <v>music</v>
      </c>
      <c r="R1653" s="7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8295</v>
      </c>
      <c r="O1654" s="5">
        <f t="shared" si="150"/>
        <v>100.66666666666666</v>
      </c>
      <c r="P1654">
        <f t="shared" si="151"/>
        <v>64.714285714285708</v>
      </c>
      <c r="Q1654" s="6" t="str">
        <f t="shared" si="152"/>
        <v>music</v>
      </c>
      <c r="R1654" s="7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8295</v>
      </c>
      <c r="O1655" s="5">
        <f t="shared" si="150"/>
        <v>174.2304</v>
      </c>
      <c r="P1655">
        <f t="shared" si="151"/>
        <v>51.854285714285716</v>
      </c>
      <c r="Q1655" s="6" t="str">
        <f t="shared" si="152"/>
        <v>music</v>
      </c>
      <c r="R1655" s="7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8295</v>
      </c>
      <c r="O1656" s="5">
        <f t="shared" si="150"/>
        <v>119.90909090909089</v>
      </c>
      <c r="P1656">
        <f t="shared" si="151"/>
        <v>38.794117647058826</v>
      </c>
      <c r="Q1656" s="6" t="str">
        <f t="shared" si="152"/>
        <v>music</v>
      </c>
      <c r="R1656" s="7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7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8295</v>
      </c>
      <c r="O1657" s="5">
        <f t="shared" si="150"/>
        <v>142.86666666666667</v>
      </c>
      <c r="P1657">
        <f t="shared" si="151"/>
        <v>44.645833333333336</v>
      </c>
      <c r="Q1657" s="6" t="str">
        <f t="shared" si="152"/>
        <v>music</v>
      </c>
      <c r="R1657" s="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8295</v>
      </c>
      <c r="O1658" s="5">
        <f t="shared" si="150"/>
        <v>100.33493333333334</v>
      </c>
      <c r="P1658">
        <f t="shared" si="151"/>
        <v>156.77333333333334</v>
      </c>
      <c r="Q1658" s="6" t="str">
        <f t="shared" si="152"/>
        <v>music</v>
      </c>
      <c r="R1658" s="7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8295</v>
      </c>
      <c r="O1659" s="5">
        <f t="shared" si="150"/>
        <v>104.93380000000001</v>
      </c>
      <c r="P1659">
        <f t="shared" si="151"/>
        <v>118.70339366515837</v>
      </c>
      <c r="Q1659" s="6" t="str">
        <f t="shared" si="152"/>
        <v>music</v>
      </c>
      <c r="R1659" s="7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8295</v>
      </c>
      <c r="O1660" s="5">
        <f t="shared" si="150"/>
        <v>132.23333333333335</v>
      </c>
      <c r="P1660">
        <f t="shared" si="151"/>
        <v>74.149532710280369</v>
      </c>
      <c r="Q1660" s="6" t="str">
        <f t="shared" si="152"/>
        <v>music</v>
      </c>
      <c r="R1660" s="7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8295</v>
      </c>
      <c r="O1661" s="5">
        <f t="shared" si="150"/>
        <v>112.79999999999998</v>
      </c>
      <c r="P1661">
        <f t="shared" si="151"/>
        <v>12.533333333333333</v>
      </c>
      <c r="Q1661" s="6" t="str">
        <f t="shared" si="152"/>
        <v>music</v>
      </c>
      <c r="R1661" s="7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8295</v>
      </c>
      <c r="O1662" s="5">
        <f t="shared" si="150"/>
        <v>1253.75</v>
      </c>
      <c r="P1662">
        <f t="shared" si="151"/>
        <v>27.861111111111111</v>
      </c>
      <c r="Q1662" s="6" t="str">
        <f t="shared" si="152"/>
        <v>music</v>
      </c>
      <c r="R1662" s="7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8295</v>
      </c>
      <c r="O1663" s="5">
        <f t="shared" si="150"/>
        <v>102.50632911392405</v>
      </c>
      <c r="P1663">
        <f t="shared" si="151"/>
        <v>80.178217821782184</v>
      </c>
      <c r="Q1663" s="6" t="str">
        <f t="shared" si="152"/>
        <v>music</v>
      </c>
      <c r="R1663" s="7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8295</v>
      </c>
      <c r="O1664" s="5">
        <f t="shared" si="150"/>
        <v>102.6375</v>
      </c>
      <c r="P1664">
        <f t="shared" si="151"/>
        <v>132.43548387096774</v>
      </c>
      <c r="Q1664" s="6" t="str">
        <f t="shared" si="152"/>
        <v>music</v>
      </c>
      <c r="R1664" s="7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7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8295</v>
      </c>
      <c r="O1665" s="5">
        <f t="shared" si="150"/>
        <v>108</v>
      </c>
      <c r="P1665">
        <f t="shared" si="151"/>
        <v>33.75</v>
      </c>
      <c r="Q1665" s="6" t="str">
        <f t="shared" si="152"/>
        <v>music</v>
      </c>
      <c r="R1665" s="7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8295</v>
      </c>
      <c r="O1666" s="5">
        <f t="shared" ref="O1666:O1729" si="156">(E1666/D1666)*100</f>
        <v>122.40879999999999</v>
      </c>
      <c r="P1666">
        <f t="shared" si="151"/>
        <v>34.384494382022467</v>
      </c>
      <c r="Q1666" s="6" t="str">
        <f t="shared" si="152"/>
        <v>music</v>
      </c>
      <c r="R1666" s="7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8295</v>
      </c>
      <c r="O1667" s="5">
        <f t="shared" si="156"/>
        <v>119.45714285714286</v>
      </c>
      <c r="P1667">
        <f t="shared" ref="P1667:P1730" si="157">IFERROR(E1667/L1667,0)</f>
        <v>44.956989247311824</v>
      </c>
      <c r="Q1667" s="6" t="str">
        <f t="shared" ref="Q1667:Q1730" si="158">LEFT(N1667,FIND("/",N1667)-1)</f>
        <v>music</v>
      </c>
      <c r="R1667" s="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8295</v>
      </c>
      <c r="O1668" s="5">
        <f t="shared" si="156"/>
        <v>160.88</v>
      </c>
      <c r="P1668">
        <f t="shared" si="157"/>
        <v>41.04081632653061</v>
      </c>
      <c r="Q1668" s="6" t="str">
        <f t="shared" si="158"/>
        <v>music</v>
      </c>
      <c r="R1668" s="7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8295</v>
      </c>
      <c r="O1669" s="5">
        <f t="shared" si="156"/>
        <v>126.85294117647059</v>
      </c>
      <c r="P1669">
        <f t="shared" si="157"/>
        <v>52.597560975609753</v>
      </c>
      <c r="Q1669" s="6" t="str">
        <f t="shared" si="158"/>
        <v>music</v>
      </c>
      <c r="R1669" s="7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8295</v>
      </c>
      <c r="O1670" s="5">
        <f t="shared" si="156"/>
        <v>102.6375</v>
      </c>
      <c r="P1670">
        <f t="shared" si="157"/>
        <v>70.784482758620683</v>
      </c>
      <c r="Q1670" s="6" t="str">
        <f t="shared" si="158"/>
        <v>music</v>
      </c>
      <c r="R1670" s="7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8295</v>
      </c>
      <c r="O1671" s="5">
        <f t="shared" si="156"/>
        <v>139.75</v>
      </c>
      <c r="P1671">
        <f t="shared" si="157"/>
        <v>53.75</v>
      </c>
      <c r="Q1671" s="6" t="str">
        <f t="shared" si="158"/>
        <v>music</v>
      </c>
      <c r="R1671" s="7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8295</v>
      </c>
      <c r="O1672" s="5">
        <f t="shared" si="156"/>
        <v>102.60000000000001</v>
      </c>
      <c r="P1672">
        <f t="shared" si="157"/>
        <v>44.608695652173914</v>
      </c>
      <c r="Q1672" s="6" t="str">
        <f t="shared" si="158"/>
        <v>music</v>
      </c>
      <c r="R1672" s="7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7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8295</v>
      </c>
      <c r="O1673" s="5">
        <f t="shared" si="156"/>
        <v>100.67349999999999</v>
      </c>
      <c r="P1673">
        <f t="shared" si="157"/>
        <v>26.148961038961041</v>
      </c>
      <c r="Q1673" s="6" t="str">
        <f t="shared" si="158"/>
        <v>music</v>
      </c>
      <c r="R1673" s="7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7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8295</v>
      </c>
      <c r="O1674" s="5">
        <f t="shared" si="156"/>
        <v>112.94117647058823</v>
      </c>
      <c r="P1674">
        <f t="shared" si="157"/>
        <v>39.183673469387756</v>
      </c>
      <c r="Q1674" s="6" t="str">
        <f t="shared" si="158"/>
        <v>music</v>
      </c>
      <c r="R1674" s="7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8295</v>
      </c>
      <c r="O1675" s="5">
        <f t="shared" si="156"/>
        <v>128.09523809523807</v>
      </c>
      <c r="P1675">
        <f t="shared" si="157"/>
        <v>45.593220338983052</v>
      </c>
      <c r="Q1675" s="6" t="str">
        <f t="shared" si="158"/>
        <v>music</v>
      </c>
      <c r="R1675" s="7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8295</v>
      </c>
      <c r="O1676" s="5">
        <f t="shared" si="156"/>
        <v>201.7</v>
      </c>
      <c r="P1676">
        <f t="shared" si="157"/>
        <v>89.247787610619469</v>
      </c>
      <c r="Q1676" s="6" t="str">
        <f t="shared" si="158"/>
        <v>music</v>
      </c>
      <c r="R1676" s="7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7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8295</v>
      </c>
      <c r="O1677" s="5">
        <f t="shared" si="156"/>
        <v>137.416</v>
      </c>
      <c r="P1677">
        <f t="shared" si="157"/>
        <v>40.416470588235299</v>
      </c>
      <c r="Q1677" s="6" t="str">
        <f t="shared" si="158"/>
        <v>music</v>
      </c>
      <c r="R1677" s="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7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8295</v>
      </c>
      <c r="O1678" s="5">
        <f t="shared" si="156"/>
        <v>115.33333333333333</v>
      </c>
      <c r="P1678">
        <f t="shared" si="157"/>
        <v>82.38095238095238</v>
      </c>
      <c r="Q1678" s="6" t="str">
        <f t="shared" si="158"/>
        <v>music</v>
      </c>
      <c r="R1678" s="7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8295</v>
      </c>
      <c r="O1679" s="5">
        <f t="shared" si="156"/>
        <v>111.66666666666667</v>
      </c>
      <c r="P1679">
        <f t="shared" si="157"/>
        <v>159.52380952380952</v>
      </c>
      <c r="Q1679" s="6" t="str">
        <f t="shared" si="158"/>
        <v>music</v>
      </c>
      <c r="R1679" s="7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8295</v>
      </c>
      <c r="O1680" s="5">
        <f t="shared" si="156"/>
        <v>118.39999999999999</v>
      </c>
      <c r="P1680">
        <f t="shared" si="157"/>
        <v>36.244897959183675</v>
      </c>
      <c r="Q1680" s="6" t="str">
        <f t="shared" si="158"/>
        <v>music</v>
      </c>
      <c r="R1680" s="7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8295</v>
      </c>
      <c r="O1681" s="5">
        <f t="shared" si="156"/>
        <v>175</v>
      </c>
      <c r="P1681">
        <f t="shared" si="157"/>
        <v>62.5</v>
      </c>
      <c r="Q1681" s="6" t="str">
        <f t="shared" si="158"/>
        <v>music</v>
      </c>
      <c r="R1681" s="7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7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8295</v>
      </c>
      <c r="O1682" s="5">
        <f t="shared" si="156"/>
        <v>117.5</v>
      </c>
      <c r="P1682">
        <f t="shared" si="157"/>
        <v>47</v>
      </c>
      <c r="Q1682" s="6" t="str">
        <f t="shared" si="158"/>
        <v>music</v>
      </c>
      <c r="R1682" s="7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8296</v>
      </c>
      <c r="O1683" s="5">
        <f t="shared" si="156"/>
        <v>101.42212307692309</v>
      </c>
      <c r="P1683">
        <f t="shared" si="157"/>
        <v>74.575090497737563</v>
      </c>
      <c r="Q1683" s="6" t="str">
        <f t="shared" si="158"/>
        <v>music</v>
      </c>
      <c r="R1683" s="7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7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8296</v>
      </c>
      <c r="O1684" s="5">
        <f t="shared" si="156"/>
        <v>0</v>
      </c>
      <c r="P1684">
        <f t="shared" si="157"/>
        <v>0</v>
      </c>
      <c r="Q1684" s="6" t="str">
        <f t="shared" si="158"/>
        <v>music</v>
      </c>
      <c r="R1684" s="7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8296</v>
      </c>
      <c r="O1685" s="5">
        <f t="shared" si="156"/>
        <v>21.714285714285715</v>
      </c>
      <c r="P1685">
        <f t="shared" si="157"/>
        <v>76</v>
      </c>
      <c r="Q1685" s="6" t="str">
        <f t="shared" si="158"/>
        <v>music</v>
      </c>
      <c r="R1685" s="7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7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8296</v>
      </c>
      <c r="O1686" s="5">
        <f t="shared" si="156"/>
        <v>109.125</v>
      </c>
      <c r="P1686">
        <f t="shared" si="157"/>
        <v>86.43564356435644</v>
      </c>
      <c r="Q1686" s="6" t="str">
        <f t="shared" si="158"/>
        <v>music</v>
      </c>
      <c r="R1686" s="7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8296</v>
      </c>
      <c r="O1687" s="5">
        <f t="shared" si="156"/>
        <v>102.85714285714285</v>
      </c>
      <c r="P1687">
        <f t="shared" si="157"/>
        <v>24</v>
      </c>
      <c r="Q1687" s="6" t="str">
        <f t="shared" si="158"/>
        <v>music</v>
      </c>
      <c r="R1687" s="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8296</v>
      </c>
      <c r="O1688" s="5">
        <f t="shared" si="156"/>
        <v>0.36</v>
      </c>
      <c r="P1688">
        <f t="shared" si="157"/>
        <v>18</v>
      </c>
      <c r="Q1688" s="6" t="str">
        <f t="shared" si="158"/>
        <v>music</v>
      </c>
      <c r="R1688" s="7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8296</v>
      </c>
      <c r="O1689" s="5">
        <f t="shared" si="156"/>
        <v>31.25</v>
      </c>
      <c r="P1689">
        <f t="shared" si="157"/>
        <v>80.128205128205124</v>
      </c>
      <c r="Q1689" s="6" t="str">
        <f t="shared" si="158"/>
        <v>music</v>
      </c>
      <c r="R1689" s="7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8296</v>
      </c>
      <c r="O1690" s="5">
        <f t="shared" si="156"/>
        <v>44.3</v>
      </c>
      <c r="P1690">
        <f t="shared" si="157"/>
        <v>253.14285714285714</v>
      </c>
      <c r="Q1690" s="6" t="str">
        <f t="shared" si="158"/>
        <v>music</v>
      </c>
      <c r="R1690" s="7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8296</v>
      </c>
      <c r="O1691" s="5">
        <f t="shared" si="156"/>
        <v>100</v>
      </c>
      <c r="P1691">
        <f t="shared" si="157"/>
        <v>171.42857142857142</v>
      </c>
      <c r="Q1691" s="6" t="str">
        <f t="shared" si="158"/>
        <v>music</v>
      </c>
      <c r="R1691" s="7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8296</v>
      </c>
      <c r="O1692" s="5">
        <f t="shared" si="156"/>
        <v>25.4</v>
      </c>
      <c r="P1692">
        <f t="shared" si="157"/>
        <v>57.727272727272727</v>
      </c>
      <c r="Q1692" s="6" t="str">
        <f t="shared" si="158"/>
        <v>music</v>
      </c>
      <c r="R1692" s="7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8296</v>
      </c>
      <c r="O1693" s="5">
        <f t="shared" si="156"/>
        <v>33.473333333333329</v>
      </c>
      <c r="P1693">
        <f t="shared" si="157"/>
        <v>264.26315789473682</v>
      </c>
      <c r="Q1693" s="6" t="str">
        <f t="shared" si="158"/>
        <v>music</v>
      </c>
      <c r="R1693" s="7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8296</v>
      </c>
      <c r="O1694" s="5">
        <f t="shared" si="156"/>
        <v>47.8</v>
      </c>
      <c r="P1694">
        <f t="shared" si="157"/>
        <v>159.33333333333334</v>
      </c>
      <c r="Q1694" s="6" t="str">
        <f t="shared" si="158"/>
        <v>music</v>
      </c>
      <c r="R1694" s="7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8296</v>
      </c>
      <c r="O1695" s="5">
        <f t="shared" si="156"/>
        <v>9.3333333333333339</v>
      </c>
      <c r="P1695">
        <f t="shared" si="157"/>
        <v>35</v>
      </c>
      <c r="Q1695" s="6" t="str">
        <f t="shared" si="158"/>
        <v>music</v>
      </c>
      <c r="R1695" s="7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8296</v>
      </c>
      <c r="O1696" s="5">
        <f t="shared" si="156"/>
        <v>0.05</v>
      </c>
      <c r="P1696">
        <f t="shared" si="157"/>
        <v>5</v>
      </c>
      <c r="Q1696" s="6" t="str">
        <f t="shared" si="158"/>
        <v>music</v>
      </c>
      <c r="R1696" s="7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8296</v>
      </c>
      <c r="O1697" s="5">
        <f t="shared" si="156"/>
        <v>11.708333333333334</v>
      </c>
      <c r="P1697">
        <f t="shared" si="157"/>
        <v>61.086956521739133</v>
      </c>
      <c r="Q1697" s="6" t="str">
        <f t="shared" si="158"/>
        <v>music</v>
      </c>
      <c r="R1697" s="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8296</v>
      </c>
      <c r="O1698" s="5">
        <f t="shared" si="156"/>
        <v>0</v>
      </c>
      <c r="P1698">
        <f t="shared" si="157"/>
        <v>0</v>
      </c>
      <c r="Q1698" s="6" t="str">
        <f t="shared" si="158"/>
        <v>music</v>
      </c>
      <c r="R1698" s="7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8296</v>
      </c>
      <c r="O1699" s="5">
        <f t="shared" si="156"/>
        <v>20.208000000000002</v>
      </c>
      <c r="P1699">
        <f t="shared" si="157"/>
        <v>114.81818181818181</v>
      </c>
      <c r="Q1699" s="6" t="str">
        <f t="shared" si="158"/>
        <v>music</v>
      </c>
      <c r="R1699" s="7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1.7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8296</v>
      </c>
      <c r="O1700" s="5">
        <f t="shared" si="156"/>
        <v>0</v>
      </c>
      <c r="P1700">
        <f t="shared" si="157"/>
        <v>0</v>
      </c>
      <c r="Q1700" s="6" t="str">
        <f t="shared" si="158"/>
        <v>music</v>
      </c>
      <c r="R1700" s="7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8296</v>
      </c>
      <c r="O1701" s="5">
        <f t="shared" si="156"/>
        <v>4.2311459353574925</v>
      </c>
      <c r="P1701">
        <f t="shared" si="157"/>
        <v>54</v>
      </c>
      <c r="Q1701" s="6" t="str">
        <f t="shared" si="158"/>
        <v>music</v>
      </c>
      <c r="R1701" s="7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8296</v>
      </c>
      <c r="O1702" s="5">
        <f t="shared" si="156"/>
        <v>26.06</v>
      </c>
      <c r="P1702">
        <f t="shared" si="157"/>
        <v>65.974683544303801</v>
      </c>
      <c r="Q1702" s="6" t="str">
        <f t="shared" si="158"/>
        <v>music</v>
      </c>
      <c r="R1702" s="7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8296</v>
      </c>
      <c r="O1703" s="5">
        <f t="shared" si="156"/>
        <v>0.19801980198019803</v>
      </c>
      <c r="P1703">
        <f t="shared" si="157"/>
        <v>5</v>
      </c>
      <c r="Q1703" s="6" t="str">
        <f t="shared" si="158"/>
        <v>music</v>
      </c>
      <c r="R1703" s="7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8296</v>
      </c>
      <c r="O1704" s="5">
        <f t="shared" si="156"/>
        <v>6.0606060606060606E-3</v>
      </c>
      <c r="P1704">
        <f t="shared" si="157"/>
        <v>1</v>
      </c>
      <c r="Q1704" s="6" t="str">
        <f t="shared" si="158"/>
        <v>music</v>
      </c>
      <c r="R1704" s="7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8296</v>
      </c>
      <c r="O1705" s="5">
        <f t="shared" si="156"/>
        <v>1.02</v>
      </c>
      <c r="P1705">
        <f t="shared" si="157"/>
        <v>25.5</v>
      </c>
      <c r="Q1705" s="6" t="str">
        <f t="shared" si="158"/>
        <v>music</v>
      </c>
      <c r="R1705" s="7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7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8296</v>
      </c>
      <c r="O1706" s="5">
        <f t="shared" si="156"/>
        <v>65.100000000000009</v>
      </c>
      <c r="P1706">
        <f t="shared" si="157"/>
        <v>118.36363636363636</v>
      </c>
      <c r="Q1706" s="6" t="str">
        <f t="shared" si="158"/>
        <v>music</v>
      </c>
      <c r="R1706" s="7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8296</v>
      </c>
      <c r="O1707" s="5">
        <f t="shared" si="156"/>
        <v>0</v>
      </c>
      <c r="P1707">
        <f t="shared" si="157"/>
        <v>0</v>
      </c>
      <c r="Q1707" s="6" t="str">
        <f t="shared" si="158"/>
        <v>music</v>
      </c>
      <c r="R1707" s="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8296</v>
      </c>
      <c r="O1708" s="5">
        <f t="shared" si="156"/>
        <v>0</v>
      </c>
      <c r="P1708">
        <f t="shared" si="157"/>
        <v>0</v>
      </c>
      <c r="Q1708" s="6" t="str">
        <f t="shared" si="158"/>
        <v>music</v>
      </c>
      <c r="R1708" s="7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8296</v>
      </c>
      <c r="O1709" s="5">
        <f t="shared" si="156"/>
        <v>9.74</v>
      </c>
      <c r="P1709">
        <f t="shared" si="157"/>
        <v>54.111111111111114</v>
      </c>
      <c r="Q1709" s="6" t="str">
        <f t="shared" si="158"/>
        <v>music</v>
      </c>
      <c r="R1709" s="7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8296</v>
      </c>
      <c r="O1710" s="5">
        <f t="shared" si="156"/>
        <v>0</v>
      </c>
      <c r="P1710">
        <f t="shared" si="157"/>
        <v>0</v>
      </c>
      <c r="Q1710" s="6" t="str">
        <f t="shared" si="158"/>
        <v>music</v>
      </c>
      <c r="R1710" s="7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8296</v>
      </c>
      <c r="O1711" s="5">
        <f t="shared" si="156"/>
        <v>4.8571428571428568</v>
      </c>
      <c r="P1711">
        <f t="shared" si="157"/>
        <v>21.25</v>
      </c>
      <c r="Q1711" s="6" t="str">
        <f t="shared" si="158"/>
        <v>music</v>
      </c>
      <c r="R1711" s="7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7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8296</v>
      </c>
      <c r="O1712" s="5">
        <f t="shared" si="156"/>
        <v>0.67999999999999994</v>
      </c>
      <c r="P1712">
        <f t="shared" si="157"/>
        <v>34</v>
      </c>
      <c r="Q1712" s="6" t="str">
        <f t="shared" si="158"/>
        <v>music</v>
      </c>
      <c r="R1712" s="7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8296</v>
      </c>
      <c r="O1713" s="5">
        <f t="shared" si="156"/>
        <v>10.5</v>
      </c>
      <c r="P1713">
        <f t="shared" si="157"/>
        <v>525</v>
      </c>
      <c r="Q1713" s="6" t="str">
        <f t="shared" si="158"/>
        <v>music</v>
      </c>
      <c r="R1713" s="7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8296</v>
      </c>
      <c r="O1714" s="5">
        <f t="shared" si="156"/>
        <v>0</v>
      </c>
      <c r="P1714">
        <f t="shared" si="157"/>
        <v>0</v>
      </c>
      <c r="Q1714" s="6" t="str">
        <f t="shared" si="158"/>
        <v>music</v>
      </c>
      <c r="R1714" s="7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8296</v>
      </c>
      <c r="O1715" s="5">
        <f t="shared" si="156"/>
        <v>1.6666666666666667</v>
      </c>
      <c r="P1715">
        <f t="shared" si="157"/>
        <v>50</v>
      </c>
      <c r="Q1715" s="6" t="str">
        <f t="shared" si="158"/>
        <v>music</v>
      </c>
      <c r="R1715" s="7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8296</v>
      </c>
      <c r="O1716" s="5">
        <f t="shared" si="156"/>
        <v>7.8680000000000003</v>
      </c>
      <c r="P1716">
        <f t="shared" si="157"/>
        <v>115.70588235294117</v>
      </c>
      <c r="Q1716" s="6" t="str">
        <f t="shared" si="158"/>
        <v>music</v>
      </c>
      <c r="R1716" s="7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8296</v>
      </c>
      <c r="O1717" s="5">
        <f t="shared" si="156"/>
        <v>0.22</v>
      </c>
      <c r="P1717">
        <f t="shared" si="157"/>
        <v>5.5</v>
      </c>
      <c r="Q1717" s="6" t="str">
        <f t="shared" si="158"/>
        <v>music</v>
      </c>
      <c r="R1717" s="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8296</v>
      </c>
      <c r="O1718" s="5">
        <f t="shared" si="156"/>
        <v>7.5</v>
      </c>
      <c r="P1718">
        <f t="shared" si="157"/>
        <v>50</v>
      </c>
      <c r="Q1718" s="6" t="str">
        <f t="shared" si="158"/>
        <v>music</v>
      </c>
      <c r="R1718" s="7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8296</v>
      </c>
      <c r="O1719" s="5">
        <f t="shared" si="156"/>
        <v>42.725880551301685</v>
      </c>
      <c r="P1719">
        <f t="shared" si="157"/>
        <v>34.024390243902438</v>
      </c>
      <c r="Q1719" s="6" t="str">
        <f t="shared" si="158"/>
        <v>music</v>
      </c>
      <c r="R1719" s="7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8296</v>
      </c>
      <c r="O1720" s="5">
        <f t="shared" si="156"/>
        <v>0.2142857142857143</v>
      </c>
      <c r="P1720">
        <f t="shared" si="157"/>
        <v>37.5</v>
      </c>
      <c r="Q1720" s="6" t="str">
        <f t="shared" si="158"/>
        <v>music</v>
      </c>
      <c r="R1720" s="7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8296</v>
      </c>
      <c r="O1721" s="5">
        <f t="shared" si="156"/>
        <v>0.87500000000000011</v>
      </c>
      <c r="P1721">
        <f t="shared" si="157"/>
        <v>11.666666666666666</v>
      </c>
      <c r="Q1721" s="6" t="str">
        <f t="shared" si="158"/>
        <v>music</v>
      </c>
      <c r="R1721" s="7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8296</v>
      </c>
      <c r="O1722" s="5">
        <f t="shared" si="156"/>
        <v>5.625</v>
      </c>
      <c r="P1722">
        <f t="shared" si="157"/>
        <v>28.125</v>
      </c>
      <c r="Q1722" s="6" t="str">
        <f t="shared" si="158"/>
        <v>music</v>
      </c>
      <c r="R1722" s="7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8296</v>
      </c>
      <c r="O1723" s="5">
        <f t="shared" si="156"/>
        <v>0</v>
      </c>
      <c r="P1723">
        <f t="shared" si="157"/>
        <v>0</v>
      </c>
      <c r="Q1723" s="6" t="str">
        <f t="shared" si="158"/>
        <v>music</v>
      </c>
      <c r="R1723" s="7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8296</v>
      </c>
      <c r="O1724" s="5">
        <f t="shared" si="156"/>
        <v>3.4722222222222224E-2</v>
      </c>
      <c r="P1724">
        <f t="shared" si="157"/>
        <v>1</v>
      </c>
      <c r="Q1724" s="6" t="str">
        <f t="shared" si="158"/>
        <v>music</v>
      </c>
      <c r="R1724" s="7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8296</v>
      </c>
      <c r="O1725" s="5">
        <f t="shared" si="156"/>
        <v>6.5</v>
      </c>
      <c r="P1725">
        <f t="shared" si="157"/>
        <v>216.66666666666666</v>
      </c>
      <c r="Q1725" s="6" t="str">
        <f t="shared" si="158"/>
        <v>music</v>
      </c>
      <c r="R1725" s="7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8296</v>
      </c>
      <c r="O1726" s="5">
        <f t="shared" si="156"/>
        <v>0.58333333333333337</v>
      </c>
      <c r="P1726">
        <f t="shared" si="157"/>
        <v>8.75</v>
      </c>
      <c r="Q1726" s="6" t="str">
        <f t="shared" si="158"/>
        <v>music</v>
      </c>
      <c r="R1726" s="7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8296</v>
      </c>
      <c r="O1727" s="5">
        <f t="shared" si="156"/>
        <v>10.181818181818182</v>
      </c>
      <c r="P1727">
        <f t="shared" si="157"/>
        <v>62.222222222222221</v>
      </c>
      <c r="Q1727" s="6" t="str">
        <f t="shared" si="158"/>
        <v>music</v>
      </c>
      <c r="R1727" s="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7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8296</v>
      </c>
      <c r="O1728" s="5">
        <f t="shared" si="156"/>
        <v>33.784615384615385</v>
      </c>
      <c r="P1728">
        <f t="shared" si="157"/>
        <v>137.25</v>
      </c>
      <c r="Q1728" s="6" t="str">
        <f t="shared" si="158"/>
        <v>music</v>
      </c>
      <c r="R1728" s="7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8296</v>
      </c>
      <c r="O1729" s="5">
        <f t="shared" si="156"/>
        <v>3.3333333333333333E-2</v>
      </c>
      <c r="P1729">
        <f t="shared" si="157"/>
        <v>1</v>
      </c>
      <c r="Q1729" s="6" t="str">
        <f t="shared" si="158"/>
        <v>music</v>
      </c>
      <c r="R1729" s="7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8296</v>
      </c>
      <c r="O1730" s="5">
        <f t="shared" ref="O1730:O1793" si="162">(E1730/D1730)*100</f>
        <v>68.400000000000006</v>
      </c>
      <c r="P1730">
        <f t="shared" si="157"/>
        <v>122.14285714285714</v>
      </c>
      <c r="Q1730" s="6" t="str">
        <f t="shared" si="158"/>
        <v>music</v>
      </c>
      <c r="R1730" s="7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8296</v>
      </c>
      <c r="O1731" s="5">
        <f t="shared" si="162"/>
        <v>0</v>
      </c>
      <c r="P1731">
        <f t="shared" ref="P1731:P1794" si="163">IFERROR(E1731/L1731,0)</f>
        <v>0</v>
      </c>
      <c r="Q1731" s="6" t="str">
        <f t="shared" ref="Q1731:Q1794" si="164">LEFT(N1731,FIND("/",N1731)-1)</f>
        <v>music</v>
      </c>
      <c r="R1731" s="7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8296</v>
      </c>
      <c r="O1732" s="5">
        <f t="shared" si="162"/>
        <v>0</v>
      </c>
      <c r="P1732">
        <f t="shared" si="163"/>
        <v>0</v>
      </c>
      <c r="Q1732" s="6" t="str">
        <f t="shared" si="164"/>
        <v>music</v>
      </c>
      <c r="R1732" s="7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7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8296</v>
      </c>
      <c r="O1733" s="5">
        <f t="shared" si="162"/>
        <v>0</v>
      </c>
      <c r="P1733">
        <f t="shared" si="163"/>
        <v>0</v>
      </c>
      <c r="Q1733" s="6" t="str">
        <f t="shared" si="164"/>
        <v>music</v>
      </c>
      <c r="R1733" s="7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8296</v>
      </c>
      <c r="O1734" s="5">
        <f t="shared" si="162"/>
        <v>0</v>
      </c>
      <c r="P1734">
        <f t="shared" si="163"/>
        <v>0</v>
      </c>
      <c r="Q1734" s="6" t="str">
        <f t="shared" si="164"/>
        <v>music</v>
      </c>
      <c r="R1734" s="7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8296</v>
      </c>
      <c r="O1735" s="5">
        <f t="shared" si="162"/>
        <v>0</v>
      </c>
      <c r="P1735">
        <f t="shared" si="163"/>
        <v>0</v>
      </c>
      <c r="Q1735" s="6" t="str">
        <f t="shared" si="164"/>
        <v>music</v>
      </c>
      <c r="R1735" s="7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8296</v>
      </c>
      <c r="O1736" s="5">
        <f t="shared" si="162"/>
        <v>2.2222222222222223E-2</v>
      </c>
      <c r="P1736">
        <f t="shared" si="163"/>
        <v>1</v>
      </c>
      <c r="Q1736" s="6" t="str">
        <f t="shared" si="164"/>
        <v>music</v>
      </c>
      <c r="R1736" s="7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8296</v>
      </c>
      <c r="O1737" s="5">
        <f t="shared" si="162"/>
        <v>11</v>
      </c>
      <c r="P1737">
        <f t="shared" si="163"/>
        <v>55</v>
      </c>
      <c r="Q1737" s="6" t="str">
        <f t="shared" si="164"/>
        <v>music</v>
      </c>
      <c r="R1737" s="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7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8296</v>
      </c>
      <c r="O1738" s="5">
        <f t="shared" si="162"/>
        <v>0.73333333333333328</v>
      </c>
      <c r="P1738">
        <f t="shared" si="163"/>
        <v>22</v>
      </c>
      <c r="Q1738" s="6" t="str">
        <f t="shared" si="164"/>
        <v>music</v>
      </c>
      <c r="R1738" s="7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8296</v>
      </c>
      <c r="O1739" s="5">
        <f t="shared" si="162"/>
        <v>21.25</v>
      </c>
      <c r="P1739">
        <f t="shared" si="163"/>
        <v>56.666666666666664</v>
      </c>
      <c r="Q1739" s="6" t="str">
        <f t="shared" si="164"/>
        <v>music</v>
      </c>
      <c r="R1739" s="7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7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8296</v>
      </c>
      <c r="O1740" s="5">
        <f t="shared" si="162"/>
        <v>0.4</v>
      </c>
      <c r="P1740">
        <f t="shared" si="163"/>
        <v>20</v>
      </c>
      <c r="Q1740" s="6" t="str">
        <f t="shared" si="164"/>
        <v>music</v>
      </c>
      <c r="R1740" s="7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8296</v>
      </c>
      <c r="O1741" s="5">
        <f t="shared" si="162"/>
        <v>0.1</v>
      </c>
      <c r="P1741">
        <f t="shared" si="163"/>
        <v>1</v>
      </c>
      <c r="Q1741" s="6" t="str">
        <f t="shared" si="164"/>
        <v>music</v>
      </c>
      <c r="R1741" s="7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8296</v>
      </c>
      <c r="O1742" s="5">
        <f t="shared" si="162"/>
        <v>0</v>
      </c>
      <c r="P1742">
        <f t="shared" si="163"/>
        <v>0</v>
      </c>
      <c r="Q1742" s="6" t="str">
        <f t="shared" si="164"/>
        <v>music</v>
      </c>
      <c r="R1742" s="7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7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8288</v>
      </c>
      <c r="O1743" s="5">
        <f t="shared" si="162"/>
        <v>110.83333333333334</v>
      </c>
      <c r="P1743">
        <f t="shared" si="163"/>
        <v>25.576923076923077</v>
      </c>
      <c r="Q1743" s="6" t="str">
        <f t="shared" si="164"/>
        <v>photography</v>
      </c>
      <c r="R1743" s="7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8288</v>
      </c>
      <c r="O1744" s="5">
        <f t="shared" si="162"/>
        <v>108.74999999999999</v>
      </c>
      <c r="P1744">
        <f t="shared" si="163"/>
        <v>63.970588235294116</v>
      </c>
      <c r="Q1744" s="6" t="str">
        <f t="shared" si="164"/>
        <v>photography</v>
      </c>
      <c r="R1744" s="7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8288</v>
      </c>
      <c r="O1745" s="5">
        <f t="shared" si="162"/>
        <v>100.41666666666667</v>
      </c>
      <c r="P1745">
        <f t="shared" si="163"/>
        <v>89.925373134328353</v>
      </c>
      <c r="Q1745" s="6" t="str">
        <f t="shared" si="164"/>
        <v>photography</v>
      </c>
      <c r="R1745" s="7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8288</v>
      </c>
      <c r="O1746" s="5">
        <f t="shared" si="162"/>
        <v>118.45454545454545</v>
      </c>
      <c r="P1746">
        <f t="shared" si="163"/>
        <v>93.071428571428569</v>
      </c>
      <c r="Q1746" s="6" t="str">
        <f t="shared" si="164"/>
        <v>photography</v>
      </c>
      <c r="R1746" s="7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8288</v>
      </c>
      <c r="O1747" s="5">
        <f t="shared" si="162"/>
        <v>114.01428571428571</v>
      </c>
      <c r="P1747">
        <f t="shared" si="163"/>
        <v>89.674157303370791</v>
      </c>
      <c r="Q1747" s="6" t="str">
        <f t="shared" si="164"/>
        <v>photography</v>
      </c>
      <c r="R1747" s="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8288</v>
      </c>
      <c r="O1748" s="5">
        <f t="shared" si="162"/>
        <v>148.10000000000002</v>
      </c>
      <c r="P1748">
        <f t="shared" si="163"/>
        <v>207.61682242990653</v>
      </c>
      <c r="Q1748" s="6" t="str">
        <f t="shared" si="164"/>
        <v>photography</v>
      </c>
      <c r="R1748" s="7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8288</v>
      </c>
      <c r="O1749" s="5">
        <f t="shared" si="162"/>
        <v>104.95555555555556</v>
      </c>
      <c r="P1749">
        <f t="shared" si="163"/>
        <v>59.408805031446541</v>
      </c>
      <c r="Q1749" s="6" t="str">
        <f t="shared" si="164"/>
        <v>photography</v>
      </c>
      <c r="R1749" s="7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7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8288</v>
      </c>
      <c r="O1750" s="5">
        <f t="shared" si="162"/>
        <v>129.94800000000001</v>
      </c>
      <c r="P1750">
        <f t="shared" si="163"/>
        <v>358.97237569060775</v>
      </c>
      <c r="Q1750" s="6" t="str">
        <f t="shared" si="164"/>
        <v>photography</v>
      </c>
      <c r="R1750" s="7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7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8288</v>
      </c>
      <c r="O1751" s="5">
        <f t="shared" si="162"/>
        <v>123.48756218905473</v>
      </c>
      <c r="P1751">
        <f t="shared" si="163"/>
        <v>94.736641221374043</v>
      </c>
      <c r="Q1751" s="6" t="str">
        <f t="shared" si="164"/>
        <v>photography</v>
      </c>
      <c r="R1751" s="7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8288</v>
      </c>
      <c r="O1752" s="5">
        <f t="shared" si="162"/>
        <v>201.62</v>
      </c>
      <c r="P1752">
        <f t="shared" si="163"/>
        <v>80.647999999999996</v>
      </c>
      <c r="Q1752" s="6" t="str">
        <f t="shared" si="164"/>
        <v>photography</v>
      </c>
      <c r="R1752" s="7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7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8288</v>
      </c>
      <c r="O1753" s="5">
        <f t="shared" si="162"/>
        <v>102.89999999999999</v>
      </c>
      <c r="P1753">
        <f t="shared" si="163"/>
        <v>168.68852459016392</v>
      </c>
      <c r="Q1753" s="6" t="str">
        <f t="shared" si="164"/>
        <v>photography</v>
      </c>
      <c r="R1753" s="7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7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8288</v>
      </c>
      <c r="O1754" s="5">
        <f t="shared" si="162"/>
        <v>260.16666666666663</v>
      </c>
      <c r="P1754">
        <f t="shared" si="163"/>
        <v>34.68888888888889</v>
      </c>
      <c r="Q1754" s="6" t="str">
        <f t="shared" si="164"/>
        <v>photography</v>
      </c>
      <c r="R1754" s="7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8288</v>
      </c>
      <c r="O1755" s="5">
        <f t="shared" si="162"/>
        <v>108</v>
      </c>
      <c r="P1755">
        <f t="shared" si="163"/>
        <v>462.85714285714283</v>
      </c>
      <c r="Q1755" s="6" t="str">
        <f t="shared" si="164"/>
        <v>photography</v>
      </c>
      <c r="R1755" s="7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8288</v>
      </c>
      <c r="O1756" s="5">
        <f t="shared" si="162"/>
        <v>110.52941176470587</v>
      </c>
      <c r="P1756">
        <f t="shared" si="163"/>
        <v>104.38888888888889</v>
      </c>
      <c r="Q1756" s="6" t="str">
        <f t="shared" si="164"/>
        <v>photography</v>
      </c>
      <c r="R1756" s="7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8288</v>
      </c>
      <c r="O1757" s="5">
        <f t="shared" si="162"/>
        <v>120</v>
      </c>
      <c r="P1757">
        <f t="shared" si="163"/>
        <v>7.5</v>
      </c>
      <c r="Q1757" s="6" t="str">
        <f t="shared" si="164"/>
        <v>photography</v>
      </c>
      <c r="R1757" s="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8288</v>
      </c>
      <c r="O1758" s="5">
        <f t="shared" si="162"/>
        <v>102.82909090909091</v>
      </c>
      <c r="P1758">
        <f t="shared" si="163"/>
        <v>47.13</v>
      </c>
      <c r="Q1758" s="6" t="str">
        <f t="shared" si="164"/>
        <v>photography</v>
      </c>
      <c r="R1758" s="7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7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8288</v>
      </c>
      <c r="O1759" s="5">
        <f t="shared" si="162"/>
        <v>115.99999999999999</v>
      </c>
      <c r="P1759">
        <f t="shared" si="163"/>
        <v>414.28571428571428</v>
      </c>
      <c r="Q1759" s="6" t="str">
        <f t="shared" si="164"/>
        <v>photography</v>
      </c>
      <c r="R1759" s="7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8288</v>
      </c>
      <c r="O1760" s="5">
        <f t="shared" si="162"/>
        <v>114.7</v>
      </c>
      <c r="P1760">
        <f t="shared" si="163"/>
        <v>42.481481481481481</v>
      </c>
      <c r="Q1760" s="6" t="str">
        <f t="shared" si="164"/>
        <v>photography</v>
      </c>
      <c r="R1760" s="7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7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8288</v>
      </c>
      <c r="O1761" s="5">
        <f t="shared" si="162"/>
        <v>106.60000000000001</v>
      </c>
      <c r="P1761">
        <f t="shared" si="163"/>
        <v>108.77551020408163</v>
      </c>
      <c r="Q1761" s="6" t="str">
        <f t="shared" si="164"/>
        <v>photography</v>
      </c>
      <c r="R1761" s="7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8288</v>
      </c>
      <c r="O1762" s="5">
        <f t="shared" si="162"/>
        <v>165.44</v>
      </c>
      <c r="P1762">
        <f t="shared" si="163"/>
        <v>81.098039215686271</v>
      </c>
      <c r="Q1762" s="6" t="str">
        <f t="shared" si="164"/>
        <v>photography</v>
      </c>
      <c r="R1762" s="7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7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8288</v>
      </c>
      <c r="O1763" s="5">
        <f t="shared" si="162"/>
        <v>155</v>
      </c>
      <c r="P1763">
        <f t="shared" si="163"/>
        <v>51.666666666666664</v>
      </c>
      <c r="Q1763" s="6" t="str">
        <f t="shared" si="164"/>
        <v>photography</v>
      </c>
      <c r="R1763" s="7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8288</v>
      </c>
      <c r="O1764" s="5">
        <f t="shared" si="162"/>
        <v>885</v>
      </c>
      <c r="P1764">
        <f t="shared" si="163"/>
        <v>35.4</v>
      </c>
      <c r="Q1764" s="6" t="str">
        <f t="shared" si="164"/>
        <v>photography</v>
      </c>
      <c r="R1764" s="7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8288</v>
      </c>
      <c r="O1765" s="5">
        <f t="shared" si="162"/>
        <v>101.90833333333333</v>
      </c>
      <c r="P1765">
        <f t="shared" si="163"/>
        <v>103.63559322033899</v>
      </c>
      <c r="Q1765" s="6" t="str">
        <f t="shared" si="164"/>
        <v>photography</v>
      </c>
      <c r="R1765" s="7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8288</v>
      </c>
      <c r="O1766" s="5">
        <f t="shared" si="162"/>
        <v>19.600000000000001</v>
      </c>
      <c r="P1766">
        <f t="shared" si="163"/>
        <v>55.282051282051285</v>
      </c>
      <c r="Q1766" s="6" t="str">
        <f t="shared" si="164"/>
        <v>photography</v>
      </c>
      <c r="R1766" s="7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8288</v>
      </c>
      <c r="O1767" s="5">
        <f t="shared" si="162"/>
        <v>59.467839999999995</v>
      </c>
      <c r="P1767">
        <f t="shared" si="163"/>
        <v>72.16970873786407</v>
      </c>
      <c r="Q1767" s="6" t="str">
        <f t="shared" si="164"/>
        <v>photography</v>
      </c>
      <c r="R1767" s="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7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8288</v>
      </c>
      <c r="O1768" s="5">
        <f t="shared" si="162"/>
        <v>0</v>
      </c>
      <c r="P1768">
        <f t="shared" si="163"/>
        <v>0</v>
      </c>
      <c r="Q1768" s="6" t="str">
        <f t="shared" si="164"/>
        <v>photography</v>
      </c>
      <c r="R1768" s="7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7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8288</v>
      </c>
      <c r="O1769" s="5">
        <f t="shared" si="162"/>
        <v>45.72</v>
      </c>
      <c r="P1769">
        <f t="shared" si="163"/>
        <v>58.615384615384613</v>
      </c>
      <c r="Q1769" s="6" t="str">
        <f t="shared" si="164"/>
        <v>photography</v>
      </c>
      <c r="R1769" s="7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8288</v>
      </c>
      <c r="O1770" s="5">
        <f t="shared" si="162"/>
        <v>3.74</v>
      </c>
      <c r="P1770">
        <f t="shared" si="163"/>
        <v>12.466666666666667</v>
      </c>
      <c r="Q1770" s="6" t="str">
        <f t="shared" si="164"/>
        <v>photography</v>
      </c>
      <c r="R1770" s="7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8288</v>
      </c>
      <c r="O1771" s="5">
        <f t="shared" si="162"/>
        <v>2.7025000000000001</v>
      </c>
      <c r="P1771">
        <f t="shared" si="163"/>
        <v>49.136363636363633</v>
      </c>
      <c r="Q1771" s="6" t="str">
        <f t="shared" si="164"/>
        <v>photography</v>
      </c>
      <c r="R1771" s="7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8288</v>
      </c>
      <c r="O1772" s="5">
        <f t="shared" si="162"/>
        <v>56.51428571428572</v>
      </c>
      <c r="P1772">
        <f t="shared" si="163"/>
        <v>150.5</v>
      </c>
      <c r="Q1772" s="6" t="str">
        <f t="shared" si="164"/>
        <v>photography</v>
      </c>
      <c r="R1772" s="7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8288</v>
      </c>
      <c r="O1773" s="5">
        <f t="shared" si="162"/>
        <v>21.30952380952381</v>
      </c>
      <c r="P1773">
        <f t="shared" si="163"/>
        <v>35.799999999999997</v>
      </c>
      <c r="Q1773" s="6" t="str">
        <f t="shared" si="164"/>
        <v>photography</v>
      </c>
      <c r="R1773" s="7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7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8288</v>
      </c>
      <c r="O1774" s="5">
        <f t="shared" si="162"/>
        <v>15.6</v>
      </c>
      <c r="P1774">
        <f t="shared" si="163"/>
        <v>45.157894736842103</v>
      </c>
      <c r="Q1774" s="6" t="str">
        <f t="shared" si="164"/>
        <v>photography</v>
      </c>
      <c r="R1774" s="7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8288</v>
      </c>
      <c r="O1775" s="5">
        <f t="shared" si="162"/>
        <v>6.2566666666666677</v>
      </c>
      <c r="P1775">
        <f t="shared" si="163"/>
        <v>98.78947368421052</v>
      </c>
      <c r="Q1775" s="6" t="str">
        <f t="shared" si="164"/>
        <v>photography</v>
      </c>
      <c r="R1775" s="7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8288</v>
      </c>
      <c r="O1776" s="5">
        <f t="shared" si="162"/>
        <v>45.92</v>
      </c>
      <c r="P1776">
        <f t="shared" si="163"/>
        <v>88.307692307692307</v>
      </c>
      <c r="Q1776" s="6" t="str">
        <f t="shared" si="164"/>
        <v>photography</v>
      </c>
      <c r="R1776" s="7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8288</v>
      </c>
      <c r="O1777" s="5">
        <f t="shared" si="162"/>
        <v>65.101538461538468</v>
      </c>
      <c r="P1777">
        <f t="shared" si="163"/>
        <v>170.62903225806451</v>
      </c>
      <c r="Q1777" s="6" t="str">
        <f t="shared" si="164"/>
        <v>photography</v>
      </c>
      <c r="R1777" s="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8288</v>
      </c>
      <c r="O1778" s="5">
        <f t="shared" si="162"/>
        <v>6.7</v>
      </c>
      <c r="P1778">
        <f t="shared" si="163"/>
        <v>83.75</v>
      </c>
      <c r="Q1778" s="6" t="str">
        <f t="shared" si="164"/>
        <v>photography</v>
      </c>
      <c r="R1778" s="7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8288</v>
      </c>
      <c r="O1779" s="5">
        <f t="shared" si="162"/>
        <v>13.5625</v>
      </c>
      <c r="P1779">
        <f t="shared" si="163"/>
        <v>65.099999999999994</v>
      </c>
      <c r="Q1779" s="6" t="str">
        <f t="shared" si="164"/>
        <v>photography</v>
      </c>
      <c r="R1779" s="7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8288</v>
      </c>
      <c r="O1780" s="5">
        <f t="shared" si="162"/>
        <v>1.9900000000000002</v>
      </c>
      <c r="P1780">
        <f t="shared" si="163"/>
        <v>66.333333333333329</v>
      </c>
      <c r="Q1780" s="6" t="str">
        <f t="shared" si="164"/>
        <v>photography</v>
      </c>
      <c r="R1780" s="7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8288</v>
      </c>
      <c r="O1781" s="5">
        <f t="shared" si="162"/>
        <v>36.236363636363642</v>
      </c>
      <c r="P1781">
        <f t="shared" si="163"/>
        <v>104.89473684210526</v>
      </c>
      <c r="Q1781" s="6" t="str">
        <f t="shared" si="164"/>
        <v>photography</v>
      </c>
      <c r="R1781" s="7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8288</v>
      </c>
      <c r="O1782" s="5">
        <f t="shared" si="162"/>
        <v>39.743333333333339</v>
      </c>
      <c r="P1782">
        <f t="shared" si="163"/>
        <v>78.440789473684205</v>
      </c>
      <c r="Q1782" s="6" t="str">
        <f t="shared" si="164"/>
        <v>photography</v>
      </c>
      <c r="R1782" s="7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8288</v>
      </c>
      <c r="O1783" s="5">
        <f t="shared" si="162"/>
        <v>25.763636363636365</v>
      </c>
      <c r="P1783">
        <f t="shared" si="163"/>
        <v>59.041666666666664</v>
      </c>
      <c r="Q1783" s="6" t="str">
        <f t="shared" si="164"/>
        <v>photography</v>
      </c>
      <c r="R1783" s="7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8288</v>
      </c>
      <c r="O1784" s="5">
        <f t="shared" si="162"/>
        <v>15.491428571428573</v>
      </c>
      <c r="P1784">
        <f t="shared" si="163"/>
        <v>71.34210526315789</v>
      </c>
      <c r="Q1784" s="6" t="str">
        <f t="shared" si="164"/>
        <v>photography</v>
      </c>
      <c r="R1784" s="7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8288</v>
      </c>
      <c r="O1785" s="5">
        <f t="shared" si="162"/>
        <v>23.692499999999999</v>
      </c>
      <c r="P1785">
        <f t="shared" si="163"/>
        <v>51.227027027027027</v>
      </c>
      <c r="Q1785" s="6" t="str">
        <f t="shared" si="164"/>
        <v>photography</v>
      </c>
      <c r="R1785" s="7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8288</v>
      </c>
      <c r="O1786" s="5">
        <f t="shared" si="162"/>
        <v>39.76</v>
      </c>
      <c r="P1786">
        <f t="shared" si="163"/>
        <v>60.242424242424242</v>
      </c>
      <c r="Q1786" s="6" t="str">
        <f t="shared" si="164"/>
        <v>photography</v>
      </c>
      <c r="R1786" s="7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8288</v>
      </c>
      <c r="O1787" s="5">
        <f t="shared" si="162"/>
        <v>20.220833333333331</v>
      </c>
      <c r="P1787">
        <f t="shared" si="163"/>
        <v>44.935185185185183</v>
      </c>
      <c r="Q1787" s="6" t="str">
        <f t="shared" si="164"/>
        <v>photography</v>
      </c>
      <c r="R1787" s="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8288</v>
      </c>
      <c r="O1788" s="5">
        <f t="shared" si="162"/>
        <v>47.631578947368418</v>
      </c>
      <c r="P1788">
        <f t="shared" si="163"/>
        <v>31.206896551724139</v>
      </c>
      <c r="Q1788" s="6" t="str">
        <f t="shared" si="164"/>
        <v>photography</v>
      </c>
      <c r="R1788" s="7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8288</v>
      </c>
      <c r="O1789" s="5">
        <f t="shared" si="162"/>
        <v>15.329999999999998</v>
      </c>
      <c r="P1789">
        <f t="shared" si="163"/>
        <v>63.875</v>
      </c>
      <c r="Q1789" s="6" t="str">
        <f t="shared" si="164"/>
        <v>photography</v>
      </c>
      <c r="R1789" s="7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8288</v>
      </c>
      <c r="O1790" s="5">
        <f t="shared" si="162"/>
        <v>1.3818181818181818</v>
      </c>
      <c r="P1790">
        <f t="shared" si="163"/>
        <v>19</v>
      </c>
      <c r="Q1790" s="6" t="str">
        <f t="shared" si="164"/>
        <v>photography</v>
      </c>
      <c r="R1790" s="7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8288</v>
      </c>
      <c r="O1791" s="5">
        <f t="shared" si="162"/>
        <v>0.5</v>
      </c>
      <c r="P1791">
        <f t="shared" si="163"/>
        <v>10</v>
      </c>
      <c r="Q1791" s="6" t="str">
        <f t="shared" si="164"/>
        <v>photography</v>
      </c>
      <c r="R1791" s="7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8288</v>
      </c>
      <c r="O1792" s="5">
        <f t="shared" si="162"/>
        <v>4.957575757575758</v>
      </c>
      <c r="P1792">
        <f t="shared" si="163"/>
        <v>109.06666666666666</v>
      </c>
      <c r="Q1792" s="6" t="str">
        <f t="shared" si="164"/>
        <v>photography</v>
      </c>
      <c r="R1792" s="7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7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8288</v>
      </c>
      <c r="O1793" s="5">
        <f t="shared" si="162"/>
        <v>3.5666666666666664</v>
      </c>
      <c r="P1793">
        <f t="shared" si="163"/>
        <v>26.75</v>
      </c>
      <c r="Q1793" s="6" t="str">
        <f t="shared" si="164"/>
        <v>photography</v>
      </c>
      <c r="R1793" s="7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7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8288</v>
      </c>
      <c r="O1794" s="5">
        <f t="shared" ref="O1794:O1857" si="168">(E1794/D1794)*100</f>
        <v>61.124000000000002</v>
      </c>
      <c r="P1794">
        <f t="shared" si="163"/>
        <v>109.93525179856115</v>
      </c>
      <c r="Q1794" s="6" t="str">
        <f t="shared" si="164"/>
        <v>photography</v>
      </c>
      <c r="R1794" s="7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8288</v>
      </c>
      <c r="O1795" s="5">
        <f t="shared" si="168"/>
        <v>1.3333333333333335</v>
      </c>
      <c r="P1795">
        <f t="shared" ref="P1795:P1858" si="169">IFERROR(E1795/L1795,0)</f>
        <v>20</v>
      </c>
      <c r="Q1795" s="6" t="str">
        <f t="shared" ref="Q1795:Q1858" si="170">LEFT(N1795,FIND("/",N1795)-1)</f>
        <v>photography</v>
      </c>
      <c r="R1795" s="7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8288</v>
      </c>
      <c r="O1796" s="5">
        <f t="shared" si="168"/>
        <v>11.077777777777778</v>
      </c>
      <c r="P1796">
        <f t="shared" si="169"/>
        <v>55.388888888888886</v>
      </c>
      <c r="Q1796" s="6" t="str">
        <f t="shared" si="170"/>
        <v>photography</v>
      </c>
      <c r="R1796" s="7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8288</v>
      </c>
      <c r="O1797" s="5">
        <f t="shared" si="168"/>
        <v>38.735714285714288</v>
      </c>
      <c r="P1797">
        <f t="shared" si="169"/>
        <v>133.90123456790124</v>
      </c>
      <c r="Q1797" s="6" t="str">
        <f t="shared" si="170"/>
        <v>photography</v>
      </c>
      <c r="R1797" s="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8288</v>
      </c>
      <c r="O1798" s="5">
        <f t="shared" si="168"/>
        <v>22.05263157894737</v>
      </c>
      <c r="P1798">
        <f t="shared" si="169"/>
        <v>48.720930232558139</v>
      </c>
      <c r="Q1798" s="6" t="str">
        <f t="shared" si="170"/>
        <v>photography</v>
      </c>
      <c r="R1798" s="7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8288</v>
      </c>
      <c r="O1799" s="5">
        <f t="shared" si="168"/>
        <v>67.55</v>
      </c>
      <c r="P1799">
        <f t="shared" si="169"/>
        <v>48.25</v>
      </c>
      <c r="Q1799" s="6" t="str">
        <f t="shared" si="170"/>
        <v>photography</v>
      </c>
      <c r="R1799" s="7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8288</v>
      </c>
      <c r="O1800" s="5">
        <f t="shared" si="168"/>
        <v>13.637499999999999</v>
      </c>
      <c r="P1800">
        <f t="shared" si="169"/>
        <v>58.972972972972975</v>
      </c>
      <c r="Q1800" s="6" t="str">
        <f t="shared" si="170"/>
        <v>photography</v>
      </c>
      <c r="R1800" s="7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7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8288</v>
      </c>
      <c r="O1801" s="5">
        <f t="shared" si="168"/>
        <v>1.7457500000000001</v>
      </c>
      <c r="P1801">
        <f t="shared" si="169"/>
        <v>11.638333333333334</v>
      </c>
      <c r="Q1801" s="6" t="str">
        <f t="shared" si="170"/>
        <v>photography</v>
      </c>
      <c r="R1801" s="7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8288</v>
      </c>
      <c r="O1802" s="5">
        <f t="shared" si="168"/>
        <v>20.44963251188932</v>
      </c>
      <c r="P1802">
        <f t="shared" si="169"/>
        <v>83.716814159292042</v>
      </c>
      <c r="Q1802" s="6" t="str">
        <f t="shared" si="170"/>
        <v>photography</v>
      </c>
      <c r="R1802" s="7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8288</v>
      </c>
      <c r="O1803" s="5">
        <f t="shared" si="168"/>
        <v>13.852941176470587</v>
      </c>
      <c r="P1803">
        <f t="shared" si="169"/>
        <v>63.648648648648646</v>
      </c>
      <c r="Q1803" s="6" t="str">
        <f t="shared" si="170"/>
        <v>photography</v>
      </c>
      <c r="R1803" s="7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7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8288</v>
      </c>
      <c r="O1804" s="5">
        <f t="shared" si="168"/>
        <v>48.485714285714288</v>
      </c>
      <c r="P1804">
        <f t="shared" si="169"/>
        <v>94.277777777777771</v>
      </c>
      <c r="Q1804" s="6" t="str">
        <f t="shared" si="170"/>
        <v>photography</v>
      </c>
      <c r="R1804" s="7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8288</v>
      </c>
      <c r="O1805" s="5">
        <f t="shared" si="168"/>
        <v>30.8</v>
      </c>
      <c r="P1805">
        <f t="shared" si="169"/>
        <v>71.86666666666666</v>
      </c>
      <c r="Q1805" s="6" t="str">
        <f t="shared" si="170"/>
        <v>photography</v>
      </c>
      <c r="R1805" s="7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8288</v>
      </c>
      <c r="O1806" s="5">
        <f t="shared" si="168"/>
        <v>35.174193548387095</v>
      </c>
      <c r="P1806">
        <f t="shared" si="169"/>
        <v>104.84615384615384</v>
      </c>
      <c r="Q1806" s="6" t="str">
        <f t="shared" si="170"/>
        <v>photography</v>
      </c>
      <c r="R1806" s="7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8288</v>
      </c>
      <c r="O1807" s="5">
        <f t="shared" si="168"/>
        <v>36.404444444444444</v>
      </c>
      <c r="P1807">
        <f t="shared" si="169"/>
        <v>67.139344262295083</v>
      </c>
      <c r="Q1807" s="6" t="str">
        <f t="shared" si="170"/>
        <v>photography</v>
      </c>
      <c r="R1807" s="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8288</v>
      </c>
      <c r="O1808" s="5">
        <f t="shared" si="168"/>
        <v>2.9550000000000001</v>
      </c>
      <c r="P1808">
        <f t="shared" si="169"/>
        <v>73.875</v>
      </c>
      <c r="Q1808" s="6" t="str">
        <f t="shared" si="170"/>
        <v>photography</v>
      </c>
      <c r="R1808" s="7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7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8288</v>
      </c>
      <c r="O1809" s="5">
        <f t="shared" si="168"/>
        <v>11.06</v>
      </c>
      <c r="P1809">
        <f t="shared" si="169"/>
        <v>69.125</v>
      </c>
      <c r="Q1809" s="6" t="str">
        <f t="shared" si="170"/>
        <v>photography</v>
      </c>
      <c r="R1809" s="7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8288</v>
      </c>
      <c r="O1810" s="5">
        <f t="shared" si="168"/>
        <v>41.407142857142858</v>
      </c>
      <c r="P1810">
        <f t="shared" si="169"/>
        <v>120.77083333333333</v>
      </c>
      <c r="Q1810" s="6" t="str">
        <f t="shared" si="170"/>
        <v>photography</v>
      </c>
      <c r="R1810" s="7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8288</v>
      </c>
      <c r="O1811" s="5">
        <f t="shared" si="168"/>
        <v>10.857142857142858</v>
      </c>
      <c r="P1811">
        <f t="shared" si="169"/>
        <v>42.222222222222221</v>
      </c>
      <c r="Q1811" s="6" t="str">
        <f t="shared" si="170"/>
        <v>photography</v>
      </c>
      <c r="R1811" s="7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8288</v>
      </c>
      <c r="O1812" s="5">
        <f t="shared" si="168"/>
        <v>3.3333333333333335</v>
      </c>
      <c r="P1812">
        <f t="shared" si="169"/>
        <v>7.5</v>
      </c>
      <c r="Q1812" s="6" t="str">
        <f t="shared" si="170"/>
        <v>photography</v>
      </c>
      <c r="R1812" s="7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8288</v>
      </c>
      <c r="O1813" s="5">
        <f t="shared" si="168"/>
        <v>7.407407407407407E-2</v>
      </c>
      <c r="P1813">
        <f t="shared" si="169"/>
        <v>1.5384615384615385</v>
      </c>
      <c r="Q1813" s="6" t="str">
        <f t="shared" si="170"/>
        <v>photography</v>
      </c>
      <c r="R1813" s="7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8288</v>
      </c>
      <c r="O1814" s="5">
        <f t="shared" si="168"/>
        <v>13.307692307692307</v>
      </c>
      <c r="P1814">
        <f t="shared" si="169"/>
        <v>37.608695652173914</v>
      </c>
      <c r="Q1814" s="6" t="str">
        <f t="shared" si="170"/>
        <v>photography</v>
      </c>
      <c r="R1814" s="7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8288</v>
      </c>
      <c r="O1815" s="5">
        <f t="shared" si="168"/>
        <v>0</v>
      </c>
      <c r="P1815">
        <f t="shared" si="169"/>
        <v>0</v>
      </c>
      <c r="Q1815" s="6" t="str">
        <f t="shared" si="170"/>
        <v>photography</v>
      </c>
      <c r="R1815" s="7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8288</v>
      </c>
      <c r="O1816" s="5">
        <f t="shared" si="168"/>
        <v>49.183333333333337</v>
      </c>
      <c r="P1816">
        <f t="shared" si="169"/>
        <v>42.157142857142858</v>
      </c>
      <c r="Q1816" s="6" t="str">
        <f t="shared" si="170"/>
        <v>photography</v>
      </c>
      <c r="R1816" s="7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8288</v>
      </c>
      <c r="O1817" s="5">
        <f t="shared" si="168"/>
        <v>0</v>
      </c>
      <c r="P1817">
        <f t="shared" si="169"/>
        <v>0</v>
      </c>
      <c r="Q1817" s="6" t="str">
        <f t="shared" si="170"/>
        <v>photography</v>
      </c>
      <c r="R1817" s="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8288</v>
      </c>
      <c r="O1818" s="5">
        <f t="shared" si="168"/>
        <v>2.036</v>
      </c>
      <c r="P1818">
        <f t="shared" si="169"/>
        <v>84.833333333333329</v>
      </c>
      <c r="Q1818" s="6" t="str">
        <f t="shared" si="170"/>
        <v>photography</v>
      </c>
      <c r="R1818" s="7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7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8288</v>
      </c>
      <c r="O1819" s="5">
        <f t="shared" si="168"/>
        <v>52.327777777777776</v>
      </c>
      <c r="P1819">
        <f t="shared" si="169"/>
        <v>94.19</v>
      </c>
      <c r="Q1819" s="6" t="str">
        <f t="shared" si="170"/>
        <v>photography</v>
      </c>
      <c r="R1819" s="7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7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8288</v>
      </c>
      <c r="O1820" s="5">
        <f t="shared" si="168"/>
        <v>0</v>
      </c>
      <c r="P1820">
        <f t="shared" si="169"/>
        <v>0</v>
      </c>
      <c r="Q1820" s="6" t="str">
        <f t="shared" si="170"/>
        <v>photography</v>
      </c>
      <c r="R1820" s="7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8288</v>
      </c>
      <c r="O1821" s="5">
        <f t="shared" si="168"/>
        <v>2.083333333333333</v>
      </c>
      <c r="P1821">
        <f t="shared" si="169"/>
        <v>6.25</v>
      </c>
      <c r="Q1821" s="6" t="str">
        <f t="shared" si="170"/>
        <v>photography</v>
      </c>
      <c r="R1821" s="7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8288</v>
      </c>
      <c r="O1822" s="5">
        <f t="shared" si="168"/>
        <v>6.565384615384616</v>
      </c>
      <c r="P1822">
        <f t="shared" si="169"/>
        <v>213.375</v>
      </c>
      <c r="Q1822" s="6" t="str">
        <f t="shared" si="170"/>
        <v>photography</v>
      </c>
      <c r="R1822" s="7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s="5">
        <f t="shared" si="168"/>
        <v>134.88999999999999</v>
      </c>
      <c r="P1823">
        <f t="shared" si="169"/>
        <v>59.162280701754383</v>
      </c>
      <c r="Q1823" s="6" t="str">
        <f t="shared" si="170"/>
        <v>music</v>
      </c>
      <c r="R1823" s="7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7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s="5">
        <f t="shared" si="168"/>
        <v>100</v>
      </c>
      <c r="P1824">
        <f t="shared" si="169"/>
        <v>27.272727272727273</v>
      </c>
      <c r="Q1824" s="6" t="str">
        <f t="shared" si="170"/>
        <v>music</v>
      </c>
      <c r="R1824" s="7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s="5">
        <f t="shared" si="168"/>
        <v>115.85714285714286</v>
      </c>
      <c r="P1825">
        <f t="shared" si="169"/>
        <v>24.575757575757574</v>
      </c>
      <c r="Q1825" s="6" t="str">
        <f t="shared" si="170"/>
        <v>music</v>
      </c>
      <c r="R1825" s="7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s="5">
        <f t="shared" si="168"/>
        <v>100.06666666666666</v>
      </c>
      <c r="P1826">
        <f t="shared" si="169"/>
        <v>75.05</v>
      </c>
      <c r="Q1826" s="6" t="str">
        <f t="shared" si="170"/>
        <v>music</v>
      </c>
      <c r="R1826" s="7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s="5">
        <f t="shared" si="168"/>
        <v>105.05</v>
      </c>
      <c r="P1827">
        <f t="shared" si="169"/>
        <v>42.02</v>
      </c>
      <c r="Q1827" s="6" t="str">
        <f t="shared" si="170"/>
        <v>music</v>
      </c>
      <c r="R1827" s="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7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s="5">
        <f t="shared" si="168"/>
        <v>101</v>
      </c>
      <c r="P1828">
        <f t="shared" si="169"/>
        <v>53.157894736842103</v>
      </c>
      <c r="Q1828" s="6" t="str">
        <f t="shared" si="170"/>
        <v>music</v>
      </c>
      <c r="R1828" s="7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s="5">
        <f t="shared" si="168"/>
        <v>100.66250000000001</v>
      </c>
      <c r="P1829">
        <f t="shared" si="169"/>
        <v>83.885416666666671</v>
      </c>
      <c r="Q1829" s="6" t="str">
        <f t="shared" si="170"/>
        <v>music</v>
      </c>
      <c r="R1829" s="7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s="5">
        <f t="shared" si="168"/>
        <v>100.16000000000001</v>
      </c>
      <c r="P1830">
        <f t="shared" si="169"/>
        <v>417.33333333333331</v>
      </c>
      <c r="Q1830" s="6" t="str">
        <f t="shared" si="170"/>
        <v>music</v>
      </c>
      <c r="R1830" s="7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s="5">
        <f t="shared" si="168"/>
        <v>166.68333333333334</v>
      </c>
      <c r="P1831">
        <f t="shared" si="169"/>
        <v>75.765151515151516</v>
      </c>
      <c r="Q1831" s="6" t="str">
        <f t="shared" si="170"/>
        <v>music</v>
      </c>
      <c r="R1831" s="7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s="5">
        <f t="shared" si="168"/>
        <v>101.53333333333335</v>
      </c>
      <c r="P1832">
        <f t="shared" si="169"/>
        <v>67.389380530973455</v>
      </c>
      <c r="Q1832" s="6" t="str">
        <f t="shared" si="170"/>
        <v>music</v>
      </c>
      <c r="R1832" s="7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s="5">
        <f t="shared" si="168"/>
        <v>103</v>
      </c>
      <c r="P1833">
        <f t="shared" si="169"/>
        <v>73.571428571428569</v>
      </c>
      <c r="Q1833" s="6" t="str">
        <f t="shared" si="170"/>
        <v>music</v>
      </c>
      <c r="R1833" s="7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s="5">
        <f t="shared" si="168"/>
        <v>142.85714285714286</v>
      </c>
      <c r="P1834">
        <f t="shared" si="169"/>
        <v>25</v>
      </c>
      <c r="Q1834" s="6" t="str">
        <f t="shared" si="170"/>
        <v>music</v>
      </c>
      <c r="R1834" s="7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s="5">
        <f t="shared" si="168"/>
        <v>262.5</v>
      </c>
      <c r="P1835">
        <f t="shared" si="169"/>
        <v>42</v>
      </c>
      <c r="Q1835" s="6" t="str">
        <f t="shared" si="170"/>
        <v>music</v>
      </c>
      <c r="R1835" s="7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7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s="5">
        <f t="shared" si="168"/>
        <v>118.05000000000001</v>
      </c>
      <c r="P1836">
        <f t="shared" si="169"/>
        <v>131.16666666666666</v>
      </c>
      <c r="Q1836" s="6" t="str">
        <f t="shared" si="170"/>
        <v>music</v>
      </c>
      <c r="R1836" s="7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s="5">
        <f t="shared" si="168"/>
        <v>104</v>
      </c>
      <c r="P1837">
        <f t="shared" si="169"/>
        <v>47.272727272727273</v>
      </c>
      <c r="Q1837" s="6" t="str">
        <f t="shared" si="170"/>
        <v>music</v>
      </c>
      <c r="R1837" s="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s="5">
        <f t="shared" si="168"/>
        <v>200.34</v>
      </c>
      <c r="P1838">
        <f t="shared" si="169"/>
        <v>182.12727272727273</v>
      </c>
      <c r="Q1838" s="6" t="str">
        <f t="shared" si="170"/>
        <v>music</v>
      </c>
      <c r="R1838" s="7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s="5">
        <f t="shared" si="168"/>
        <v>306.83333333333331</v>
      </c>
      <c r="P1839">
        <f t="shared" si="169"/>
        <v>61.366666666666667</v>
      </c>
      <c r="Q1839" s="6" t="str">
        <f t="shared" si="170"/>
        <v>music</v>
      </c>
      <c r="R1839" s="7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s="5">
        <f t="shared" si="168"/>
        <v>100.149</v>
      </c>
      <c r="P1840">
        <f t="shared" si="169"/>
        <v>35.767499999999998</v>
      </c>
      <c r="Q1840" s="6" t="str">
        <f t="shared" si="170"/>
        <v>music</v>
      </c>
      <c r="R1840" s="7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s="5">
        <f t="shared" si="168"/>
        <v>205.29999999999998</v>
      </c>
      <c r="P1841">
        <f t="shared" si="169"/>
        <v>45.62222222222222</v>
      </c>
      <c r="Q1841" s="6" t="str">
        <f t="shared" si="170"/>
        <v>music</v>
      </c>
      <c r="R1841" s="7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s="5">
        <f t="shared" si="168"/>
        <v>108.88888888888889</v>
      </c>
      <c r="P1842">
        <f t="shared" si="169"/>
        <v>75.384615384615387</v>
      </c>
      <c r="Q1842" s="6" t="str">
        <f t="shared" si="170"/>
        <v>music</v>
      </c>
      <c r="R1842" s="7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7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s="5">
        <f t="shared" si="168"/>
        <v>101.75</v>
      </c>
      <c r="P1843">
        <f t="shared" si="169"/>
        <v>50.875</v>
      </c>
      <c r="Q1843" s="6" t="str">
        <f t="shared" si="170"/>
        <v>music</v>
      </c>
      <c r="R1843" s="7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s="5">
        <f t="shared" si="168"/>
        <v>125.25</v>
      </c>
      <c r="P1844">
        <f t="shared" si="169"/>
        <v>119.28571428571429</v>
      </c>
      <c r="Q1844" s="6" t="str">
        <f t="shared" si="170"/>
        <v>music</v>
      </c>
      <c r="R1844" s="7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s="5">
        <f t="shared" si="168"/>
        <v>124.0061</v>
      </c>
      <c r="P1845">
        <f t="shared" si="169"/>
        <v>92.541865671641801</v>
      </c>
      <c r="Q1845" s="6" t="str">
        <f t="shared" si="170"/>
        <v>music</v>
      </c>
      <c r="R1845" s="7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s="5">
        <f t="shared" si="168"/>
        <v>101.4</v>
      </c>
      <c r="P1846">
        <f t="shared" si="169"/>
        <v>76.05</v>
      </c>
      <c r="Q1846" s="6" t="str">
        <f t="shared" si="170"/>
        <v>music</v>
      </c>
      <c r="R1846" s="7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s="5">
        <f t="shared" si="168"/>
        <v>100</v>
      </c>
      <c r="P1847">
        <f t="shared" si="169"/>
        <v>52.631578947368418</v>
      </c>
      <c r="Q1847" s="6" t="str">
        <f t="shared" si="170"/>
        <v>music</v>
      </c>
      <c r="R1847" s="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s="5">
        <f t="shared" si="168"/>
        <v>137.92666666666668</v>
      </c>
      <c r="P1848">
        <f t="shared" si="169"/>
        <v>98.990430622009569</v>
      </c>
      <c r="Q1848" s="6" t="str">
        <f t="shared" si="170"/>
        <v>music</v>
      </c>
      <c r="R1848" s="7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s="5">
        <f t="shared" si="168"/>
        <v>120.88000000000001</v>
      </c>
      <c r="P1849">
        <f t="shared" si="169"/>
        <v>79.526315789473685</v>
      </c>
      <c r="Q1849" s="6" t="str">
        <f t="shared" si="170"/>
        <v>music</v>
      </c>
      <c r="R1849" s="7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s="5">
        <f t="shared" si="168"/>
        <v>107.36666666666667</v>
      </c>
      <c r="P1850">
        <f t="shared" si="169"/>
        <v>134.20833333333334</v>
      </c>
      <c r="Q1850" s="6" t="str">
        <f t="shared" si="170"/>
        <v>music</v>
      </c>
      <c r="R1850" s="7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7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s="5">
        <f t="shared" si="168"/>
        <v>100.33333333333334</v>
      </c>
      <c r="P1851">
        <f t="shared" si="169"/>
        <v>37.625</v>
      </c>
      <c r="Q1851" s="6" t="str">
        <f t="shared" si="170"/>
        <v>music</v>
      </c>
      <c r="R1851" s="7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s="5">
        <f t="shared" si="168"/>
        <v>101.52222222222223</v>
      </c>
      <c r="P1852">
        <f t="shared" si="169"/>
        <v>51.044692737430168</v>
      </c>
      <c r="Q1852" s="6" t="str">
        <f t="shared" si="170"/>
        <v>music</v>
      </c>
      <c r="R1852" s="7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s="5">
        <f t="shared" si="168"/>
        <v>100.07692307692308</v>
      </c>
      <c r="P1853">
        <f t="shared" si="169"/>
        <v>50.03846153846154</v>
      </c>
      <c r="Q1853" s="6" t="str">
        <f t="shared" si="170"/>
        <v>music</v>
      </c>
      <c r="R1853" s="7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s="5">
        <f t="shared" si="168"/>
        <v>116.96666666666667</v>
      </c>
      <c r="P1854">
        <f t="shared" si="169"/>
        <v>133.93129770992365</v>
      </c>
      <c r="Q1854" s="6" t="str">
        <f t="shared" si="170"/>
        <v>music</v>
      </c>
      <c r="R1854" s="7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s="5">
        <f t="shared" si="168"/>
        <v>101.875</v>
      </c>
      <c r="P1855">
        <f t="shared" si="169"/>
        <v>58.214285714285715</v>
      </c>
      <c r="Q1855" s="6" t="str">
        <f t="shared" si="170"/>
        <v>music</v>
      </c>
      <c r="R1855" s="7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s="5">
        <f t="shared" si="168"/>
        <v>102.12366666666665</v>
      </c>
      <c r="P1856">
        <f t="shared" si="169"/>
        <v>88.037643678160919</v>
      </c>
      <c r="Q1856" s="6" t="str">
        <f t="shared" si="170"/>
        <v>music</v>
      </c>
      <c r="R1856" s="7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s="5">
        <f t="shared" si="168"/>
        <v>154.05897142857143</v>
      </c>
      <c r="P1857">
        <f t="shared" si="169"/>
        <v>70.576753926701571</v>
      </c>
      <c r="Q1857" s="6" t="str">
        <f t="shared" si="170"/>
        <v>music</v>
      </c>
      <c r="R1857" s="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s="5">
        <f t="shared" ref="O1858:O1921" si="174">(E1858/D1858)*100</f>
        <v>101.25</v>
      </c>
      <c r="P1858">
        <f t="shared" si="169"/>
        <v>53.289473684210527</v>
      </c>
      <c r="Q1858" s="6" t="str">
        <f t="shared" si="170"/>
        <v>music</v>
      </c>
      <c r="R1858" s="7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s="5">
        <f t="shared" si="174"/>
        <v>100</v>
      </c>
      <c r="P1859">
        <f t="shared" ref="P1859:P1922" si="175">IFERROR(E1859/L1859,0)</f>
        <v>136.36363636363637</v>
      </c>
      <c r="Q1859" s="6" t="str">
        <f t="shared" ref="Q1859:Q1922" si="176">LEFT(N1859,FIND("/",N1859)-1)</f>
        <v>music</v>
      </c>
      <c r="R1859" s="7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s="5">
        <f t="shared" si="174"/>
        <v>108.74800874800874</v>
      </c>
      <c r="P1860">
        <f t="shared" si="175"/>
        <v>40.547315436241611</v>
      </c>
      <c r="Q1860" s="6" t="str">
        <f t="shared" si="176"/>
        <v>music</v>
      </c>
      <c r="R1860" s="7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7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s="5">
        <f t="shared" si="174"/>
        <v>131.83333333333334</v>
      </c>
      <c r="P1861">
        <f t="shared" si="175"/>
        <v>70.625</v>
      </c>
      <c r="Q1861" s="6" t="str">
        <f t="shared" si="176"/>
        <v>music</v>
      </c>
      <c r="R1861" s="7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s="5">
        <f t="shared" si="174"/>
        <v>133.46666666666667</v>
      </c>
      <c r="P1862">
        <f t="shared" si="175"/>
        <v>52.684210526315788</v>
      </c>
      <c r="Q1862" s="6" t="str">
        <f t="shared" si="176"/>
        <v>music</v>
      </c>
      <c r="R1862" s="7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8286</v>
      </c>
      <c r="O1863" s="5">
        <f t="shared" si="174"/>
        <v>0</v>
      </c>
      <c r="P1863">
        <f t="shared" si="175"/>
        <v>0</v>
      </c>
      <c r="Q1863" s="6" t="str">
        <f t="shared" si="176"/>
        <v>games</v>
      </c>
      <c r="R1863" s="7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8286</v>
      </c>
      <c r="O1864" s="5">
        <f t="shared" si="174"/>
        <v>8.0833333333333321</v>
      </c>
      <c r="P1864">
        <f t="shared" si="175"/>
        <v>90.9375</v>
      </c>
      <c r="Q1864" s="6" t="str">
        <f t="shared" si="176"/>
        <v>games</v>
      </c>
      <c r="R1864" s="7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8286</v>
      </c>
      <c r="O1865" s="5">
        <f t="shared" si="174"/>
        <v>0.4</v>
      </c>
      <c r="P1865">
        <f t="shared" si="175"/>
        <v>5</v>
      </c>
      <c r="Q1865" s="6" t="str">
        <f t="shared" si="176"/>
        <v>games</v>
      </c>
      <c r="R1865" s="7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8286</v>
      </c>
      <c r="O1866" s="5">
        <f t="shared" si="174"/>
        <v>42.892307692307689</v>
      </c>
      <c r="P1866">
        <f t="shared" si="175"/>
        <v>58.083333333333336</v>
      </c>
      <c r="Q1866" s="6" t="str">
        <f t="shared" si="176"/>
        <v>games</v>
      </c>
      <c r="R1866" s="7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8286</v>
      </c>
      <c r="O1867" s="5">
        <f t="shared" si="174"/>
        <v>3.6363636363636364E-3</v>
      </c>
      <c r="P1867">
        <f t="shared" si="175"/>
        <v>2</v>
      </c>
      <c r="Q1867" s="6" t="str">
        <f t="shared" si="176"/>
        <v>games</v>
      </c>
      <c r="R1867" s="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8286</v>
      </c>
      <c r="O1868" s="5">
        <f t="shared" si="174"/>
        <v>0.5</v>
      </c>
      <c r="P1868">
        <f t="shared" si="175"/>
        <v>62.5</v>
      </c>
      <c r="Q1868" s="6" t="str">
        <f t="shared" si="176"/>
        <v>games</v>
      </c>
      <c r="R1868" s="7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8286</v>
      </c>
      <c r="O1869" s="5">
        <f t="shared" si="174"/>
        <v>0.05</v>
      </c>
      <c r="P1869">
        <f t="shared" si="175"/>
        <v>10</v>
      </c>
      <c r="Q1869" s="6" t="str">
        <f t="shared" si="176"/>
        <v>games</v>
      </c>
      <c r="R1869" s="7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8286</v>
      </c>
      <c r="O1870" s="5">
        <f t="shared" si="174"/>
        <v>4.8680000000000003</v>
      </c>
      <c r="P1870">
        <f t="shared" si="175"/>
        <v>71.588235294117652</v>
      </c>
      <c r="Q1870" s="6" t="str">
        <f t="shared" si="176"/>
        <v>games</v>
      </c>
      <c r="R1870" s="7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8286</v>
      </c>
      <c r="O1871" s="5">
        <f t="shared" si="174"/>
        <v>0</v>
      </c>
      <c r="P1871">
        <f t="shared" si="175"/>
        <v>0</v>
      </c>
      <c r="Q1871" s="6" t="str">
        <f t="shared" si="176"/>
        <v>games</v>
      </c>
      <c r="R1871" s="7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8286</v>
      </c>
      <c r="O1872" s="5">
        <f t="shared" si="174"/>
        <v>10.314285714285715</v>
      </c>
      <c r="P1872">
        <f t="shared" si="175"/>
        <v>32.81818181818182</v>
      </c>
      <c r="Q1872" s="6" t="str">
        <f t="shared" si="176"/>
        <v>games</v>
      </c>
      <c r="R1872" s="7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8286</v>
      </c>
      <c r="O1873" s="5">
        <f t="shared" si="174"/>
        <v>71.784615384615378</v>
      </c>
      <c r="P1873">
        <f t="shared" si="175"/>
        <v>49.11578947368421</v>
      </c>
      <c r="Q1873" s="6" t="str">
        <f t="shared" si="176"/>
        <v>games</v>
      </c>
      <c r="R1873" s="7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8286</v>
      </c>
      <c r="O1874" s="5">
        <f t="shared" si="174"/>
        <v>1.06</v>
      </c>
      <c r="P1874">
        <f t="shared" si="175"/>
        <v>16.307692307692307</v>
      </c>
      <c r="Q1874" s="6" t="str">
        <f t="shared" si="176"/>
        <v>games</v>
      </c>
      <c r="R1874" s="7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8286</v>
      </c>
      <c r="O1875" s="5">
        <f t="shared" si="174"/>
        <v>0.44999999999999996</v>
      </c>
      <c r="P1875">
        <f t="shared" si="175"/>
        <v>18</v>
      </c>
      <c r="Q1875" s="6" t="str">
        <f t="shared" si="176"/>
        <v>games</v>
      </c>
      <c r="R1875" s="7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8286</v>
      </c>
      <c r="O1876" s="5">
        <f t="shared" si="174"/>
        <v>1.6250000000000001E-2</v>
      </c>
      <c r="P1876">
        <f t="shared" si="175"/>
        <v>13</v>
      </c>
      <c r="Q1876" s="6" t="str">
        <f t="shared" si="176"/>
        <v>games</v>
      </c>
      <c r="R1876" s="7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7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8286</v>
      </c>
      <c r="O1877" s="5">
        <f t="shared" si="174"/>
        <v>0.51</v>
      </c>
      <c r="P1877">
        <f t="shared" si="175"/>
        <v>17</v>
      </c>
      <c r="Q1877" s="6" t="str">
        <f t="shared" si="176"/>
        <v>games</v>
      </c>
      <c r="R1877" s="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8286</v>
      </c>
      <c r="O1878" s="5">
        <f t="shared" si="174"/>
        <v>0</v>
      </c>
      <c r="P1878">
        <f t="shared" si="175"/>
        <v>0</v>
      </c>
      <c r="Q1878" s="6" t="str">
        <f t="shared" si="176"/>
        <v>games</v>
      </c>
      <c r="R1878" s="7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7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8286</v>
      </c>
      <c r="O1879" s="5">
        <f t="shared" si="174"/>
        <v>0</v>
      </c>
      <c r="P1879">
        <f t="shared" si="175"/>
        <v>0</v>
      </c>
      <c r="Q1879" s="6" t="str">
        <f t="shared" si="176"/>
        <v>games</v>
      </c>
      <c r="R1879" s="7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8286</v>
      </c>
      <c r="O1880" s="5">
        <f t="shared" si="174"/>
        <v>0</v>
      </c>
      <c r="P1880">
        <f t="shared" si="175"/>
        <v>0</v>
      </c>
      <c r="Q1880" s="6" t="str">
        <f t="shared" si="176"/>
        <v>games</v>
      </c>
      <c r="R1880" s="7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8286</v>
      </c>
      <c r="O1881" s="5">
        <f t="shared" si="174"/>
        <v>0.12</v>
      </c>
      <c r="P1881">
        <f t="shared" si="175"/>
        <v>3</v>
      </c>
      <c r="Q1881" s="6" t="str">
        <f t="shared" si="176"/>
        <v>games</v>
      </c>
      <c r="R1881" s="7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7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8286</v>
      </c>
      <c r="O1882" s="5">
        <f t="shared" si="174"/>
        <v>20.080000000000002</v>
      </c>
      <c r="P1882">
        <f t="shared" si="175"/>
        <v>41.833333333333336</v>
      </c>
      <c r="Q1882" s="6" t="str">
        <f t="shared" si="176"/>
        <v>games</v>
      </c>
      <c r="R1882" s="7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s="5">
        <f t="shared" si="174"/>
        <v>172.68449999999999</v>
      </c>
      <c r="P1883">
        <f t="shared" si="175"/>
        <v>49.338428571428572</v>
      </c>
      <c r="Q1883" s="6" t="str">
        <f t="shared" si="176"/>
        <v>music</v>
      </c>
      <c r="R1883" s="7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s="5">
        <f t="shared" si="174"/>
        <v>100.8955223880597</v>
      </c>
      <c r="P1884">
        <f t="shared" si="175"/>
        <v>41.728395061728392</v>
      </c>
      <c r="Q1884" s="6" t="str">
        <f t="shared" si="176"/>
        <v>music</v>
      </c>
      <c r="R1884" s="7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s="5">
        <f t="shared" si="174"/>
        <v>104.8048048048048</v>
      </c>
      <c r="P1885">
        <f t="shared" si="175"/>
        <v>32.71875</v>
      </c>
      <c r="Q1885" s="6" t="str">
        <f t="shared" si="176"/>
        <v>music</v>
      </c>
      <c r="R1885" s="7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s="5">
        <f t="shared" si="174"/>
        <v>135.1</v>
      </c>
      <c r="P1886">
        <f t="shared" si="175"/>
        <v>51.96153846153846</v>
      </c>
      <c r="Q1886" s="6" t="str">
        <f t="shared" si="176"/>
        <v>music</v>
      </c>
      <c r="R1886" s="7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s="5">
        <f t="shared" si="174"/>
        <v>116.32786885245903</v>
      </c>
      <c r="P1887">
        <f t="shared" si="175"/>
        <v>50.685714285714283</v>
      </c>
      <c r="Q1887" s="6" t="str">
        <f t="shared" si="176"/>
        <v>music</v>
      </c>
      <c r="R1887" s="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s="5">
        <f t="shared" si="174"/>
        <v>102.08333333333333</v>
      </c>
      <c r="P1888">
        <f t="shared" si="175"/>
        <v>42.241379310344826</v>
      </c>
      <c r="Q1888" s="6" t="str">
        <f t="shared" si="176"/>
        <v>music</v>
      </c>
      <c r="R1888" s="7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s="5">
        <f t="shared" si="174"/>
        <v>111.16666666666666</v>
      </c>
      <c r="P1889">
        <f t="shared" si="175"/>
        <v>416.875</v>
      </c>
      <c r="Q1889" s="6" t="str">
        <f t="shared" si="176"/>
        <v>music</v>
      </c>
      <c r="R1889" s="7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s="5">
        <f t="shared" si="174"/>
        <v>166.08</v>
      </c>
      <c r="P1890">
        <f t="shared" si="175"/>
        <v>46.651685393258425</v>
      </c>
      <c r="Q1890" s="6" t="str">
        <f t="shared" si="176"/>
        <v>music</v>
      </c>
      <c r="R1890" s="7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s="5">
        <f t="shared" si="174"/>
        <v>106.60000000000001</v>
      </c>
      <c r="P1891">
        <f t="shared" si="175"/>
        <v>48.454545454545453</v>
      </c>
      <c r="Q1891" s="6" t="str">
        <f t="shared" si="176"/>
        <v>music</v>
      </c>
      <c r="R1891" s="7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s="5">
        <f t="shared" si="174"/>
        <v>144.58441666666667</v>
      </c>
      <c r="P1892">
        <f t="shared" si="175"/>
        <v>70.5289837398374</v>
      </c>
      <c r="Q1892" s="6" t="str">
        <f t="shared" si="176"/>
        <v>music</v>
      </c>
      <c r="R1892" s="7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s="5">
        <f t="shared" si="174"/>
        <v>105.55000000000001</v>
      </c>
      <c r="P1893">
        <f t="shared" si="175"/>
        <v>87.958333333333329</v>
      </c>
      <c r="Q1893" s="6" t="str">
        <f t="shared" si="176"/>
        <v>music</v>
      </c>
      <c r="R1893" s="7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s="5">
        <f t="shared" si="174"/>
        <v>136.60000000000002</v>
      </c>
      <c r="P1894">
        <f t="shared" si="175"/>
        <v>26.26923076923077</v>
      </c>
      <c r="Q1894" s="6" t="str">
        <f t="shared" si="176"/>
        <v>music</v>
      </c>
      <c r="R1894" s="7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s="5">
        <f t="shared" si="174"/>
        <v>104</v>
      </c>
      <c r="P1895">
        <f t="shared" si="175"/>
        <v>57.777777777777779</v>
      </c>
      <c r="Q1895" s="6" t="str">
        <f t="shared" si="176"/>
        <v>music</v>
      </c>
      <c r="R1895" s="7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7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s="5">
        <f t="shared" si="174"/>
        <v>114.5</v>
      </c>
      <c r="P1896">
        <f t="shared" si="175"/>
        <v>57.25</v>
      </c>
      <c r="Q1896" s="6" t="str">
        <f t="shared" si="176"/>
        <v>music</v>
      </c>
      <c r="R1896" s="7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s="5">
        <f t="shared" si="174"/>
        <v>101.71957671957672</v>
      </c>
      <c r="P1897">
        <f t="shared" si="175"/>
        <v>196.34042553191489</v>
      </c>
      <c r="Q1897" s="6" t="str">
        <f t="shared" si="176"/>
        <v>music</v>
      </c>
      <c r="R1897" s="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s="5">
        <f t="shared" si="174"/>
        <v>123.94678492239468</v>
      </c>
      <c r="P1898">
        <f t="shared" si="175"/>
        <v>43</v>
      </c>
      <c r="Q1898" s="6" t="str">
        <f t="shared" si="176"/>
        <v>music</v>
      </c>
      <c r="R1898" s="7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s="5">
        <f t="shared" si="174"/>
        <v>102.45669291338582</v>
      </c>
      <c r="P1899">
        <f t="shared" si="175"/>
        <v>35.551912568306008</v>
      </c>
      <c r="Q1899" s="6" t="str">
        <f t="shared" si="176"/>
        <v>music</v>
      </c>
      <c r="R1899" s="7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s="5">
        <f t="shared" si="174"/>
        <v>144.5</v>
      </c>
      <c r="P1900">
        <f t="shared" si="175"/>
        <v>68.80952380952381</v>
      </c>
      <c r="Q1900" s="6" t="str">
        <f t="shared" si="176"/>
        <v>music</v>
      </c>
      <c r="R1900" s="7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s="5">
        <f t="shared" si="174"/>
        <v>133.33333333333331</v>
      </c>
      <c r="P1901">
        <f t="shared" si="175"/>
        <v>28.571428571428573</v>
      </c>
      <c r="Q1901" s="6" t="str">
        <f t="shared" si="176"/>
        <v>music</v>
      </c>
      <c r="R1901" s="7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s="5">
        <f t="shared" si="174"/>
        <v>109.3644</v>
      </c>
      <c r="P1902">
        <f t="shared" si="175"/>
        <v>50.631666666666668</v>
      </c>
      <c r="Q1902" s="6" t="str">
        <f t="shared" si="176"/>
        <v>music</v>
      </c>
      <c r="R1902" s="7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8297</v>
      </c>
      <c r="O1903" s="5">
        <f t="shared" si="174"/>
        <v>2.6969696969696968</v>
      </c>
      <c r="P1903">
        <f t="shared" si="175"/>
        <v>106.8</v>
      </c>
      <c r="Q1903" s="6" t="str">
        <f t="shared" si="176"/>
        <v>technology</v>
      </c>
      <c r="R1903" s="7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8297</v>
      </c>
      <c r="O1904" s="5">
        <f t="shared" si="174"/>
        <v>1.2</v>
      </c>
      <c r="P1904">
        <f t="shared" si="175"/>
        <v>4</v>
      </c>
      <c r="Q1904" s="6" t="str">
        <f t="shared" si="176"/>
        <v>technology</v>
      </c>
      <c r="R1904" s="7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8297</v>
      </c>
      <c r="O1905" s="5">
        <f t="shared" si="174"/>
        <v>46.6</v>
      </c>
      <c r="P1905">
        <f t="shared" si="175"/>
        <v>34.097560975609753</v>
      </c>
      <c r="Q1905" s="6" t="str">
        <f t="shared" si="176"/>
        <v>technology</v>
      </c>
      <c r="R1905" s="7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8297</v>
      </c>
      <c r="O1906" s="5">
        <f t="shared" si="174"/>
        <v>0.1</v>
      </c>
      <c r="P1906">
        <f t="shared" si="175"/>
        <v>25</v>
      </c>
      <c r="Q1906" s="6" t="str">
        <f t="shared" si="176"/>
        <v>technology</v>
      </c>
      <c r="R1906" s="7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8297</v>
      </c>
      <c r="O1907" s="5">
        <f t="shared" si="174"/>
        <v>0.16800000000000001</v>
      </c>
      <c r="P1907">
        <f t="shared" si="175"/>
        <v>10.5</v>
      </c>
      <c r="Q1907" s="6" t="str">
        <f t="shared" si="176"/>
        <v>technology</v>
      </c>
      <c r="R1907" s="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8297</v>
      </c>
      <c r="O1908" s="5">
        <f t="shared" si="174"/>
        <v>42.76</v>
      </c>
      <c r="P1908">
        <f t="shared" si="175"/>
        <v>215.95959595959596</v>
      </c>
      <c r="Q1908" s="6" t="str">
        <f t="shared" si="176"/>
        <v>technology</v>
      </c>
      <c r="R1908" s="7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8297</v>
      </c>
      <c r="O1909" s="5">
        <f t="shared" si="174"/>
        <v>0.28333333333333333</v>
      </c>
      <c r="P1909">
        <f t="shared" si="175"/>
        <v>21.25</v>
      </c>
      <c r="Q1909" s="6" t="str">
        <f t="shared" si="176"/>
        <v>technology</v>
      </c>
      <c r="R1909" s="7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8297</v>
      </c>
      <c r="O1910" s="5">
        <f t="shared" si="174"/>
        <v>1.7319999999999998</v>
      </c>
      <c r="P1910">
        <f t="shared" si="175"/>
        <v>108.25</v>
      </c>
      <c r="Q1910" s="6" t="str">
        <f t="shared" si="176"/>
        <v>technology</v>
      </c>
      <c r="R1910" s="7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8297</v>
      </c>
      <c r="O1911" s="5">
        <f t="shared" si="174"/>
        <v>14.111428571428572</v>
      </c>
      <c r="P1911">
        <f t="shared" si="175"/>
        <v>129.97368421052633</v>
      </c>
      <c r="Q1911" s="6" t="str">
        <f t="shared" si="176"/>
        <v>technology</v>
      </c>
      <c r="R1911" s="7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8297</v>
      </c>
      <c r="O1912" s="5">
        <f t="shared" si="174"/>
        <v>39.395294117647055</v>
      </c>
      <c r="P1912">
        <f t="shared" si="175"/>
        <v>117.49473684210527</v>
      </c>
      <c r="Q1912" s="6" t="str">
        <f t="shared" si="176"/>
        <v>technology</v>
      </c>
      <c r="R1912" s="7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8297</v>
      </c>
      <c r="O1913" s="5">
        <f t="shared" si="174"/>
        <v>2.3529411764705882E-2</v>
      </c>
      <c r="P1913">
        <f t="shared" si="175"/>
        <v>10</v>
      </c>
      <c r="Q1913" s="6" t="str">
        <f t="shared" si="176"/>
        <v>technology</v>
      </c>
      <c r="R1913" s="7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8297</v>
      </c>
      <c r="O1914" s="5">
        <f t="shared" si="174"/>
        <v>59.3</v>
      </c>
      <c r="P1914">
        <f t="shared" si="175"/>
        <v>70.595238095238102</v>
      </c>
      <c r="Q1914" s="6" t="str">
        <f t="shared" si="176"/>
        <v>technology</v>
      </c>
      <c r="R1914" s="7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7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8297</v>
      </c>
      <c r="O1915" s="5">
        <f t="shared" si="174"/>
        <v>1.3270833333333334</v>
      </c>
      <c r="P1915">
        <f t="shared" si="175"/>
        <v>24.5</v>
      </c>
      <c r="Q1915" s="6" t="str">
        <f t="shared" si="176"/>
        <v>technology</v>
      </c>
      <c r="R1915" s="7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8297</v>
      </c>
      <c r="O1916" s="5">
        <f t="shared" si="174"/>
        <v>9.0090090090090094</v>
      </c>
      <c r="P1916">
        <f t="shared" si="175"/>
        <v>30</v>
      </c>
      <c r="Q1916" s="6" t="str">
        <f t="shared" si="176"/>
        <v>technology</v>
      </c>
      <c r="R1916" s="7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8297</v>
      </c>
      <c r="O1917" s="5">
        <f t="shared" si="174"/>
        <v>1.6</v>
      </c>
      <c r="P1917">
        <f t="shared" si="175"/>
        <v>2</v>
      </c>
      <c r="Q1917" s="6" t="str">
        <f t="shared" si="176"/>
        <v>technology</v>
      </c>
      <c r="R1917" s="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7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8297</v>
      </c>
      <c r="O1918" s="5">
        <f t="shared" si="174"/>
        <v>0.51</v>
      </c>
      <c r="P1918">
        <f t="shared" si="175"/>
        <v>17</v>
      </c>
      <c r="Q1918" s="6" t="str">
        <f t="shared" si="176"/>
        <v>technology</v>
      </c>
      <c r="R1918" s="7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7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8297</v>
      </c>
      <c r="O1919" s="5">
        <f t="shared" si="174"/>
        <v>52.570512820512818</v>
      </c>
      <c r="P1919">
        <f t="shared" si="175"/>
        <v>2928.9285714285716</v>
      </c>
      <c r="Q1919" s="6" t="str">
        <f t="shared" si="176"/>
        <v>technology</v>
      </c>
      <c r="R1919" s="7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8297</v>
      </c>
      <c r="O1920" s="5">
        <f t="shared" si="174"/>
        <v>1.04</v>
      </c>
      <c r="P1920">
        <f t="shared" si="175"/>
        <v>28.888888888888889</v>
      </c>
      <c r="Q1920" s="6" t="str">
        <f t="shared" si="176"/>
        <v>technology</v>
      </c>
      <c r="R1920" s="7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8297</v>
      </c>
      <c r="O1921" s="5">
        <f t="shared" si="174"/>
        <v>47.4</v>
      </c>
      <c r="P1921">
        <f t="shared" si="175"/>
        <v>29.625</v>
      </c>
      <c r="Q1921" s="6" t="str">
        <f t="shared" si="176"/>
        <v>technology</v>
      </c>
      <c r="R1921" s="7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8297</v>
      </c>
      <c r="O1922" s="5">
        <f t="shared" ref="O1922:O1985" si="180">(E1922/D1922)*100</f>
        <v>43.03</v>
      </c>
      <c r="P1922">
        <f t="shared" si="175"/>
        <v>40.980952380952381</v>
      </c>
      <c r="Q1922" s="6" t="str">
        <f t="shared" si="176"/>
        <v>technology</v>
      </c>
      <c r="R1922" s="7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7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s="5">
        <f t="shared" si="180"/>
        <v>136.80000000000001</v>
      </c>
      <c r="P1923">
        <f t="shared" ref="P1923:P1986" si="181">IFERROR(E1923/L1923,0)</f>
        <v>54</v>
      </c>
      <c r="Q1923" s="6" t="str">
        <f t="shared" ref="Q1923:Q1986" si="182">LEFT(N1923,FIND("/",N1923)-1)</f>
        <v>music</v>
      </c>
      <c r="R1923" s="7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s="5">
        <f t="shared" si="180"/>
        <v>115.55</v>
      </c>
      <c r="P1924">
        <f t="shared" si="181"/>
        <v>36.109375</v>
      </c>
      <c r="Q1924" s="6" t="str">
        <f t="shared" si="182"/>
        <v>music</v>
      </c>
      <c r="R1924" s="7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s="5">
        <f t="shared" si="180"/>
        <v>240.79999999999998</v>
      </c>
      <c r="P1925">
        <f t="shared" si="181"/>
        <v>23.153846153846153</v>
      </c>
      <c r="Q1925" s="6" t="str">
        <f t="shared" si="182"/>
        <v>music</v>
      </c>
      <c r="R1925" s="7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s="5">
        <f t="shared" si="180"/>
        <v>114.39999999999999</v>
      </c>
      <c r="P1926">
        <f t="shared" si="181"/>
        <v>104</v>
      </c>
      <c r="Q1926" s="6" t="str">
        <f t="shared" si="182"/>
        <v>music</v>
      </c>
      <c r="R1926" s="7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7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s="5">
        <f t="shared" si="180"/>
        <v>110.33333333333333</v>
      </c>
      <c r="P1927">
        <f t="shared" si="181"/>
        <v>31.826923076923077</v>
      </c>
      <c r="Q1927" s="6" t="str">
        <f t="shared" si="182"/>
        <v>music</v>
      </c>
      <c r="R1927" s="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s="5">
        <f t="shared" si="180"/>
        <v>195.37933333333334</v>
      </c>
      <c r="P1928">
        <f t="shared" si="181"/>
        <v>27.3896261682243</v>
      </c>
      <c r="Q1928" s="6" t="str">
        <f t="shared" si="182"/>
        <v>music</v>
      </c>
      <c r="R1928" s="7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s="5">
        <f t="shared" si="180"/>
        <v>103.33333333333334</v>
      </c>
      <c r="P1929">
        <f t="shared" si="181"/>
        <v>56.363636363636367</v>
      </c>
      <c r="Q1929" s="6" t="str">
        <f t="shared" si="182"/>
        <v>music</v>
      </c>
      <c r="R1929" s="7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7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s="5">
        <f t="shared" si="180"/>
        <v>103.1372549019608</v>
      </c>
      <c r="P1930">
        <f t="shared" si="181"/>
        <v>77.352941176470594</v>
      </c>
      <c r="Q1930" s="6" t="str">
        <f t="shared" si="182"/>
        <v>music</v>
      </c>
      <c r="R1930" s="7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s="5">
        <f t="shared" si="180"/>
        <v>100.3125</v>
      </c>
      <c r="P1931">
        <f t="shared" si="181"/>
        <v>42.8</v>
      </c>
      <c r="Q1931" s="6" t="str">
        <f t="shared" si="182"/>
        <v>music</v>
      </c>
      <c r="R1931" s="7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7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s="5">
        <f t="shared" si="180"/>
        <v>127</v>
      </c>
      <c r="P1932">
        <f t="shared" si="181"/>
        <v>48.846153846153847</v>
      </c>
      <c r="Q1932" s="6" t="str">
        <f t="shared" si="182"/>
        <v>music</v>
      </c>
      <c r="R1932" s="7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s="5">
        <f t="shared" si="180"/>
        <v>120.601</v>
      </c>
      <c r="P1933">
        <f t="shared" si="181"/>
        <v>48.240400000000001</v>
      </c>
      <c r="Q1933" s="6" t="str">
        <f t="shared" si="182"/>
        <v>music</v>
      </c>
      <c r="R1933" s="7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s="5">
        <f t="shared" si="180"/>
        <v>106.99047619047619</v>
      </c>
      <c r="P1934">
        <f t="shared" si="181"/>
        <v>70.212500000000006</v>
      </c>
      <c r="Q1934" s="6" t="str">
        <f t="shared" si="182"/>
        <v>music</v>
      </c>
      <c r="R1934" s="7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s="5">
        <f t="shared" si="180"/>
        <v>172.43333333333334</v>
      </c>
      <c r="P1935">
        <f t="shared" si="181"/>
        <v>94.054545454545448</v>
      </c>
      <c r="Q1935" s="6" t="str">
        <f t="shared" si="182"/>
        <v>music</v>
      </c>
      <c r="R1935" s="7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s="5">
        <f t="shared" si="180"/>
        <v>123.61999999999999</v>
      </c>
      <c r="P1936">
        <f t="shared" si="181"/>
        <v>80.272727272727266</v>
      </c>
      <c r="Q1936" s="6" t="str">
        <f t="shared" si="182"/>
        <v>music</v>
      </c>
      <c r="R1936" s="7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s="5">
        <f t="shared" si="180"/>
        <v>108.4</v>
      </c>
      <c r="P1937">
        <f t="shared" si="181"/>
        <v>54.2</v>
      </c>
      <c r="Q1937" s="6" t="str">
        <f t="shared" si="182"/>
        <v>music</v>
      </c>
      <c r="R1937" s="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s="5">
        <f t="shared" si="180"/>
        <v>116.52013333333333</v>
      </c>
      <c r="P1938">
        <f t="shared" si="181"/>
        <v>60.26903448275862</v>
      </c>
      <c r="Q1938" s="6" t="str">
        <f t="shared" si="182"/>
        <v>music</v>
      </c>
      <c r="R1938" s="7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s="5">
        <f t="shared" si="180"/>
        <v>187.245</v>
      </c>
      <c r="P1939">
        <f t="shared" si="181"/>
        <v>38.740344827586206</v>
      </c>
      <c r="Q1939" s="6" t="str">
        <f t="shared" si="182"/>
        <v>music</v>
      </c>
      <c r="R1939" s="7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s="5">
        <f t="shared" si="180"/>
        <v>115.93333333333334</v>
      </c>
      <c r="P1940">
        <f t="shared" si="181"/>
        <v>152.54385964912279</v>
      </c>
      <c r="Q1940" s="6" t="str">
        <f t="shared" si="182"/>
        <v>music</v>
      </c>
      <c r="R1940" s="7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s="5">
        <f t="shared" si="180"/>
        <v>110.7</v>
      </c>
      <c r="P1941">
        <f t="shared" si="181"/>
        <v>115.3125</v>
      </c>
      <c r="Q1941" s="6" t="str">
        <f t="shared" si="182"/>
        <v>music</v>
      </c>
      <c r="R1941" s="7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s="5">
        <f t="shared" si="180"/>
        <v>170.92307692307693</v>
      </c>
      <c r="P1942">
        <f t="shared" si="181"/>
        <v>35.838709677419352</v>
      </c>
      <c r="Q1942" s="6" t="str">
        <f t="shared" si="182"/>
        <v>music</v>
      </c>
      <c r="R1942" s="7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8298</v>
      </c>
      <c r="O1943" s="5">
        <f t="shared" si="180"/>
        <v>126.11835600000001</v>
      </c>
      <c r="P1943">
        <f t="shared" si="181"/>
        <v>64.570118779438872</v>
      </c>
      <c r="Q1943" s="6" t="str">
        <f t="shared" si="182"/>
        <v>technology</v>
      </c>
      <c r="R1943" s="7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8298</v>
      </c>
      <c r="O1944" s="5">
        <f t="shared" si="180"/>
        <v>138.44033333333334</v>
      </c>
      <c r="P1944">
        <f t="shared" si="181"/>
        <v>87.436000000000007</v>
      </c>
      <c r="Q1944" s="6" t="str">
        <f t="shared" si="182"/>
        <v>technology</v>
      </c>
      <c r="R1944" s="7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8298</v>
      </c>
      <c r="O1945" s="5">
        <f t="shared" si="180"/>
        <v>1705.2499999999998</v>
      </c>
      <c r="P1945">
        <f t="shared" si="181"/>
        <v>68.815577078288939</v>
      </c>
      <c r="Q1945" s="6" t="str">
        <f t="shared" si="182"/>
        <v>technology</v>
      </c>
      <c r="R1945" s="7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8298</v>
      </c>
      <c r="O1946" s="5">
        <f t="shared" si="180"/>
        <v>788.05550000000005</v>
      </c>
      <c r="P1946">
        <f t="shared" si="181"/>
        <v>176.200223588597</v>
      </c>
      <c r="Q1946" s="6" t="str">
        <f t="shared" si="182"/>
        <v>technology</v>
      </c>
      <c r="R1946" s="7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8298</v>
      </c>
      <c r="O1947" s="5">
        <f t="shared" si="180"/>
        <v>348.01799999999997</v>
      </c>
      <c r="P1947">
        <f t="shared" si="181"/>
        <v>511.79117647058825</v>
      </c>
      <c r="Q1947" s="6" t="str">
        <f t="shared" si="182"/>
        <v>technology</v>
      </c>
      <c r="R1947" s="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8298</v>
      </c>
      <c r="O1948" s="5">
        <f t="shared" si="180"/>
        <v>149.74666666666667</v>
      </c>
      <c r="P1948">
        <f t="shared" si="181"/>
        <v>160.44285714285715</v>
      </c>
      <c r="Q1948" s="6" t="str">
        <f t="shared" si="182"/>
        <v>technology</v>
      </c>
      <c r="R1948" s="7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8298</v>
      </c>
      <c r="O1949" s="5">
        <f t="shared" si="180"/>
        <v>100.63375000000001</v>
      </c>
      <c r="P1949">
        <f t="shared" si="181"/>
        <v>35.003043478260871</v>
      </c>
      <c r="Q1949" s="6" t="str">
        <f t="shared" si="182"/>
        <v>technology</v>
      </c>
      <c r="R1949" s="7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7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8298</v>
      </c>
      <c r="O1950" s="5">
        <f t="shared" si="180"/>
        <v>800.21100000000001</v>
      </c>
      <c r="P1950">
        <f t="shared" si="181"/>
        <v>188.50671378091872</v>
      </c>
      <c r="Q1950" s="6" t="str">
        <f t="shared" si="182"/>
        <v>technology</v>
      </c>
      <c r="R1950" s="7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8298</v>
      </c>
      <c r="O1951" s="5">
        <f t="shared" si="180"/>
        <v>106.00260000000002</v>
      </c>
      <c r="P1951">
        <f t="shared" si="181"/>
        <v>56.204984093319197</v>
      </c>
      <c r="Q1951" s="6" t="str">
        <f t="shared" si="182"/>
        <v>technology</v>
      </c>
      <c r="R1951" s="7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8298</v>
      </c>
      <c r="O1952" s="5">
        <f t="shared" si="180"/>
        <v>200.51866666666669</v>
      </c>
      <c r="P1952">
        <f t="shared" si="181"/>
        <v>51.3054157782516</v>
      </c>
      <c r="Q1952" s="6" t="str">
        <f t="shared" si="182"/>
        <v>technology</v>
      </c>
      <c r="R1952" s="7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8298</v>
      </c>
      <c r="O1953" s="5">
        <f t="shared" si="180"/>
        <v>212.44399999999999</v>
      </c>
      <c r="P1953">
        <f t="shared" si="181"/>
        <v>127.36450839328538</v>
      </c>
      <c r="Q1953" s="6" t="str">
        <f t="shared" si="182"/>
        <v>technology</v>
      </c>
      <c r="R1953" s="7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8298</v>
      </c>
      <c r="O1954" s="5">
        <f t="shared" si="180"/>
        <v>198.47237142857145</v>
      </c>
      <c r="P1954">
        <f t="shared" si="181"/>
        <v>101.85532258064516</v>
      </c>
      <c r="Q1954" s="6" t="str">
        <f t="shared" si="182"/>
        <v>technology</v>
      </c>
      <c r="R1954" s="7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8298</v>
      </c>
      <c r="O1955" s="5">
        <f t="shared" si="180"/>
        <v>225.94666666666666</v>
      </c>
      <c r="P1955">
        <f t="shared" si="181"/>
        <v>230.55782312925169</v>
      </c>
      <c r="Q1955" s="6" t="str">
        <f t="shared" si="182"/>
        <v>technology</v>
      </c>
      <c r="R1955" s="7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7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8298</v>
      </c>
      <c r="O1956" s="5">
        <f t="shared" si="180"/>
        <v>698.94800000000009</v>
      </c>
      <c r="P1956">
        <f t="shared" si="181"/>
        <v>842.10602409638557</v>
      </c>
      <c r="Q1956" s="6" t="str">
        <f t="shared" si="182"/>
        <v>technology</v>
      </c>
      <c r="R1956" s="7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8298</v>
      </c>
      <c r="O1957" s="5">
        <f t="shared" si="180"/>
        <v>398.59528571428569</v>
      </c>
      <c r="P1957">
        <f t="shared" si="181"/>
        <v>577.27593103448271</v>
      </c>
      <c r="Q1957" s="6" t="str">
        <f t="shared" si="182"/>
        <v>technology</v>
      </c>
      <c r="R1957" s="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8298</v>
      </c>
      <c r="O1958" s="5">
        <f t="shared" si="180"/>
        <v>294.0333333333333</v>
      </c>
      <c r="P1958">
        <f t="shared" si="181"/>
        <v>483.34246575342468</v>
      </c>
      <c r="Q1958" s="6" t="str">
        <f t="shared" si="182"/>
        <v>technology</v>
      </c>
      <c r="R1958" s="7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7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8298</v>
      </c>
      <c r="O1959" s="5">
        <f t="shared" si="180"/>
        <v>167.50470000000001</v>
      </c>
      <c r="P1959">
        <f t="shared" si="181"/>
        <v>76.138500000000008</v>
      </c>
      <c r="Q1959" s="6" t="str">
        <f t="shared" si="182"/>
        <v>technology</v>
      </c>
      <c r="R1959" s="7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8298</v>
      </c>
      <c r="O1960" s="5">
        <f t="shared" si="180"/>
        <v>1435.5717142857143</v>
      </c>
      <c r="P1960">
        <f t="shared" si="181"/>
        <v>74.107684365781708</v>
      </c>
      <c r="Q1960" s="6" t="str">
        <f t="shared" si="182"/>
        <v>technology</v>
      </c>
      <c r="R1960" s="7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8298</v>
      </c>
      <c r="O1961" s="5">
        <f t="shared" si="180"/>
        <v>156.73439999999999</v>
      </c>
      <c r="P1961">
        <f t="shared" si="181"/>
        <v>36.965660377358489</v>
      </c>
      <c r="Q1961" s="6" t="str">
        <f t="shared" si="182"/>
        <v>technology</v>
      </c>
      <c r="R1961" s="7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8298</v>
      </c>
      <c r="O1962" s="5">
        <f t="shared" si="180"/>
        <v>117.90285714285716</v>
      </c>
      <c r="P1962">
        <f t="shared" si="181"/>
        <v>2500.969696969697</v>
      </c>
      <c r="Q1962" s="6" t="str">
        <f t="shared" si="182"/>
        <v>technology</v>
      </c>
      <c r="R1962" s="7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8298</v>
      </c>
      <c r="O1963" s="5">
        <f t="shared" si="180"/>
        <v>1105.3811999999998</v>
      </c>
      <c r="P1963">
        <f t="shared" si="181"/>
        <v>67.690214329454989</v>
      </c>
      <c r="Q1963" s="6" t="str">
        <f t="shared" si="182"/>
        <v>technology</v>
      </c>
      <c r="R1963" s="7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8298</v>
      </c>
      <c r="O1964" s="5">
        <f t="shared" si="180"/>
        <v>192.92499999999998</v>
      </c>
      <c r="P1964">
        <f t="shared" si="181"/>
        <v>63.04738562091503</v>
      </c>
      <c r="Q1964" s="6" t="str">
        <f t="shared" si="182"/>
        <v>technology</v>
      </c>
      <c r="R1964" s="7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8298</v>
      </c>
      <c r="O1965" s="5">
        <f t="shared" si="180"/>
        <v>126.8842105263158</v>
      </c>
      <c r="P1965">
        <f t="shared" si="181"/>
        <v>117.6</v>
      </c>
      <c r="Q1965" s="6" t="str">
        <f t="shared" si="182"/>
        <v>technology</v>
      </c>
      <c r="R1965" s="7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8298</v>
      </c>
      <c r="O1966" s="5">
        <f t="shared" si="180"/>
        <v>259.57748878923763</v>
      </c>
      <c r="P1966">
        <f t="shared" si="181"/>
        <v>180.75185011709601</v>
      </c>
      <c r="Q1966" s="6" t="str">
        <f t="shared" si="182"/>
        <v>technology</v>
      </c>
      <c r="R1966" s="7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8298</v>
      </c>
      <c r="O1967" s="5">
        <f t="shared" si="180"/>
        <v>262.27999999999997</v>
      </c>
      <c r="P1967">
        <f t="shared" si="181"/>
        <v>127.32038834951456</v>
      </c>
      <c r="Q1967" s="6" t="str">
        <f t="shared" si="182"/>
        <v>technology</v>
      </c>
      <c r="R1967" s="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8298</v>
      </c>
      <c r="O1968" s="5">
        <f t="shared" si="180"/>
        <v>206.74309000000002</v>
      </c>
      <c r="P1968">
        <f t="shared" si="181"/>
        <v>136.6444745538665</v>
      </c>
      <c r="Q1968" s="6" t="str">
        <f t="shared" si="182"/>
        <v>technology</v>
      </c>
      <c r="R1968" s="7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8298</v>
      </c>
      <c r="O1969" s="5">
        <f t="shared" si="180"/>
        <v>370.13</v>
      </c>
      <c r="P1969">
        <f t="shared" si="181"/>
        <v>182.78024691358024</v>
      </c>
      <c r="Q1969" s="6" t="str">
        <f t="shared" si="182"/>
        <v>technology</v>
      </c>
      <c r="R1969" s="7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7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8298</v>
      </c>
      <c r="O1970" s="5">
        <f t="shared" si="180"/>
        <v>284.96600000000001</v>
      </c>
      <c r="P1970">
        <f t="shared" si="181"/>
        <v>279.37843137254902</v>
      </c>
      <c r="Q1970" s="6" t="str">
        <f t="shared" si="182"/>
        <v>technology</v>
      </c>
      <c r="R1970" s="7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8298</v>
      </c>
      <c r="O1971" s="5">
        <f t="shared" si="180"/>
        <v>579.08000000000004</v>
      </c>
      <c r="P1971">
        <f t="shared" si="181"/>
        <v>61.375728669846318</v>
      </c>
      <c r="Q1971" s="6" t="str">
        <f t="shared" si="182"/>
        <v>technology</v>
      </c>
      <c r="R1971" s="7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8298</v>
      </c>
      <c r="O1972" s="5">
        <f t="shared" si="180"/>
        <v>1131.8</v>
      </c>
      <c r="P1972">
        <f t="shared" si="181"/>
        <v>80.727532097004286</v>
      </c>
      <c r="Q1972" s="6" t="str">
        <f t="shared" si="182"/>
        <v>technology</v>
      </c>
      <c r="R1972" s="7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8298</v>
      </c>
      <c r="O1973" s="5">
        <f t="shared" si="180"/>
        <v>263.02771750000005</v>
      </c>
      <c r="P1973">
        <f t="shared" si="181"/>
        <v>272.35590732591254</v>
      </c>
      <c r="Q1973" s="6" t="str">
        <f t="shared" si="182"/>
        <v>technology</v>
      </c>
      <c r="R1973" s="7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8298</v>
      </c>
      <c r="O1974" s="5">
        <f t="shared" si="180"/>
        <v>674.48</v>
      </c>
      <c r="P1974">
        <f t="shared" si="181"/>
        <v>70.848739495798313</v>
      </c>
      <c r="Q1974" s="6" t="str">
        <f t="shared" si="182"/>
        <v>technology</v>
      </c>
      <c r="R1974" s="7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8298</v>
      </c>
      <c r="O1975" s="5">
        <f t="shared" si="180"/>
        <v>256.83081313131316</v>
      </c>
      <c r="P1975">
        <f t="shared" si="181"/>
        <v>247.94003412969283</v>
      </c>
      <c r="Q1975" s="6" t="str">
        <f t="shared" si="182"/>
        <v>technology</v>
      </c>
      <c r="R1975" s="7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8298</v>
      </c>
      <c r="O1976" s="5">
        <f t="shared" si="180"/>
        <v>375.49599999999998</v>
      </c>
      <c r="P1976">
        <f t="shared" si="181"/>
        <v>186.81393034825871</v>
      </c>
      <c r="Q1976" s="6" t="str">
        <f t="shared" si="182"/>
        <v>technology</v>
      </c>
      <c r="R1976" s="7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7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8298</v>
      </c>
      <c r="O1977" s="5">
        <f t="shared" si="180"/>
        <v>208.70837499999996</v>
      </c>
      <c r="P1977">
        <f t="shared" si="181"/>
        <v>131.98948616600788</v>
      </c>
      <c r="Q1977" s="6" t="str">
        <f t="shared" si="182"/>
        <v>technology</v>
      </c>
      <c r="R1977" s="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7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8298</v>
      </c>
      <c r="O1978" s="5">
        <f t="shared" si="180"/>
        <v>346.6</v>
      </c>
      <c r="P1978">
        <f t="shared" si="181"/>
        <v>29.310782241014799</v>
      </c>
      <c r="Q1978" s="6" t="str">
        <f t="shared" si="182"/>
        <v>technology</v>
      </c>
      <c r="R1978" s="7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8298</v>
      </c>
      <c r="O1979" s="5">
        <f t="shared" si="180"/>
        <v>402.33</v>
      </c>
      <c r="P1979">
        <f t="shared" si="181"/>
        <v>245.02436053593178</v>
      </c>
      <c r="Q1979" s="6" t="str">
        <f t="shared" si="182"/>
        <v>technology</v>
      </c>
      <c r="R1979" s="7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8298</v>
      </c>
      <c r="O1980" s="5">
        <f t="shared" si="180"/>
        <v>1026.8451399999999</v>
      </c>
      <c r="P1980">
        <f t="shared" si="181"/>
        <v>1323.2540463917526</v>
      </c>
      <c r="Q1980" s="6" t="str">
        <f t="shared" si="182"/>
        <v>technology</v>
      </c>
      <c r="R1980" s="7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8298</v>
      </c>
      <c r="O1981" s="5">
        <f t="shared" si="180"/>
        <v>114.901155</v>
      </c>
      <c r="P1981">
        <f t="shared" si="181"/>
        <v>282.65966789667897</v>
      </c>
      <c r="Q1981" s="6" t="str">
        <f t="shared" si="182"/>
        <v>technology</v>
      </c>
      <c r="R1981" s="7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7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8298</v>
      </c>
      <c r="O1982" s="5">
        <f t="shared" si="180"/>
        <v>354.82402000000002</v>
      </c>
      <c r="P1982">
        <f t="shared" si="181"/>
        <v>91.214401028277635</v>
      </c>
      <c r="Q1982" s="6" t="str">
        <f t="shared" si="182"/>
        <v>technology</v>
      </c>
      <c r="R1982" s="7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8299</v>
      </c>
      <c r="O1983" s="5">
        <f t="shared" si="180"/>
        <v>5.08</v>
      </c>
      <c r="P1983">
        <f t="shared" si="181"/>
        <v>31.75</v>
      </c>
      <c r="Q1983" s="6" t="str">
        <f t="shared" si="182"/>
        <v>photography</v>
      </c>
      <c r="R1983" s="7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8299</v>
      </c>
      <c r="O1984" s="5">
        <f t="shared" si="180"/>
        <v>0</v>
      </c>
      <c r="P1984">
        <f t="shared" si="181"/>
        <v>0</v>
      </c>
      <c r="Q1984" s="6" t="str">
        <f t="shared" si="182"/>
        <v>photography</v>
      </c>
      <c r="R1984" s="7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8299</v>
      </c>
      <c r="O1985" s="5">
        <f t="shared" si="180"/>
        <v>4.3</v>
      </c>
      <c r="P1985">
        <f t="shared" si="181"/>
        <v>88.6875</v>
      </c>
      <c r="Q1985" s="6" t="str">
        <f t="shared" si="182"/>
        <v>photography</v>
      </c>
      <c r="R1985" s="7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8299</v>
      </c>
      <c r="O1986" s="5">
        <f t="shared" ref="O1986:O2049" si="186">(E1986/D1986)*100</f>
        <v>21.146666666666665</v>
      </c>
      <c r="P1986">
        <f t="shared" si="181"/>
        <v>453.14285714285717</v>
      </c>
      <c r="Q1986" s="6" t="str">
        <f t="shared" si="182"/>
        <v>photography</v>
      </c>
      <c r="R1986" s="7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8299</v>
      </c>
      <c r="O1987" s="5">
        <f t="shared" si="186"/>
        <v>3.1875</v>
      </c>
      <c r="P1987">
        <f t="shared" ref="P1987:P2050" si="187">IFERROR(E1987/L1987,0)</f>
        <v>12.75</v>
      </c>
      <c r="Q1987" s="6" t="str">
        <f t="shared" ref="Q1987:Q2050" si="188">LEFT(N1987,FIND("/",N1987)-1)</f>
        <v>photography</v>
      </c>
      <c r="R1987" s="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8299</v>
      </c>
      <c r="O1988" s="5">
        <f t="shared" si="186"/>
        <v>0.05</v>
      </c>
      <c r="P1988">
        <f t="shared" si="187"/>
        <v>1</v>
      </c>
      <c r="Q1988" s="6" t="str">
        <f t="shared" si="188"/>
        <v>photography</v>
      </c>
      <c r="R1988" s="7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7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8299</v>
      </c>
      <c r="O1989" s="5">
        <f t="shared" si="186"/>
        <v>42.472727272727276</v>
      </c>
      <c r="P1989">
        <f t="shared" si="187"/>
        <v>83.428571428571431</v>
      </c>
      <c r="Q1989" s="6" t="str">
        <f t="shared" si="188"/>
        <v>photography</v>
      </c>
      <c r="R1989" s="7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8299</v>
      </c>
      <c r="O1990" s="5">
        <f t="shared" si="186"/>
        <v>0.41666666666666669</v>
      </c>
      <c r="P1990">
        <f t="shared" si="187"/>
        <v>25</v>
      </c>
      <c r="Q1990" s="6" t="str">
        <f t="shared" si="188"/>
        <v>photography</v>
      </c>
      <c r="R1990" s="7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8299</v>
      </c>
      <c r="O1991" s="5">
        <f t="shared" si="186"/>
        <v>1</v>
      </c>
      <c r="P1991">
        <f t="shared" si="187"/>
        <v>50</v>
      </c>
      <c r="Q1991" s="6" t="str">
        <f t="shared" si="188"/>
        <v>photography</v>
      </c>
      <c r="R1991" s="7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8299</v>
      </c>
      <c r="O1992" s="5">
        <f t="shared" si="186"/>
        <v>16.966666666666665</v>
      </c>
      <c r="P1992">
        <f t="shared" si="187"/>
        <v>101.8</v>
      </c>
      <c r="Q1992" s="6" t="str">
        <f t="shared" si="188"/>
        <v>photography</v>
      </c>
      <c r="R1992" s="7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7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8299</v>
      </c>
      <c r="O1993" s="5">
        <f t="shared" si="186"/>
        <v>7.0000000000000009</v>
      </c>
      <c r="P1993">
        <f t="shared" si="187"/>
        <v>46.666666666666664</v>
      </c>
      <c r="Q1993" s="6" t="str">
        <f t="shared" si="188"/>
        <v>photography</v>
      </c>
      <c r="R1993" s="7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7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8299</v>
      </c>
      <c r="O1994" s="5">
        <f t="shared" si="186"/>
        <v>0.13333333333333333</v>
      </c>
      <c r="P1994">
        <f t="shared" si="187"/>
        <v>1</v>
      </c>
      <c r="Q1994" s="6" t="str">
        <f t="shared" si="188"/>
        <v>photography</v>
      </c>
      <c r="R1994" s="7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8299</v>
      </c>
      <c r="O1995" s="5">
        <f t="shared" si="186"/>
        <v>0</v>
      </c>
      <c r="P1995">
        <f t="shared" si="187"/>
        <v>0</v>
      </c>
      <c r="Q1995" s="6" t="str">
        <f t="shared" si="188"/>
        <v>photography</v>
      </c>
      <c r="R1995" s="7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8299</v>
      </c>
      <c r="O1996" s="5">
        <f t="shared" si="186"/>
        <v>0</v>
      </c>
      <c r="P1996">
        <f t="shared" si="187"/>
        <v>0</v>
      </c>
      <c r="Q1996" s="6" t="str">
        <f t="shared" si="188"/>
        <v>photography</v>
      </c>
      <c r="R1996" s="7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8299</v>
      </c>
      <c r="O1997" s="5">
        <f t="shared" si="186"/>
        <v>7.8</v>
      </c>
      <c r="P1997">
        <f t="shared" si="187"/>
        <v>26</v>
      </c>
      <c r="Q1997" s="6" t="str">
        <f t="shared" si="188"/>
        <v>photography</v>
      </c>
      <c r="R1997" s="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8299</v>
      </c>
      <c r="O1998" s="5">
        <f t="shared" si="186"/>
        <v>0</v>
      </c>
      <c r="P1998">
        <f t="shared" si="187"/>
        <v>0</v>
      </c>
      <c r="Q1998" s="6" t="str">
        <f t="shared" si="188"/>
        <v>photography</v>
      </c>
      <c r="R1998" s="7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8299</v>
      </c>
      <c r="O1999" s="5">
        <f t="shared" si="186"/>
        <v>0</v>
      </c>
      <c r="P1999">
        <f t="shared" si="187"/>
        <v>0</v>
      </c>
      <c r="Q1999" s="6" t="str">
        <f t="shared" si="188"/>
        <v>photography</v>
      </c>
      <c r="R1999" s="7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8299</v>
      </c>
      <c r="O2000" s="5">
        <f t="shared" si="186"/>
        <v>26.200000000000003</v>
      </c>
      <c r="P2000">
        <f t="shared" si="187"/>
        <v>218.33333333333334</v>
      </c>
      <c r="Q2000" s="6" t="str">
        <f t="shared" si="188"/>
        <v>photography</v>
      </c>
      <c r="R2000" s="7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8299</v>
      </c>
      <c r="O2001" s="5">
        <f t="shared" si="186"/>
        <v>0.76129032258064511</v>
      </c>
      <c r="P2001">
        <f t="shared" si="187"/>
        <v>33.714285714285715</v>
      </c>
      <c r="Q2001" s="6" t="str">
        <f t="shared" si="188"/>
        <v>photography</v>
      </c>
      <c r="R2001" s="7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8299</v>
      </c>
      <c r="O2002" s="5">
        <f t="shared" si="186"/>
        <v>12.5</v>
      </c>
      <c r="P2002">
        <f t="shared" si="187"/>
        <v>25</v>
      </c>
      <c r="Q2002" s="6" t="str">
        <f t="shared" si="188"/>
        <v>photography</v>
      </c>
      <c r="R2002" s="7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7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8298</v>
      </c>
      <c r="O2003" s="5">
        <f t="shared" si="186"/>
        <v>382.12909090909091</v>
      </c>
      <c r="P2003">
        <f t="shared" si="187"/>
        <v>128.38790470372632</v>
      </c>
      <c r="Q2003" s="6" t="str">
        <f t="shared" si="188"/>
        <v>technology</v>
      </c>
      <c r="R2003" s="7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8298</v>
      </c>
      <c r="O2004" s="5">
        <f t="shared" si="186"/>
        <v>216.79422000000002</v>
      </c>
      <c r="P2004">
        <f t="shared" si="187"/>
        <v>78.834261818181815</v>
      </c>
      <c r="Q2004" s="6" t="str">
        <f t="shared" si="188"/>
        <v>technology</v>
      </c>
      <c r="R2004" s="7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8298</v>
      </c>
      <c r="O2005" s="5">
        <f t="shared" si="186"/>
        <v>312</v>
      </c>
      <c r="P2005">
        <f t="shared" si="187"/>
        <v>91.764705882352942</v>
      </c>
      <c r="Q2005" s="6" t="str">
        <f t="shared" si="188"/>
        <v>technology</v>
      </c>
      <c r="R2005" s="7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8298</v>
      </c>
      <c r="O2006" s="5">
        <f t="shared" si="186"/>
        <v>234.42048</v>
      </c>
      <c r="P2006">
        <f t="shared" si="187"/>
        <v>331.10237288135596</v>
      </c>
      <c r="Q2006" s="6" t="str">
        <f t="shared" si="188"/>
        <v>technology</v>
      </c>
      <c r="R2006" s="7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8298</v>
      </c>
      <c r="O2007" s="5">
        <f t="shared" si="186"/>
        <v>123.68010000000001</v>
      </c>
      <c r="P2007">
        <f t="shared" si="187"/>
        <v>194.26193717277485</v>
      </c>
      <c r="Q2007" s="6" t="str">
        <f t="shared" si="188"/>
        <v>technology</v>
      </c>
      <c r="R2007" s="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8298</v>
      </c>
      <c r="O2008" s="5">
        <f t="shared" si="186"/>
        <v>247.84</v>
      </c>
      <c r="P2008">
        <f t="shared" si="187"/>
        <v>408.97689768976898</v>
      </c>
      <c r="Q2008" s="6" t="str">
        <f t="shared" si="188"/>
        <v>technology</v>
      </c>
      <c r="R2008" s="7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8298</v>
      </c>
      <c r="O2009" s="5">
        <f t="shared" si="186"/>
        <v>115.7092</v>
      </c>
      <c r="P2009">
        <f t="shared" si="187"/>
        <v>84.459270072992695</v>
      </c>
      <c r="Q2009" s="6" t="str">
        <f t="shared" si="188"/>
        <v>technology</v>
      </c>
      <c r="R2009" s="7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8298</v>
      </c>
      <c r="O2010" s="5">
        <f t="shared" si="186"/>
        <v>117.07484768810599</v>
      </c>
      <c r="P2010">
        <f t="shared" si="187"/>
        <v>44.853658536585364</v>
      </c>
      <c r="Q2010" s="6" t="str">
        <f t="shared" si="188"/>
        <v>technology</v>
      </c>
      <c r="R2010" s="7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8298</v>
      </c>
      <c r="O2011" s="5">
        <f t="shared" si="186"/>
        <v>305.15800000000002</v>
      </c>
      <c r="P2011">
        <f t="shared" si="187"/>
        <v>383.3643216080402</v>
      </c>
      <c r="Q2011" s="6" t="str">
        <f t="shared" si="188"/>
        <v>technology</v>
      </c>
      <c r="R2011" s="7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7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8298</v>
      </c>
      <c r="O2012" s="5">
        <f t="shared" si="186"/>
        <v>320.05299999999994</v>
      </c>
      <c r="P2012">
        <f t="shared" si="187"/>
        <v>55.276856649395505</v>
      </c>
      <c r="Q2012" s="6" t="str">
        <f t="shared" si="188"/>
        <v>technology</v>
      </c>
      <c r="R2012" s="7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8298</v>
      </c>
      <c r="O2013" s="5">
        <f t="shared" si="186"/>
        <v>819.56399999999996</v>
      </c>
      <c r="P2013">
        <f t="shared" si="187"/>
        <v>422.02059732234807</v>
      </c>
      <c r="Q2013" s="6" t="str">
        <f t="shared" si="188"/>
        <v>technology</v>
      </c>
      <c r="R2013" s="7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8298</v>
      </c>
      <c r="O2014" s="5">
        <f t="shared" si="186"/>
        <v>234.90000000000003</v>
      </c>
      <c r="P2014">
        <f t="shared" si="187"/>
        <v>64.180327868852459</v>
      </c>
      <c r="Q2014" s="6" t="str">
        <f t="shared" si="188"/>
        <v>technology</v>
      </c>
      <c r="R2014" s="7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8298</v>
      </c>
      <c r="O2015" s="5">
        <f t="shared" si="186"/>
        <v>494.91374999999999</v>
      </c>
      <c r="P2015">
        <f t="shared" si="187"/>
        <v>173.57781674704077</v>
      </c>
      <c r="Q2015" s="6" t="str">
        <f t="shared" si="188"/>
        <v>technology</v>
      </c>
      <c r="R2015" s="7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8298</v>
      </c>
      <c r="O2016" s="5">
        <f t="shared" si="186"/>
        <v>7813.7822333333334</v>
      </c>
      <c r="P2016">
        <f t="shared" si="187"/>
        <v>88.601680840609291</v>
      </c>
      <c r="Q2016" s="6" t="str">
        <f t="shared" si="188"/>
        <v>technology</v>
      </c>
      <c r="R2016" s="7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8298</v>
      </c>
      <c r="O2017" s="5">
        <f t="shared" si="186"/>
        <v>113.00013888888888</v>
      </c>
      <c r="P2017">
        <f t="shared" si="187"/>
        <v>50.222283950617282</v>
      </c>
      <c r="Q2017" s="6" t="str">
        <f t="shared" si="188"/>
        <v>technology</v>
      </c>
      <c r="R2017" s="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7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8298</v>
      </c>
      <c r="O2018" s="5">
        <f t="shared" si="186"/>
        <v>921.54219999999998</v>
      </c>
      <c r="P2018">
        <f t="shared" si="187"/>
        <v>192.38876826722338</v>
      </c>
      <c r="Q2018" s="6" t="str">
        <f t="shared" si="188"/>
        <v>technology</v>
      </c>
      <c r="R2018" s="7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8298</v>
      </c>
      <c r="O2019" s="5">
        <f t="shared" si="186"/>
        <v>125.10239999999999</v>
      </c>
      <c r="P2019">
        <f t="shared" si="187"/>
        <v>73.416901408450698</v>
      </c>
      <c r="Q2019" s="6" t="str">
        <f t="shared" si="188"/>
        <v>technology</v>
      </c>
      <c r="R2019" s="7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8298</v>
      </c>
      <c r="O2020" s="5">
        <f t="shared" si="186"/>
        <v>102.24343076923077</v>
      </c>
      <c r="P2020">
        <f t="shared" si="187"/>
        <v>147.68495555555555</v>
      </c>
      <c r="Q2020" s="6" t="str">
        <f t="shared" si="188"/>
        <v>technology</v>
      </c>
      <c r="R2020" s="7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8298</v>
      </c>
      <c r="O2021" s="5">
        <f t="shared" si="186"/>
        <v>484.90975000000003</v>
      </c>
      <c r="P2021">
        <f t="shared" si="187"/>
        <v>108.96848314606741</v>
      </c>
      <c r="Q2021" s="6" t="str">
        <f t="shared" si="188"/>
        <v>technology</v>
      </c>
      <c r="R2021" s="7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8298</v>
      </c>
      <c r="O2022" s="5">
        <f t="shared" si="186"/>
        <v>192.33333333333334</v>
      </c>
      <c r="P2022">
        <f t="shared" si="187"/>
        <v>23.647540983606557</v>
      </c>
      <c r="Q2022" s="6" t="str">
        <f t="shared" si="188"/>
        <v>technology</v>
      </c>
      <c r="R2022" s="7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8298</v>
      </c>
      <c r="O2023" s="5">
        <f t="shared" si="186"/>
        <v>281.10000000000002</v>
      </c>
      <c r="P2023">
        <f t="shared" si="187"/>
        <v>147.94736842105263</v>
      </c>
      <c r="Q2023" s="6" t="str">
        <f t="shared" si="188"/>
        <v>technology</v>
      </c>
      <c r="R2023" s="7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8298</v>
      </c>
      <c r="O2024" s="5">
        <f t="shared" si="186"/>
        <v>125.13700000000001</v>
      </c>
      <c r="P2024">
        <f t="shared" si="187"/>
        <v>385.03692307692307</v>
      </c>
      <c r="Q2024" s="6" t="str">
        <f t="shared" si="188"/>
        <v>technology</v>
      </c>
      <c r="R2024" s="7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8298</v>
      </c>
      <c r="O2025" s="5">
        <f t="shared" si="186"/>
        <v>161.459</v>
      </c>
      <c r="P2025">
        <f t="shared" si="187"/>
        <v>457.39093484419266</v>
      </c>
      <c r="Q2025" s="6" t="str">
        <f t="shared" si="188"/>
        <v>technology</v>
      </c>
      <c r="R2025" s="7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8298</v>
      </c>
      <c r="O2026" s="5">
        <f t="shared" si="186"/>
        <v>585.35</v>
      </c>
      <c r="P2026">
        <f t="shared" si="187"/>
        <v>222.99047619047619</v>
      </c>
      <c r="Q2026" s="6" t="str">
        <f t="shared" si="188"/>
        <v>technology</v>
      </c>
      <c r="R2026" s="7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8298</v>
      </c>
      <c r="O2027" s="5">
        <f t="shared" si="186"/>
        <v>201.14999999999998</v>
      </c>
      <c r="P2027">
        <f t="shared" si="187"/>
        <v>220.74074074074073</v>
      </c>
      <c r="Q2027" s="6" t="str">
        <f t="shared" si="188"/>
        <v>technology</v>
      </c>
      <c r="R2027" s="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7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8298</v>
      </c>
      <c r="O2028" s="5">
        <f t="shared" si="186"/>
        <v>133.48307999999997</v>
      </c>
      <c r="P2028">
        <f t="shared" si="187"/>
        <v>73.503898678414089</v>
      </c>
      <c r="Q2028" s="6" t="str">
        <f t="shared" si="188"/>
        <v>technology</v>
      </c>
      <c r="R2028" s="7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8298</v>
      </c>
      <c r="O2029" s="5">
        <f t="shared" si="186"/>
        <v>120.24900000000001</v>
      </c>
      <c r="P2029">
        <f t="shared" si="187"/>
        <v>223.09647495361781</v>
      </c>
      <c r="Q2029" s="6" t="str">
        <f t="shared" si="188"/>
        <v>technology</v>
      </c>
      <c r="R2029" s="7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7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8298</v>
      </c>
      <c r="O2030" s="5">
        <f t="shared" si="186"/>
        <v>126.16666666666667</v>
      </c>
      <c r="P2030">
        <f t="shared" si="187"/>
        <v>47.911392405063289</v>
      </c>
      <c r="Q2030" s="6" t="str">
        <f t="shared" si="188"/>
        <v>technology</v>
      </c>
      <c r="R2030" s="7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8298</v>
      </c>
      <c r="O2031" s="5">
        <f t="shared" si="186"/>
        <v>361.2</v>
      </c>
      <c r="P2031">
        <f t="shared" si="187"/>
        <v>96.063829787234042</v>
      </c>
      <c r="Q2031" s="6" t="str">
        <f t="shared" si="188"/>
        <v>technology</v>
      </c>
      <c r="R2031" s="7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8298</v>
      </c>
      <c r="O2032" s="5">
        <f t="shared" si="186"/>
        <v>226.239013671875</v>
      </c>
      <c r="P2032">
        <f t="shared" si="187"/>
        <v>118.6144</v>
      </c>
      <c r="Q2032" s="6" t="str">
        <f t="shared" si="188"/>
        <v>technology</v>
      </c>
      <c r="R2032" s="7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7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8298</v>
      </c>
      <c r="O2033" s="5">
        <f t="shared" si="186"/>
        <v>120.35</v>
      </c>
      <c r="P2033">
        <f t="shared" si="187"/>
        <v>118.45472440944881</v>
      </c>
      <c r="Q2033" s="6" t="str">
        <f t="shared" si="188"/>
        <v>technology</v>
      </c>
      <c r="R2033" s="7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8298</v>
      </c>
      <c r="O2034" s="5">
        <f t="shared" si="186"/>
        <v>304.18799999999999</v>
      </c>
      <c r="P2034">
        <f t="shared" si="187"/>
        <v>143.21468926553672</v>
      </c>
      <c r="Q2034" s="6" t="str">
        <f t="shared" si="188"/>
        <v>technology</v>
      </c>
      <c r="R2034" s="7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8298</v>
      </c>
      <c r="O2035" s="5">
        <f t="shared" si="186"/>
        <v>178.67599999999999</v>
      </c>
      <c r="P2035">
        <f t="shared" si="187"/>
        <v>282.71518987341773</v>
      </c>
      <c r="Q2035" s="6" t="str">
        <f t="shared" si="188"/>
        <v>technology</v>
      </c>
      <c r="R2035" s="7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8298</v>
      </c>
      <c r="O2036" s="5">
        <f t="shared" si="186"/>
        <v>386.81998717948721</v>
      </c>
      <c r="P2036">
        <f t="shared" si="187"/>
        <v>593.93620078740162</v>
      </c>
      <c r="Q2036" s="6" t="str">
        <f t="shared" si="188"/>
        <v>technology</v>
      </c>
      <c r="R2036" s="7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8298</v>
      </c>
      <c r="O2037" s="5">
        <f t="shared" si="186"/>
        <v>211.03642500000004</v>
      </c>
      <c r="P2037">
        <f t="shared" si="187"/>
        <v>262.15704968944101</v>
      </c>
      <c r="Q2037" s="6" t="str">
        <f t="shared" si="188"/>
        <v>technology</v>
      </c>
      <c r="R2037" s="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8298</v>
      </c>
      <c r="O2038" s="5">
        <f t="shared" si="186"/>
        <v>131.66833333333335</v>
      </c>
      <c r="P2038">
        <f t="shared" si="187"/>
        <v>46.580778301886795</v>
      </c>
      <c r="Q2038" s="6" t="str">
        <f t="shared" si="188"/>
        <v>technology</v>
      </c>
      <c r="R2038" s="7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8298</v>
      </c>
      <c r="O2039" s="5">
        <f t="shared" si="186"/>
        <v>300.47639999999996</v>
      </c>
      <c r="P2039">
        <f t="shared" si="187"/>
        <v>70.041118881118877</v>
      </c>
      <c r="Q2039" s="6" t="str">
        <f t="shared" si="188"/>
        <v>technology</v>
      </c>
      <c r="R2039" s="7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8298</v>
      </c>
      <c r="O2040" s="5">
        <f t="shared" si="186"/>
        <v>420.51249999999999</v>
      </c>
      <c r="P2040">
        <f t="shared" si="187"/>
        <v>164.90686274509804</v>
      </c>
      <c r="Q2040" s="6" t="str">
        <f t="shared" si="188"/>
        <v>technology</v>
      </c>
      <c r="R2040" s="7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7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8298</v>
      </c>
      <c r="O2041" s="5">
        <f t="shared" si="186"/>
        <v>136.21680000000001</v>
      </c>
      <c r="P2041">
        <f t="shared" si="187"/>
        <v>449.26385224274406</v>
      </c>
      <c r="Q2041" s="6" t="str">
        <f t="shared" si="188"/>
        <v>technology</v>
      </c>
      <c r="R2041" s="7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7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8298</v>
      </c>
      <c r="O2042" s="5">
        <f t="shared" si="186"/>
        <v>248.17133333333334</v>
      </c>
      <c r="P2042">
        <f t="shared" si="187"/>
        <v>27.472841328413285</v>
      </c>
      <c r="Q2042" s="6" t="str">
        <f t="shared" si="188"/>
        <v>technology</v>
      </c>
      <c r="R2042" s="7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8298</v>
      </c>
      <c r="O2043" s="5">
        <f t="shared" si="186"/>
        <v>181.86315789473684</v>
      </c>
      <c r="P2043">
        <f t="shared" si="187"/>
        <v>143.97499999999999</v>
      </c>
      <c r="Q2043" s="6" t="str">
        <f t="shared" si="188"/>
        <v>technology</v>
      </c>
      <c r="R2043" s="7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8298</v>
      </c>
      <c r="O2044" s="5">
        <f t="shared" si="186"/>
        <v>123.53</v>
      </c>
      <c r="P2044">
        <f t="shared" si="187"/>
        <v>88.23571428571428</v>
      </c>
      <c r="Q2044" s="6" t="str">
        <f t="shared" si="188"/>
        <v>technology</v>
      </c>
      <c r="R2044" s="7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8298</v>
      </c>
      <c r="O2045" s="5">
        <f t="shared" si="186"/>
        <v>506.20938628158842</v>
      </c>
      <c r="P2045">
        <f t="shared" si="187"/>
        <v>36.326424870466319</v>
      </c>
      <c r="Q2045" s="6" t="str">
        <f t="shared" si="188"/>
        <v>technology</v>
      </c>
      <c r="R2045" s="7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8298</v>
      </c>
      <c r="O2046" s="5">
        <f t="shared" si="186"/>
        <v>108.21333333333334</v>
      </c>
      <c r="P2046">
        <f t="shared" si="187"/>
        <v>90.177777777777777</v>
      </c>
      <c r="Q2046" s="6" t="str">
        <f t="shared" si="188"/>
        <v>technology</v>
      </c>
      <c r="R2046" s="7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8298</v>
      </c>
      <c r="O2047" s="5">
        <f t="shared" si="186"/>
        <v>819.18387755102037</v>
      </c>
      <c r="P2047">
        <f t="shared" si="187"/>
        <v>152.62361216730039</v>
      </c>
      <c r="Q2047" s="6" t="str">
        <f t="shared" si="188"/>
        <v>technology</v>
      </c>
      <c r="R2047" s="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8298</v>
      </c>
      <c r="O2048" s="5">
        <f t="shared" si="186"/>
        <v>121.10000000000001</v>
      </c>
      <c r="P2048">
        <f t="shared" si="187"/>
        <v>55.806451612903224</v>
      </c>
      <c r="Q2048" s="6" t="str">
        <f t="shared" si="188"/>
        <v>technology</v>
      </c>
      <c r="R2048" s="7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8298</v>
      </c>
      <c r="O2049" s="5">
        <f t="shared" si="186"/>
        <v>102.99897959183673</v>
      </c>
      <c r="P2049">
        <f t="shared" si="187"/>
        <v>227.85327313769753</v>
      </c>
      <c r="Q2049" s="6" t="str">
        <f t="shared" si="188"/>
        <v>technology</v>
      </c>
      <c r="R2049" s="7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8298</v>
      </c>
      <c r="O2050" s="5">
        <f t="shared" ref="O2050:O2113" si="192">(E2050/D2050)*100</f>
        <v>148.33229411764705</v>
      </c>
      <c r="P2050">
        <f t="shared" si="187"/>
        <v>91.82989803350327</v>
      </c>
      <c r="Q2050" s="6" t="str">
        <f t="shared" si="188"/>
        <v>technology</v>
      </c>
      <c r="R2050" s="7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8298</v>
      </c>
      <c r="O2051" s="5">
        <f t="shared" si="192"/>
        <v>120.19070000000001</v>
      </c>
      <c r="P2051">
        <f t="shared" ref="P2051:P2114" si="193">IFERROR(E2051/L2051,0)</f>
        <v>80.991037735849048</v>
      </c>
      <c r="Q2051" s="6" t="str">
        <f t="shared" ref="Q2051:Q2114" si="194">LEFT(N2051,FIND("/",N2051)-1)</f>
        <v>technology</v>
      </c>
      <c r="R2051" s="7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8298</v>
      </c>
      <c r="O2052" s="5">
        <f t="shared" si="192"/>
        <v>473.27000000000004</v>
      </c>
      <c r="P2052">
        <f t="shared" si="193"/>
        <v>278.39411764705881</v>
      </c>
      <c r="Q2052" s="6" t="str">
        <f t="shared" si="194"/>
        <v>technology</v>
      </c>
      <c r="R2052" s="7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8298</v>
      </c>
      <c r="O2053" s="5">
        <f t="shared" si="192"/>
        <v>130.36250000000001</v>
      </c>
      <c r="P2053">
        <f t="shared" si="193"/>
        <v>43.095041322314053</v>
      </c>
      <c r="Q2053" s="6" t="str">
        <f t="shared" si="194"/>
        <v>technology</v>
      </c>
      <c r="R2053" s="7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8298</v>
      </c>
      <c r="O2054" s="5">
        <f t="shared" si="192"/>
        <v>353.048</v>
      </c>
      <c r="P2054">
        <f t="shared" si="193"/>
        <v>326.29205175600737</v>
      </c>
      <c r="Q2054" s="6" t="str">
        <f t="shared" si="194"/>
        <v>technology</v>
      </c>
      <c r="R2054" s="7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8298</v>
      </c>
      <c r="O2055" s="5">
        <f t="shared" si="192"/>
        <v>101.02</v>
      </c>
      <c r="P2055">
        <f t="shared" si="193"/>
        <v>41.743801652892564</v>
      </c>
      <c r="Q2055" s="6" t="str">
        <f t="shared" si="194"/>
        <v>technology</v>
      </c>
      <c r="R2055" s="7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8298</v>
      </c>
      <c r="O2056" s="5">
        <f t="shared" si="192"/>
        <v>113.59142857142857</v>
      </c>
      <c r="P2056">
        <f t="shared" si="193"/>
        <v>64.020933977455712</v>
      </c>
      <c r="Q2056" s="6" t="str">
        <f t="shared" si="194"/>
        <v>technology</v>
      </c>
      <c r="R2056" s="7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8298</v>
      </c>
      <c r="O2057" s="5">
        <f t="shared" si="192"/>
        <v>167.41666666666666</v>
      </c>
      <c r="P2057">
        <f t="shared" si="193"/>
        <v>99.455445544554451</v>
      </c>
      <c r="Q2057" s="6" t="str">
        <f t="shared" si="194"/>
        <v>technology</v>
      </c>
      <c r="R2057" s="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8298</v>
      </c>
      <c r="O2058" s="5">
        <f t="shared" si="192"/>
        <v>153.452</v>
      </c>
      <c r="P2058">
        <f t="shared" si="193"/>
        <v>138.49458483754512</v>
      </c>
      <c r="Q2058" s="6" t="str">
        <f t="shared" si="194"/>
        <v>technology</v>
      </c>
      <c r="R2058" s="7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8298</v>
      </c>
      <c r="O2059" s="5">
        <f t="shared" si="192"/>
        <v>202.23220000000001</v>
      </c>
      <c r="P2059">
        <f t="shared" si="193"/>
        <v>45.547792792792798</v>
      </c>
      <c r="Q2059" s="6" t="str">
        <f t="shared" si="194"/>
        <v>technology</v>
      </c>
      <c r="R2059" s="7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7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8298</v>
      </c>
      <c r="O2060" s="5">
        <f t="shared" si="192"/>
        <v>168.28125</v>
      </c>
      <c r="P2060">
        <f t="shared" si="193"/>
        <v>10.507317073170732</v>
      </c>
      <c r="Q2060" s="6" t="str">
        <f t="shared" si="194"/>
        <v>technology</v>
      </c>
      <c r="R2060" s="7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8298</v>
      </c>
      <c r="O2061" s="5">
        <f t="shared" si="192"/>
        <v>143.45666666666668</v>
      </c>
      <c r="P2061">
        <f t="shared" si="193"/>
        <v>114.76533333333333</v>
      </c>
      <c r="Q2061" s="6" t="str">
        <f t="shared" si="194"/>
        <v>technology</v>
      </c>
      <c r="R2061" s="7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8298</v>
      </c>
      <c r="O2062" s="5">
        <f t="shared" si="192"/>
        <v>196.4</v>
      </c>
      <c r="P2062">
        <f t="shared" si="193"/>
        <v>35.997067448680355</v>
      </c>
      <c r="Q2062" s="6" t="str">
        <f t="shared" si="194"/>
        <v>technology</v>
      </c>
      <c r="R2062" s="7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8298</v>
      </c>
      <c r="O2063" s="5">
        <f t="shared" si="192"/>
        <v>107.91999999999999</v>
      </c>
      <c r="P2063">
        <f t="shared" si="193"/>
        <v>154.17142857142858</v>
      </c>
      <c r="Q2063" s="6" t="str">
        <f t="shared" si="194"/>
        <v>technology</v>
      </c>
      <c r="R2063" s="7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8298</v>
      </c>
      <c r="O2064" s="5">
        <f t="shared" si="192"/>
        <v>114.97699999999999</v>
      </c>
      <c r="P2064">
        <f t="shared" si="193"/>
        <v>566.38916256157631</v>
      </c>
      <c r="Q2064" s="6" t="str">
        <f t="shared" si="194"/>
        <v>technology</v>
      </c>
      <c r="R2064" s="7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7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8298</v>
      </c>
      <c r="O2065" s="5">
        <f t="shared" si="192"/>
        <v>148.04999999999998</v>
      </c>
      <c r="P2065">
        <f t="shared" si="193"/>
        <v>120.85714285714286</v>
      </c>
      <c r="Q2065" s="6" t="str">
        <f t="shared" si="194"/>
        <v>technology</v>
      </c>
      <c r="R2065" s="7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8298</v>
      </c>
      <c r="O2066" s="5">
        <f t="shared" si="192"/>
        <v>191.16676082790633</v>
      </c>
      <c r="P2066">
        <f t="shared" si="193"/>
        <v>86.163845492085343</v>
      </c>
      <c r="Q2066" s="6" t="str">
        <f t="shared" si="194"/>
        <v>technology</v>
      </c>
      <c r="R2066" s="7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8298</v>
      </c>
      <c r="O2067" s="5">
        <f t="shared" si="192"/>
        <v>199.215125</v>
      </c>
      <c r="P2067">
        <f t="shared" si="193"/>
        <v>51.212114395886893</v>
      </c>
      <c r="Q2067" s="6" t="str">
        <f t="shared" si="194"/>
        <v>technology</v>
      </c>
      <c r="R2067" s="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8298</v>
      </c>
      <c r="O2068" s="5">
        <f t="shared" si="192"/>
        <v>218.6</v>
      </c>
      <c r="P2068">
        <f t="shared" si="193"/>
        <v>67.261538461538464</v>
      </c>
      <c r="Q2068" s="6" t="str">
        <f t="shared" si="194"/>
        <v>technology</v>
      </c>
      <c r="R2068" s="7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8298</v>
      </c>
      <c r="O2069" s="5">
        <f t="shared" si="192"/>
        <v>126.86868686868686</v>
      </c>
      <c r="P2069">
        <f t="shared" si="193"/>
        <v>62.8</v>
      </c>
      <c r="Q2069" s="6" t="str">
        <f t="shared" si="194"/>
        <v>technology</v>
      </c>
      <c r="R2069" s="7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8298</v>
      </c>
      <c r="O2070" s="5">
        <f t="shared" si="192"/>
        <v>105.22388000000001</v>
      </c>
      <c r="P2070">
        <f t="shared" si="193"/>
        <v>346.13118421052633</v>
      </c>
      <c r="Q2070" s="6" t="str">
        <f t="shared" si="194"/>
        <v>technology</v>
      </c>
      <c r="R2070" s="7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8298</v>
      </c>
      <c r="O2071" s="5">
        <f t="shared" si="192"/>
        <v>128.40666000000002</v>
      </c>
      <c r="P2071">
        <f t="shared" si="193"/>
        <v>244.11912547528519</v>
      </c>
      <c r="Q2071" s="6" t="str">
        <f t="shared" si="194"/>
        <v>technology</v>
      </c>
      <c r="R2071" s="7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8298</v>
      </c>
      <c r="O2072" s="5">
        <f t="shared" si="192"/>
        <v>317.3272</v>
      </c>
      <c r="P2072">
        <f t="shared" si="193"/>
        <v>259.25424836601309</v>
      </c>
      <c r="Q2072" s="6" t="str">
        <f t="shared" si="194"/>
        <v>technology</v>
      </c>
      <c r="R2072" s="7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8298</v>
      </c>
      <c r="O2073" s="5">
        <f t="shared" si="192"/>
        <v>280.73</v>
      </c>
      <c r="P2073">
        <f t="shared" si="193"/>
        <v>201.96402877697841</v>
      </c>
      <c r="Q2073" s="6" t="str">
        <f t="shared" si="194"/>
        <v>technology</v>
      </c>
      <c r="R2073" s="7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8298</v>
      </c>
      <c r="O2074" s="5">
        <f t="shared" si="192"/>
        <v>110.73146853146854</v>
      </c>
      <c r="P2074">
        <f t="shared" si="193"/>
        <v>226.20857142857142</v>
      </c>
      <c r="Q2074" s="6" t="str">
        <f t="shared" si="194"/>
        <v>technology</v>
      </c>
      <c r="R2074" s="7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8298</v>
      </c>
      <c r="O2075" s="5">
        <f t="shared" si="192"/>
        <v>152.60429999999999</v>
      </c>
      <c r="P2075">
        <f t="shared" si="193"/>
        <v>324.69</v>
      </c>
      <c r="Q2075" s="6" t="str">
        <f t="shared" si="194"/>
        <v>technology</v>
      </c>
      <c r="R2075" s="7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7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8298</v>
      </c>
      <c r="O2076" s="5">
        <f t="shared" si="192"/>
        <v>102.49999999999999</v>
      </c>
      <c r="P2076">
        <f t="shared" si="193"/>
        <v>205</v>
      </c>
      <c r="Q2076" s="6" t="str">
        <f t="shared" si="194"/>
        <v>technology</v>
      </c>
      <c r="R2076" s="7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8298</v>
      </c>
      <c r="O2077" s="5">
        <f t="shared" si="192"/>
        <v>1678.3738373837384</v>
      </c>
      <c r="P2077">
        <f t="shared" si="193"/>
        <v>20.465926829268295</v>
      </c>
      <c r="Q2077" s="6" t="str">
        <f t="shared" si="194"/>
        <v>technology</v>
      </c>
      <c r="R2077" s="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7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8298</v>
      </c>
      <c r="O2078" s="5">
        <f t="shared" si="192"/>
        <v>543.349156424581</v>
      </c>
      <c r="P2078">
        <f t="shared" si="193"/>
        <v>116.35303146309367</v>
      </c>
      <c r="Q2078" s="6" t="str">
        <f t="shared" si="194"/>
        <v>technology</v>
      </c>
      <c r="R2078" s="7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8298</v>
      </c>
      <c r="O2079" s="5">
        <f t="shared" si="192"/>
        <v>115.50800000000001</v>
      </c>
      <c r="P2079">
        <f t="shared" si="193"/>
        <v>307.20212765957444</v>
      </c>
      <c r="Q2079" s="6" t="str">
        <f t="shared" si="194"/>
        <v>technology</v>
      </c>
      <c r="R2079" s="7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8298</v>
      </c>
      <c r="O2080" s="5">
        <f t="shared" si="192"/>
        <v>131.20499999999998</v>
      </c>
      <c r="P2080">
        <f t="shared" si="193"/>
        <v>546.6875</v>
      </c>
      <c r="Q2080" s="6" t="str">
        <f t="shared" si="194"/>
        <v>technology</v>
      </c>
      <c r="R2080" s="7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8298</v>
      </c>
      <c r="O2081" s="5">
        <f t="shared" si="192"/>
        <v>288.17</v>
      </c>
      <c r="P2081">
        <f t="shared" si="193"/>
        <v>47.474464579901152</v>
      </c>
      <c r="Q2081" s="6" t="str">
        <f t="shared" si="194"/>
        <v>technology</v>
      </c>
      <c r="R2081" s="7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8298</v>
      </c>
      <c r="O2082" s="5">
        <f t="shared" si="192"/>
        <v>507.8</v>
      </c>
      <c r="P2082">
        <f t="shared" si="193"/>
        <v>101.56</v>
      </c>
      <c r="Q2082" s="6" t="str">
        <f t="shared" si="194"/>
        <v>technology</v>
      </c>
      <c r="R2082" s="7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s="5">
        <f t="shared" si="192"/>
        <v>114.57142857142857</v>
      </c>
      <c r="P2083">
        <f t="shared" si="193"/>
        <v>72.909090909090907</v>
      </c>
      <c r="Q2083" s="6" t="str">
        <f t="shared" si="194"/>
        <v>music</v>
      </c>
      <c r="R2083" s="7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s="5">
        <f t="shared" si="192"/>
        <v>110.73333333333333</v>
      </c>
      <c r="P2084">
        <f t="shared" si="193"/>
        <v>43.710526315789473</v>
      </c>
      <c r="Q2084" s="6" t="str">
        <f t="shared" si="194"/>
        <v>music</v>
      </c>
      <c r="R2084" s="7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s="5">
        <f t="shared" si="192"/>
        <v>113.33333333333333</v>
      </c>
      <c r="P2085">
        <f t="shared" si="193"/>
        <v>34</v>
      </c>
      <c r="Q2085" s="6" t="str">
        <f t="shared" si="194"/>
        <v>music</v>
      </c>
      <c r="R2085" s="7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s="5">
        <f t="shared" si="192"/>
        <v>108.33333333333333</v>
      </c>
      <c r="P2086">
        <f t="shared" si="193"/>
        <v>70.652173913043484</v>
      </c>
      <c r="Q2086" s="6" t="str">
        <f t="shared" si="194"/>
        <v>music</v>
      </c>
      <c r="R2086" s="7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s="5">
        <f t="shared" si="192"/>
        <v>123.53333333333335</v>
      </c>
      <c r="P2087">
        <f t="shared" si="193"/>
        <v>89.301204819277103</v>
      </c>
      <c r="Q2087" s="6" t="str">
        <f t="shared" si="194"/>
        <v>music</v>
      </c>
      <c r="R2087" s="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s="5">
        <f t="shared" si="192"/>
        <v>100.69999999999999</v>
      </c>
      <c r="P2088">
        <f t="shared" si="193"/>
        <v>115.08571428571429</v>
      </c>
      <c r="Q2088" s="6" t="str">
        <f t="shared" si="194"/>
        <v>music</v>
      </c>
      <c r="R2088" s="7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s="5">
        <f t="shared" si="192"/>
        <v>103.53333333333335</v>
      </c>
      <c r="P2089">
        <f t="shared" si="193"/>
        <v>62.12</v>
      </c>
      <c r="Q2089" s="6" t="str">
        <f t="shared" si="194"/>
        <v>music</v>
      </c>
      <c r="R2089" s="7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s="5">
        <f t="shared" si="192"/>
        <v>115.51066666666668</v>
      </c>
      <c r="P2090">
        <f t="shared" si="193"/>
        <v>46.204266666666669</v>
      </c>
      <c r="Q2090" s="6" t="str">
        <f t="shared" si="194"/>
        <v>music</v>
      </c>
      <c r="R2090" s="7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7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s="5">
        <f t="shared" si="192"/>
        <v>120.4004</v>
      </c>
      <c r="P2091">
        <f t="shared" si="193"/>
        <v>48.54854838709678</v>
      </c>
      <c r="Q2091" s="6" t="str">
        <f t="shared" si="194"/>
        <v>music</v>
      </c>
      <c r="R2091" s="7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s="5">
        <f t="shared" si="192"/>
        <v>115.040375</v>
      </c>
      <c r="P2092">
        <f t="shared" si="193"/>
        <v>57.520187499999999</v>
      </c>
      <c r="Q2092" s="6" t="str">
        <f t="shared" si="194"/>
        <v>music</v>
      </c>
      <c r="R2092" s="7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s="5">
        <f t="shared" si="192"/>
        <v>120.46777777777777</v>
      </c>
      <c r="P2093">
        <f t="shared" si="193"/>
        <v>88.147154471544724</v>
      </c>
      <c r="Q2093" s="6" t="str">
        <f t="shared" si="194"/>
        <v>music</v>
      </c>
      <c r="R2093" s="7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s="5">
        <f t="shared" si="192"/>
        <v>101.28333333333333</v>
      </c>
      <c r="P2094">
        <f t="shared" si="193"/>
        <v>110.49090909090908</v>
      </c>
      <c r="Q2094" s="6" t="str">
        <f t="shared" si="194"/>
        <v>music</v>
      </c>
      <c r="R2094" s="7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s="5">
        <f t="shared" si="192"/>
        <v>102.46666666666667</v>
      </c>
      <c r="P2095">
        <f t="shared" si="193"/>
        <v>66.826086956521735</v>
      </c>
      <c r="Q2095" s="6" t="str">
        <f t="shared" si="194"/>
        <v>music</v>
      </c>
      <c r="R2095" s="7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s="5">
        <f t="shared" si="192"/>
        <v>120.54285714285714</v>
      </c>
      <c r="P2096">
        <f t="shared" si="193"/>
        <v>58.597222222222221</v>
      </c>
      <c r="Q2096" s="6" t="str">
        <f t="shared" si="194"/>
        <v>music</v>
      </c>
      <c r="R2096" s="7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s="5">
        <f t="shared" si="192"/>
        <v>100</v>
      </c>
      <c r="P2097">
        <f t="shared" si="193"/>
        <v>113.63636363636364</v>
      </c>
      <c r="Q2097" s="6" t="str">
        <f t="shared" si="194"/>
        <v>music</v>
      </c>
      <c r="R2097" s="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s="5">
        <f t="shared" si="192"/>
        <v>101.66666666666666</v>
      </c>
      <c r="P2098">
        <f t="shared" si="193"/>
        <v>43.571428571428569</v>
      </c>
      <c r="Q2098" s="6" t="str">
        <f t="shared" si="194"/>
        <v>music</v>
      </c>
      <c r="R2098" s="7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s="5">
        <f t="shared" si="192"/>
        <v>100</v>
      </c>
      <c r="P2099">
        <f t="shared" si="193"/>
        <v>78.94736842105263</v>
      </c>
      <c r="Q2099" s="6" t="str">
        <f t="shared" si="194"/>
        <v>music</v>
      </c>
      <c r="R2099" s="7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s="5">
        <f t="shared" si="192"/>
        <v>100.33333333333334</v>
      </c>
      <c r="P2100">
        <f t="shared" si="193"/>
        <v>188.125</v>
      </c>
      <c r="Q2100" s="6" t="str">
        <f t="shared" si="194"/>
        <v>music</v>
      </c>
      <c r="R2100" s="7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s="5">
        <f t="shared" si="192"/>
        <v>132.36666666666667</v>
      </c>
      <c r="P2101">
        <f t="shared" si="193"/>
        <v>63.031746031746032</v>
      </c>
      <c r="Q2101" s="6" t="str">
        <f t="shared" si="194"/>
        <v>music</v>
      </c>
      <c r="R2101" s="7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s="5">
        <f t="shared" si="192"/>
        <v>136.66666666666666</v>
      </c>
      <c r="P2102">
        <f t="shared" si="193"/>
        <v>30.37037037037037</v>
      </c>
      <c r="Q2102" s="6" t="str">
        <f t="shared" si="194"/>
        <v>music</v>
      </c>
      <c r="R2102" s="7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s="5">
        <f t="shared" si="192"/>
        <v>113.25</v>
      </c>
      <c r="P2103">
        <f t="shared" si="193"/>
        <v>51.477272727272727</v>
      </c>
      <c r="Q2103" s="6" t="str">
        <f t="shared" si="194"/>
        <v>music</v>
      </c>
      <c r="R2103" s="7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s="5">
        <f t="shared" si="192"/>
        <v>136</v>
      </c>
      <c r="P2104">
        <f t="shared" si="193"/>
        <v>35.789473684210527</v>
      </c>
      <c r="Q2104" s="6" t="str">
        <f t="shared" si="194"/>
        <v>music</v>
      </c>
      <c r="R2104" s="7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7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s="5">
        <f t="shared" si="192"/>
        <v>146.12318374694613</v>
      </c>
      <c r="P2105">
        <f t="shared" si="193"/>
        <v>98.817391304347822</v>
      </c>
      <c r="Q2105" s="6" t="str">
        <f t="shared" si="194"/>
        <v>music</v>
      </c>
      <c r="R2105" s="7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s="5">
        <f t="shared" si="192"/>
        <v>129.5</v>
      </c>
      <c r="P2106">
        <f t="shared" si="193"/>
        <v>28</v>
      </c>
      <c r="Q2106" s="6" t="str">
        <f t="shared" si="194"/>
        <v>music</v>
      </c>
      <c r="R2106" s="7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7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s="5">
        <f t="shared" si="192"/>
        <v>254</v>
      </c>
      <c r="P2107">
        <f t="shared" si="193"/>
        <v>51.313131313131315</v>
      </c>
      <c r="Q2107" s="6" t="str">
        <f t="shared" si="194"/>
        <v>music</v>
      </c>
      <c r="R2107" s="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s="5">
        <f t="shared" si="192"/>
        <v>107.04545454545456</v>
      </c>
      <c r="P2108">
        <f t="shared" si="193"/>
        <v>53.522727272727273</v>
      </c>
      <c r="Q2108" s="6" t="str">
        <f t="shared" si="194"/>
        <v>music</v>
      </c>
      <c r="R2108" s="7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s="5">
        <f t="shared" si="192"/>
        <v>107.73299999999999</v>
      </c>
      <c r="P2109">
        <f t="shared" si="193"/>
        <v>37.149310344827583</v>
      </c>
      <c r="Q2109" s="6" t="str">
        <f t="shared" si="194"/>
        <v>music</v>
      </c>
      <c r="R2109" s="7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s="5">
        <f t="shared" si="192"/>
        <v>107.31250000000001</v>
      </c>
      <c r="P2110">
        <f t="shared" si="193"/>
        <v>89.895287958115176</v>
      </c>
      <c r="Q2110" s="6" t="str">
        <f t="shared" si="194"/>
        <v>music</v>
      </c>
      <c r="R2110" s="7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7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s="5">
        <f t="shared" si="192"/>
        <v>106.52500000000001</v>
      </c>
      <c r="P2111">
        <f t="shared" si="193"/>
        <v>106.52500000000001</v>
      </c>
      <c r="Q2111" s="6" t="str">
        <f t="shared" si="194"/>
        <v>music</v>
      </c>
      <c r="R2111" s="7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7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s="5">
        <f t="shared" si="192"/>
        <v>100.35000000000001</v>
      </c>
      <c r="P2112">
        <f t="shared" si="193"/>
        <v>52.815789473684212</v>
      </c>
      <c r="Q2112" s="6" t="str">
        <f t="shared" si="194"/>
        <v>music</v>
      </c>
      <c r="R2112" s="7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s="5">
        <f t="shared" si="192"/>
        <v>106.5</v>
      </c>
      <c r="P2113">
        <f t="shared" si="193"/>
        <v>54.615384615384613</v>
      </c>
      <c r="Q2113" s="6" t="str">
        <f t="shared" si="194"/>
        <v>music</v>
      </c>
      <c r="R2113" s="7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s="5">
        <f t="shared" ref="O2114:O2177" si="198">(E2114/D2114)*100</f>
        <v>100</v>
      </c>
      <c r="P2114">
        <f t="shared" si="193"/>
        <v>27.272727272727273</v>
      </c>
      <c r="Q2114" s="6" t="str">
        <f t="shared" si="194"/>
        <v>music</v>
      </c>
      <c r="R2114" s="7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7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s="5">
        <f t="shared" si="198"/>
        <v>104.85714285714285</v>
      </c>
      <c r="P2115">
        <f t="shared" ref="P2115:P2178" si="199">IFERROR(E2115/L2115,0)</f>
        <v>68.598130841121488</v>
      </c>
      <c r="Q2115" s="6" t="str">
        <f t="shared" ref="Q2115:Q2178" si="200">LEFT(N2115,FIND("/",N2115)-1)</f>
        <v>music</v>
      </c>
      <c r="R2115" s="7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s="5">
        <f t="shared" si="198"/>
        <v>104.69999999999999</v>
      </c>
      <c r="P2116">
        <f t="shared" si="199"/>
        <v>35.612244897959187</v>
      </c>
      <c r="Q2116" s="6" t="str">
        <f t="shared" si="200"/>
        <v>music</v>
      </c>
      <c r="R2116" s="7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s="5">
        <f t="shared" si="198"/>
        <v>225.66666666666669</v>
      </c>
      <c r="P2117">
        <f t="shared" si="199"/>
        <v>94.027777777777771</v>
      </c>
      <c r="Q2117" s="6" t="str">
        <f t="shared" si="200"/>
        <v>music</v>
      </c>
      <c r="R2117" s="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s="5">
        <f t="shared" si="198"/>
        <v>100.90416666666667</v>
      </c>
      <c r="P2118">
        <f t="shared" si="199"/>
        <v>526.45652173913038</v>
      </c>
      <c r="Q2118" s="6" t="str">
        <f t="shared" si="200"/>
        <v>music</v>
      </c>
      <c r="R2118" s="7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s="5">
        <f t="shared" si="198"/>
        <v>147.75</v>
      </c>
      <c r="P2119">
        <f t="shared" si="199"/>
        <v>50.657142857142858</v>
      </c>
      <c r="Q2119" s="6" t="str">
        <f t="shared" si="200"/>
        <v>music</v>
      </c>
      <c r="R2119" s="7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7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s="5">
        <f t="shared" si="198"/>
        <v>134.61099999999999</v>
      </c>
      <c r="P2120">
        <f t="shared" si="199"/>
        <v>79.182941176470578</v>
      </c>
      <c r="Q2120" s="6" t="str">
        <f t="shared" si="200"/>
        <v>music</v>
      </c>
      <c r="R2120" s="7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s="5">
        <f t="shared" si="198"/>
        <v>100.75</v>
      </c>
      <c r="P2121">
        <f t="shared" si="199"/>
        <v>91.590909090909093</v>
      </c>
      <c r="Q2121" s="6" t="str">
        <f t="shared" si="200"/>
        <v>music</v>
      </c>
      <c r="R2121" s="7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s="5">
        <f t="shared" si="198"/>
        <v>100.880375</v>
      </c>
      <c r="P2122">
        <f t="shared" si="199"/>
        <v>116.96275362318841</v>
      </c>
      <c r="Q2122" s="6" t="str">
        <f t="shared" si="200"/>
        <v>music</v>
      </c>
      <c r="R2122" s="7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7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8285</v>
      </c>
      <c r="O2123" s="5">
        <f t="shared" si="198"/>
        <v>0.56800000000000006</v>
      </c>
      <c r="P2123">
        <f t="shared" si="199"/>
        <v>28.4</v>
      </c>
      <c r="Q2123" s="6" t="str">
        <f t="shared" si="200"/>
        <v>games</v>
      </c>
      <c r="R2123" s="7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8285</v>
      </c>
      <c r="O2124" s="5">
        <f t="shared" si="198"/>
        <v>0.38750000000000001</v>
      </c>
      <c r="P2124">
        <f t="shared" si="199"/>
        <v>103.33333333333333</v>
      </c>
      <c r="Q2124" s="6" t="str">
        <f t="shared" si="200"/>
        <v>games</v>
      </c>
      <c r="R2124" s="7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8285</v>
      </c>
      <c r="O2125" s="5">
        <f t="shared" si="198"/>
        <v>10</v>
      </c>
      <c r="P2125">
        <f t="shared" si="199"/>
        <v>10</v>
      </c>
      <c r="Q2125" s="6" t="str">
        <f t="shared" si="200"/>
        <v>games</v>
      </c>
      <c r="R2125" s="7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8285</v>
      </c>
      <c r="O2126" s="5">
        <f t="shared" si="198"/>
        <v>10.454545454545453</v>
      </c>
      <c r="P2126">
        <f t="shared" si="199"/>
        <v>23</v>
      </c>
      <c r="Q2126" s="6" t="str">
        <f t="shared" si="200"/>
        <v>games</v>
      </c>
      <c r="R2126" s="7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8285</v>
      </c>
      <c r="O2127" s="5">
        <f t="shared" si="198"/>
        <v>1.4200000000000002</v>
      </c>
      <c r="P2127">
        <f t="shared" si="199"/>
        <v>31.555555555555557</v>
      </c>
      <c r="Q2127" s="6" t="str">
        <f t="shared" si="200"/>
        <v>games</v>
      </c>
      <c r="R2127" s="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8285</v>
      </c>
      <c r="O2128" s="5">
        <f t="shared" si="198"/>
        <v>0.05</v>
      </c>
      <c r="P2128">
        <f t="shared" si="199"/>
        <v>5</v>
      </c>
      <c r="Q2128" s="6" t="str">
        <f t="shared" si="200"/>
        <v>games</v>
      </c>
      <c r="R2128" s="7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7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8285</v>
      </c>
      <c r="O2129" s="5">
        <f t="shared" si="198"/>
        <v>28.842857142857142</v>
      </c>
      <c r="P2129">
        <f t="shared" si="199"/>
        <v>34.220338983050844</v>
      </c>
      <c r="Q2129" s="6" t="str">
        <f t="shared" si="200"/>
        <v>games</v>
      </c>
      <c r="R2129" s="7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8285</v>
      </c>
      <c r="O2130" s="5">
        <f t="shared" si="198"/>
        <v>0.16666666666666669</v>
      </c>
      <c r="P2130">
        <f t="shared" si="199"/>
        <v>25</v>
      </c>
      <c r="Q2130" s="6" t="str">
        <f t="shared" si="200"/>
        <v>games</v>
      </c>
      <c r="R2130" s="7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8285</v>
      </c>
      <c r="O2131" s="5">
        <f t="shared" si="198"/>
        <v>11.799999999999999</v>
      </c>
      <c r="P2131">
        <f t="shared" si="199"/>
        <v>19.666666666666668</v>
      </c>
      <c r="Q2131" s="6" t="str">
        <f t="shared" si="200"/>
        <v>games</v>
      </c>
      <c r="R2131" s="7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7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8285</v>
      </c>
      <c r="O2132" s="5">
        <f t="shared" si="198"/>
        <v>0.20238095238095236</v>
      </c>
      <c r="P2132">
        <f t="shared" si="199"/>
        <v>21.25</v>
      </c>
      <c r="Q2132" s="6" t="str">
        <f t="shared" si="200"/>
        <v>games</v>
      </c>
      <c r="R2132" s="7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8285</v>
      </c>
      <c r="O2133" s="5">
        <f t="shared" si="198"/>
        <v>5</v>
      </c>
      <c r="P2133">
        <f t="shared" si="199"/>
        <v>8.3333333333333339</v>
      </c>
      <c r="Q2133" s="6" t="str">
        <f t="shared" si="200"/>
        <v>games</v>
      </c>
      <c r="R2133" s="7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8285</v>
      </c>
      <c r="O2134" s="5">
        <f t="shared" si="198"/>
        <v>2.1129899999999995</v>
      </c>
      <c r="P2134">
        <f t="shared" si="199"/>
        <v>21.34333333333333</v>
      </c>
      <c r="Q2134" s="6" t="str">
        <f t="shared" si="200"/>
        <v>games</v>
      </c>
      <c r="R2134" s="7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8285</v>
      </c>
      <c r="O2135" s="5">
        <f t="shared" si="198"/>
        <v>1.6</v>
      </c>
      <c r="P2135">
        <f t="shared" si="199"/>
        <v>5.333333333333333</v>
      </c>
      <c r="Q2135" s="6" t="str">
        <f t="shared" si="200"/>
        <v>games</v>
      </c>
      <c r="R2135" s="7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8285</v>
      </c>
      <c r="O2136" s="5">
        <f t="shared" si="198"/>
        <v>1.7333333333333332</v>
      </c>
      <c r="P2136">
        <f t="shared" si="199"/>
        <v>34.666666666666664</v>
      </c>
      <c r="Q2136" s="6" t="str">
        <f t="shared" si="200"/>
        <v>games</v>
      </c>
      <c r="R2136" s="7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8285</v>
      </c>
      <c r="O2137" s="5">
        <f t="shared" si="198"/>
        <v>9.56</v>
      </c>
      <c r="P2137">
        <f t="shared" si="199"/>
        <v>21.727272727272727</v>
      </c>
      <c r="Q2137" s="6" t="str">
        <f t="shared" si="200"/>
        <v>games</v>
      </c>
      <c r="R2137" s="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8285</v>
      </c>
      <c r="O2138" s="5">
        <f t="shared" si="198"/>
        <v>5.9612499999999999E-2</v>
      </c>
      <c r="P2138">
        <f t="shared" si="199"/>
        <v>11.922499999999999</v>
      </c>
      <c r="Q2138" s="6" t="str">
        <f t="shared" si="200"/>
        <v>games</v>
      </c>
      <c r="R2138" s="7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8285</v>
      </c>
      <c r="O2139" s="5">
        <f t="shared" si="198"/>
        <v>28.405999999999999</v>
      </c>
      <c r="P2139">
        <f t="shared" si="199"/>
        <v>26.59737827715356</v>
      </c>
      <c r="Q2139" s="6" t="str">
        <f t="shared" si="200"/>
        <v>games</v>
      </c>
      <c r="R2139" s="7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7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8285</v>
      </c>
      <c r="O2140" s="5">
        <f t="shared" si="198"/>
        <v>12.8</v>
      </c>
      <c r="P2140">
        <f t="shared" si="199"/>
        <v>10.666666666666666</v>
      </c>
      <c r="Q2140" s="6" t="str">
        <f t="shared" si="200"/>
        <v>games</v>
      </c>
      <c r="R2140" s="7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8285</v>
      </c>
      <c r="O2141" s="5">
        <f t="shared" si="198"/>
        <v>5.42</v>
      </c>
      <c r="P2141">
        <f t="shared" si="199"/>
        <v>29.035714285714285</v>
      </c>
      <c r="Q2141" s="6" t="str">
        <f t="shared" si="200"/>
        <v>games</v>
      </c>
      <c r="R2141" s="7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8285</v>
      </c>
      <c r="O2142" s="5">
        <f t="shared" si="198"/>
        <v>0.11199999999999999</v>
      </c>
      <c r="P2142">
        <f t="shared" si="199"/>
        <v>50.909090909090907</v>
      </c>
      <c r="Q2142" s="6" t="str">
        <f t="shared" si="200"/>
        <v>games</v>
      </c>
      <c r="R2142" s="7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8285</v>
      </c>
      <c r="O2143" s="5">
        <f t="shared" si="198"/>
        <v>0</v>
      </c>
      <c r="P2143">
        <f t="shared" si="199"/>
        <v>0</v>
      </c>
      <c r="Q2143" s="6" t="str">
        <f t="shared" si="200"/>
        <v>games</v>
      </c>
      <c r="R2143" s="7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8285</v>
      </c>
      <c r="O2144" s="5">
        <f t="shared" si="198"/>
        <v>5.7238095238095239</v>
      </c>
      <c r="P2144">
        <f t="shared" si="199"/>
        <v>50.083333333333336</v>
      </c>
      <c r="Q2144" s="6" t="str">
        <f t="shared" si="200"/>
        <v>games</v>
      </c>
      <c r="R2144" s="7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8285</v>
      </c>
      <c r="O2145" s="5">
        <f t="shared" si="198"/>
        <v>11.25</v>
      </c>
      <c r="P2145">
        <f t="shared" si="199"/>
        <v>45</v>
      </c>
      <c r="Q2145" s="6" t="str">
        <f t="shared" si="200"/>
        <v>games</v>
      </c>
      <c r="R2145" s="7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7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8285</v>
      </c>
      <c r="O2146" s="5">
        <f t="shared" si="198"/>
        <v>1.7098591549295776</v>
      </c>
      <c r="P2146">
        <f t="shared" si="199"/>
        <v>25.291666666666668</v>
      </c>
      <c r="Q2146" s="6" t="str">
        <f t="shared" si="200"/>
        <v>games</v>
      </c>
      <c r="R2146" s="7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8285</v>
      </c>
      <c r="O2147" s="5">
        <f t="shared" si="198"/>
        <v>30.433333333333334</v>
      </c>
      <c r="P2147">
        <f t="shared" si="199"/>
        <v>51.292134831460672</v>
      </c>
      <c r="Q2147" s="6" t="str">
        <f t="shared" si="200"/>
        <v>games</v>
      </c>
      <c r="R2147" s="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8285</v>
      </c>
      <c r="O2148" s="5">
        <f t="shared" si="198"/>
        <v>0.02</v>
      </c>
      <c r="P2148">
        <f t="shared" si="199"/>
        <v>1</v>
      </c>
      <c r="Q2148" s="6" t="str">
        <f t="shared" si="200"/>
        <v>games</v>
      </c>
      <c r="R2148" s="7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8285</v>
      </c>
      <c r="O2149" s="5">
        <f t="shared" si="198"/>
        <v>0.69641025641025645</v>
      </c>
      <c r="P2149">
        <f t="shared" si="199"/>
        <v>49.381818181818183</v>
      </c>
      <c r="Q2149" s="6" t="str">
        <f t="shared" si="200"/>
        <v>games</v>
      </c>
      <c r="R2149" s="7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8285</v>
      </c>
      <c r="O2150" s="5">
        <f t="shared" si="198"/>
        <v>2</v>
      </c>
      <c r="P2150">
        <f t="shared" si="199"/>
        <v>1</v>
      </c>
      <c r="Q2150" s="6" t="str">
        <f t="shared" si="200"/>
        <v>games</v>
      </c>
      <c r="R2150" s="7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8285</v>
      </c>
      <c r="O2151" s="5">
        <f t="shared" si="198"/>
        <v>0</v>
      </c>
      <c r="P2151">
        <f t="shared" si="199"/>
        <v>0</v>
      </c>
      <c r="Q2151" s="6" t="str">
        <f t="shared" si="200"/>
        <v>games</v>
      </c>
      <c r="R2151" s="7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8285</v>
      </c>
      <c r="O2152" s="5">
        <f t="shared" si="198"/>
        <v>0.80999999999999994</v>
      </c>
      <c r="P2152">
        <f t="shared" si="199"/>
        <v>101.25</v>
      </c>
      <c r="Q2152" s="6" t="str">
        <f t="shared" si="200"/>
        <v>games</v>
      </c>
      <c r="R2152" s="7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8285</v>
      </c>
      <c r="O2153" s="5">
        <f t="shared" si="198"/>
        <v>0.26222222222222225</v>
      </c>
      <c r="P2153">
        <f t="shared" si="199"/>
        <v>19.666666666666668</v>
      </c>
      <c r="Q2153" s="6" t="str">
        <f t="shared" si="200"/>
        <v>games</v>
      </c>
      <c r="R2153" s="7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8285</v>
      </c>
      <c r="O2154" s="5">
        <f t="shared" si="198"/>
        <v>0.16666666666666669</v>
      </c>
      <c r="P2154">
        <f t="shared" si="199"/>
        <v>12.5</v>
      </c>
      <c r="Q2154" s="6" t="str">
        <f t="shared" si="200"/>
        <v>games</v>
      </c>
      <c r="R2154" s="7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8285</v>
      </c>
      <c r="O2155" s="5">
        <f t="shared" si="198"/>
        <v>9.124454880912446E-3</v>
      </c>
      <c r="P2155">
        <f t="shared" si="199"/>
        <v>8.5</v>
      </c>
      <c r="Q2155" s="6" t="str">
        <f t="shared" si="200"/>
        <v>games</v>
      </c>
      <c r="R2155" s="7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7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8285</v>
      </c>
      <c r="O2156" s="5">
        <f t="shared" si="198"/>
        <v>0.8</v>
      </c>
      <c r="P2156">
        <f t="shared" si="199"/>
        <v>1</v>
      </c>
      <c r="Q2156" s="6" t="str">
        <f t="shared" si="200"/>
        <v>games</v>
      </c>
      <c r="R2156" s="7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8285</v>
      </c>
      <c r="O2157" s="5">
        <f t="shared" si="198"/>
        <v>2.2999999999999998</v>
      </c>
      <c r="P2157">
        <f t="shared" si="199"/>
        <v>23</v>
      </c>
      <c r="Q2157" s="6" t="str">
        <f t="shared" si="200"/>
        <v>games</v>
      </c>
      <c r="R2157" s="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8285</v>
      </c>
      <c r="O2158" s="5">
        <f t="shared" si="198"/>
        <v>2.6660714285714282</v>
      </c>
      <c r="P2158">
        <f t="shared" si="199"/>
        <v>17.987951807228917</v>
      </c>
      <c r="Q2158" s="6" t="str">
        <f t="shared" si="200"/>
        <v>games</v>
      </c>
      <c r="R2158" s="7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7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8285</v>
      </c>
      <c r="O2159" s="5">
        <f t="shared" si="198"/>
        <v>28.192</v>
      </c>
      <c r="P2159">
        <f t="shared" si="199"/>
        <v>370.94736842105266</v>
      </c>
      <c r="Q2159" s="6" t="str">
        <f t="shared" si="200"/>
        <v>games</v>
      </c>
      <c r="R2159" s="7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8285</v>
      </c>
      <c r="O2160" s="5">
        <f t="shared" si="198"/>
        <v>6.5900366666666672</v>
      </c>
      <c r="P2160">
        <f t="shared" si="199"/>
        <v>63.569485530546629</v>
      </c>
      <c r="Q2160" s="6" t="str">
        <f t="shared" si="200"/>
        <v>games</v>
      </c>
      <c r="R2160" s="7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8285</v>
      </c>
      <c r="O2161" s="5">
        <f t="shared" si="198"/>
        <v>0.72222222222222221</v>
      </c>
      <c r="P2161">
        <f t="shared" si="199"/>
        <v>13</v>
      </c>
      <c r="Q2161" s="6" t="str">
        <f t="shared" si="200"/>
        <v>games</v>
      </c>
      <c r="R2161" s="7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8285</v>
      </c>
      <c r="O2162" s="5">
        <f t="shared" si="198"/>
        <v>0.85000000000000009</v>
      </c>
      <c r="P2162">
        <f t="shared" si="199"/>
        <v>5.3125</v>
      </c>
      <c r="Q2162" s="6" t="str">
        <f t="shared" si="200"/>
        <v>games</v>
      </c>
      <c r="R2162" s="7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7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s="5">
        <f t="shared" si="198"/>
        <v>115.75</v>
      </c>
      <c r="P2163">
        <f t="shared" si="199"/>
        <v>35.615384615384613</v>
      </c>
      <c r="Q2163" s="6" t="str">
        <f t="shared" si="200"/>
        <v>music</v>
      </c>
      <c r="R2163" s="7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s="5">
        <f t="shared" si="198"/>
        <v>112.26666666666667</v>
      </c>
      <c r="P2164">
        <f t="shared" si="199"/>
        <v>87.103448275862064</v>
      </c>
      <c r="Q2164" s="6" t="str">
        <f t="shared" si="200"/>
        <v>music</v>
      </c>
      <c r="R2164" s="7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s="5">
        <f t="shared" si="198"/>
        <v>132.20000000000002</v>
      </c>
      <c r="P2165">
        <f t="shared" si="199"/>
        <v>75.11363636363636</v>
      </c>
      <c r="Q2165" s="6" t="str">
        <f t="shared" si="200"/>
        <v>music</v>
      </c>
      <c r="R2165" s="7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7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s="5">
        <f t="shared" si="198"/>
        <v>102.63636363636364</v>
      </c>
      <c r="P2166">
        <f t="shared" si="199"/>
        <v>68.01204819277109</v>
      </c>
      <c r="Q2166" s="6" t="str">
        <f t="shared" si="200"/>
        <v>music</v>
      </c>
      <c r="R2166" s="7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s="5">
        <f t="shared" si="198"/>
        <v>138.64000000000001</v>
      </c>
      <c r="P2167">
        <f t="shared" si="199"/>
        <v>29.623931623931625</v>
      </c>
      <c r="Q2167" s="6" t="str">
        <f t="shared" si="200"/>
        <v>music</v>
      </c>
      <c r="R2167" s="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s="5">
        <f t="shared" si="198"/>
        <v>146.6</v>
      </c>
      <c r="P2168">
        <f t="shared" si="199"/>
        <v>91.625</v>
      </c>
      <c r="Q2168" s="6" t="str">
        <f t="shared" si="200"/>
        <v>music</v>
      </c>
      <c r="R2168" s="7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7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s="5">
        <f t="shared" si="198"/>
        <v>120</v>
      </c>
      <c r="P2169">
        <f t="shared" si="199"/>
        <v>22.5</v>
      </c>
      <c r="Q2169" s="6" t="str">
        <f t="shared" si="200"/>
        <v>music</v>
      </c>
      <c r="R2169" s="7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7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s="5">
        <f t="shared" si="198"/>
        <v>121.5816111111111</v>
      </c>
      <c r="P2170">
        <f t="shared" si="199"/>
        <v>64.366735294117646</v>
      </c>
      <c r="Q2170" s="6" t="str">
        <f t="shared" si="200"/>
        <v>music</v>
      </c>
      <c r="R2170" s="7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s="5">
        <f t="shared" si="198"/>
        <v>100</v>
      </c>
      <c r="P2171">
        <f t="shared" si="199"/>
        <v>21.857142857142858</v>
      </c>
      <c r="Q2171" s="6" t="str">
        <f t="shared" si="200"/>
        <v>music</v>
      </c>
      <c r="R2171" s="7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s="5">
        <f t="shared" si="198"/>
        <v>180.85714285714286</v>
      </c>
      <c r="P2172">
        <f t="shared" si="199"/>
        <v>33.315789473684212</v>
      </c>
      <c r="Q2172" s="6" t="str">
        <f t="shared" si="200"/>
        <v>music</v>
      </c>
      <c r="R2172" s="7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s="5">
        <f t="shared" si="198"/>
        <v>106.075</v>
      </c>
      <c r="P2173">
        <f t="shared" si="199"/>
        <v>90.276595744680847</v>
      </c>
      <c r="Q2173" s="6" t="str">
        <f t="shared" si="200"/>
        <v>music</v>
      </c>
      <c r="R2173" s="7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s="5">
        <f t="shared" si="198"/>
        <v>100</v>
      </c>
      <c r="P2174">
        <f t="shared" si="199"/>
        <v>76.92307692307692</v>
      </c>
      <c r="Q2174" s="6" t="str">
        <f t="shared" si="200"/>
        <v>music</v>
      </c>
      <c r="R2174" s="7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s="5">
        <f t="shared" si="198"/>
        <v>126.92857142857143</v>
      </c>
      <c r="P2175">
        <f t="shared" si="199"/>
        <v>59.233333333333334</v>
      </c>
      <c r="Q2175" s="6" t="str">
        <f t="shared" si="200"/>
        <v>music</v>
      </c>
      <c r="R2175" s="7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s="5">
        <f t="shared" si="198"/>
        <v>102.97499999999999</v>
      </c>
      <c r="P2176">
        <f t="shared" si="199"/>
        <v>65.38095238095238</v>
      </c>
      <c r="Q2176" s="6" t="str">
        <f t="shared" si="200"/>
        <v>music</v>
      </c>
      <c r="R2176" s="7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s="5">
        <f t="shared" si="198"/>
        <v>250</v>
      </c>
      <c r="P2177">
        <f t="shared" si="199"/>
        <v>67.307692307692307</v>
      </c>
      <c r="Q2177" s="6" t="str">
        <f t="shared" si="200"/>
        <v>music</v>
      </c>
      <c r="R2177" s="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s="5">
        <f t="shared" ref="O2178:O2241" si="204">(E2178/D2178)*100</f>
        <v>126.02</v>
      </c>
      <c r="P2178">
        <f t="shared" si="199"/>
        <v>88.74647887323944</v>
      </c>
      <c r="Q2178" s="6" t="str">
        <f t="shared" si="200"/>
        <v>music</v>
      </c>
      <c r="R2178" s="7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s="5">
        <f t="shared" si="204"/>
        <v>100.12</v>
      </c>
      <c r="P2179">
        <f t="shared" ref="P2179:P2242" si="205">IFERROR(E2179/L2179,0)</f>
        <v>65.868421052631575</v>
      </c>
      <c r="Q2179" s="6" t="str">
        <f t="shared" ref="Q2179:Q2242" si="206">LEFT(N2179,FIND("/",N2179)-1)</f>
        <v>music</v>
      </c>
      <c r="R2179" s="7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s="5">
        <f t="shared" si="204"/>
        <v>138.64000000000001</v>
      </c>
      <c r="P2180">
        <f t="shared" si="205"/>
        <v>40.349243306169967</v>
      </c>
      <c r="Q2180" s="6" t="str">
        <f t="shared" si="206"/>
        <v>music</v>
      </c>
      <c r="R2180" s="7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s="5">
        <f t="shared" si="204"/>
        <v>161.4</v>
      </c>
      <c r="P2181">
        <f t="shared" si="205"/>
        <v>76.857142857142861</v>
      </c>
      <c r="Q2181" s="6" t="str">
        <f t="shared" si="206"/>
        <v>music</v>
      </c>
      <c r="R2181" s="7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7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s="5">
        <f t="shared" si="204"/>
        <v>107.18419999999999</v>
      </c>
      <c r="P2182">
        <f t="shared" si="205"/>
        <v>68.707820512820518</v>
      </c>
      <c r="Q2182" s="6" t="str">
        <f t="shared" si="206"/>
        <v>music</v>
      </c>
      <c r="R2182" s="7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8300</v>
      </c>
      <c r="O2183" s="5">
        <f t="shared" si="204"/>
        <v>153.1</v>
      </c>
      <c r="P2183">
        <f t="shared" si="205"/>
        <v>57.773584905660378</v>
      </c>
      <c r="Q2183" s="6" t="str">
        <f t="shared" si="206"/>
        <v>games</v>
      </c>
      <c r="R2183" s="7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8300</v>
      </c>
      <c r="O2184" s="5">
        <f t="shared" si="204"/>
        <v>524.16666666666663</v>
      </c>
      <c r="P2184">
        <f t="shared" si="205"/>
        <v>44.171348314606739</v>
      </c>
      <c r="Q2184" s="6" t="str">
        <f t="shared" si="206"/>
        <v>games</v>
      </c>
      <c r="R2184" s="7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8300</v>
      </c>
      <c r="O2185" s="5">
        <f t="shared" si="204"/>
        <v>489.27777777777777</v>
      </c>
      <c r="P2185">
        <f t="shared" si="205"/>
        <v>31.566308243727597</v>
      </c>
      <c r="Q2185" s="6" t="str">
        <f t="shared" si="206"/>
        <v>games</v>
      </c>
      <c r="R2185" s="7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8300</v>
      </c>
      <c r="O2186" s="5">
        <f t="shared" si="204"/>
        <v>284.74</v>
      </c>
      <c r="P2186">
        <f t="shared" si="205"/>
        <v>107.04511278195488</v>
      </c>
      <c r="Q2186" s="6" t="str">
        <f t="shared" si="206"/>
        <v>games</v>
      </c>
      <c r="R2186" s="7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8300</v>
      </c>
      <c r="O2187" s="5">
        <f t="shared" si="204"/>
        <v>1856.97</v>
      </c>
      <c r="P2187">
        <f t="shared" si="205"/>
        <v>149.03451043338683</v>
      </c>
      <c r="Q2187" s="6" t="str">
        <f t="shared" si="206"/>
        <v>games</v>
      </c>
      <c r="R2187" s="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8300</v>
      </c>
      <c r="O2188" s="5">
        <f t="shared" si="204"/>
        <v>109.67499999999998</v>
      </c>
      <c r="P2188">
        <f t="shared" si="205"/>
        <v>55.956632653061227</v>
      </c>
      <c r="Q2188" s="6" t="str">
        <f t="shared" si="206"/>
        <v>games</v>
      </c>
      <c r="R2188" s="7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8300</v>
      </c>
      <c r="O2189" s="5">
        <f t="shared" si="204"/>
        <v>1014.6425</v>
      </c>
      <c r="P2189">
        <f t="shared" si="205"/>
        <v>56.970381807973048</v>
      </c>
      <c r="Q2189" s="6" t="str">
        <f t="shared" si="206"/>
        <v>games</v>
      </c>
      <c r="R2189" s="7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8300</v>
      </c>
      <c r="O2190" s="5">
        <f t="shared" si="204"/>
        <v>412.17692027666544</v>
      </c>
      <c r="P2190">
        <f t="shared" si="205"/>
        <v>44.056420233463037</v>
      </c>
      <c r="Q2190" s="6" t="str">
        <f t="shared" si="206"/>
        <v>games</v>
      </c>
      <c r="R2190" s="7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8300</v>
      </c>
      <c r="O2191" s="5">
        <f t="shared" si="204"/>
        <v>503.25</v>
      </c>
      <c r="P2191">
        <f t="shared" si="205"/>
        <v>68.625</v>
      </c>
      <c r="Q2191" s="6" t="str">
        <f t="shared" si="206"/>
        <v>games</v>
      </c>
      <c r="R2191" s="7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8300</v>
      </c>
      <c r="O2192" s="5">
        <f t="shared" si="204"/>
        <v>184.61052631578946</v>
      </c>
      <c r="P2192">
        <f t="shared" si="205"/>
        <v>65.318435754189949</v>
      </c>
      <c r="Q2192" s="6" t="str">
        <f t="shared" si="206"/>
        <v>games</v>
      </c>
      <c r="R2192" s="7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8300</v>
      </c>
      <c r="O2193" s="5">
        <f t="shared" si="204"/>
        <v>119.73333333333333</v>
      </c>
      <c r="P2193">
        <f t="shared" si="205"/>
        <v>35.92</v>
      </c>
      <c r="Q2193" s="6" t="str">
        <f t="shared" si="206"/>
        <v>games</v>
      </c>
      <c r="R2193" s="7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8300</v>
      </c>
      <c r="O2194" s="5">
        <f t="shared" si="204"/>
        <v>1081.2401666666667</v>
      </c>
      <c r="P2194">
        <f t="shared" si="205"/>
        <v>40.070667078443485</v>
      </c>
      <c r="Q2194" s="6" t="str">
        <f t="shared" si="206"/>
        <v>games</v>
      </c>
      <c r="R2194" s="7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8300</v>
      </c>
      <c r="O2195" s="5">
        <f t="shared" si="204"/>
        <v>452.37333333333333</v>
      </c>
      <c r="P2195">
        <f t="shared" si="205"/>
        <v>75.647714604236342</v>
      </c>
      <c r="Q2195" s="6" t="str">
        <f t="shared" si="206"/>
        <v>games</v>
      </c>
      <c r="R2195" s="7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8300</v>
      </c>
      <c r="O2196" s="5">
        <f t="shared" si="204"/>
        <v>537.37</v>
      </c>
      <c r="P2196">
        <f t="shared" si="205"/>
        <v>61.203872437357631</v>
      </c>
      <c r="Q2196" s="6" t="str">
        <f t="shared" si="206"/>
        <v>games</v>
      </c>
      <c r="R2196" s="7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7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8300</v>
      </c>
      <c r="O2197" s="5">
        <f t="shared" si="204"/>
        <v>120.32608695652173</v>
      </c>
      <c r="P2197">
        <f t="shared" si="205"/>
        <v>48.130434782608695</v>
      </c>
      <c r="Q2197" s="6" t="str">
        <f t="shared" si="206"/>
        <v>games</v>
      </c>
      <c r="R2197" s="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7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8300</v>
      </c>
      <c r="O2198" s="5">
        <f t="shared" si="204"/>
        <v>113.83571428571429</v>
      </c>
      <c r="P2198">
        <f t="shared" si="205"/>
        <v>68.106837606837601</v>
      </c>
      <c r="Q2198" s="6" t="str">
        <f t="shared" si="206"/>
        <v>games</v>
      </c>
      <c r="R2198" s="7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8300</v>
      </c>
      <c r="O2199" s="5">
        <f t="shared" si="204"/>
        <v>951.03109999999992</v>
      </c>
      <c r="P2199">
        <f t="shared" si="205"/>
        <v>65.891300230946882</v>
      </c>
      <c r="Q2199" s="6" t="str">
        <f t="shared" si="206"/>
        <v>games</v>
      </c>
      <c r="R2199" s="7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8300</v>
      </c>
      <c r="O2200" s="5">
        <f t="shared" si="204"/>
        <v>132.89249999999998</v>
      </c>
      <c r="P2200">
        <f t="shared" si="205"/>
        <v>81.654377880184327</v>
      </c>
      <c r="Q2200" s="6" t="str">
        <f t="shared" si="206"/>
        <v>games</v>
      </c>
      <c r="R2200" s="7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7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8300</v>
      </c>
      <c r="O2201" s="5">
        <f t="shared" si="204"/>
        <v>146.97777777777779</v>
      </c>
      <c r="P2201">
        <f t="shared" si="205"/>
        <v>52.701195219123505</v>
      </c>
      <c r="Q2201" s="6" t="str">
        <f t="shared" si="206"/>
        <v>games</v>
      </c>
      <c r="R2201" s="7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8300</v>
      </c>
      <c r="O2202" s="5">
        <f t="shared" si="204"/>
        <v>542.15</v>
      </c>
      <c r="P2202">
        <f t="shared" si="205"/>
        <v>41.228136882129277</v>
      </c>
      <c r="Q2202" s="6" t="str">
        <f t="shared" si="206"/>
        <v>games</v>
      </c>
      <c r="R2202" s="7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8283</v>
      </c>
      <c r="O2203" s="5">
        <f t="shared" si="204"/>
        <v>382.71818181818185</v>
      </c>
      <c r="P2203">
        <f t="shared" si="205"/>
        <v>15.035357142857142</v>
      </c>
      <c r="Q2203" s="6" t="str">
        <f t="shared" si="206"/>
        <v>music</v>
      </c>
      <c r="R2203" s="7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7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8283</v>
      </c>
      <c r="O2204" s="5">
        <f t="shared" si="204"/>
        <v>704.18124999999998</v>
      </c>
      <c r="P2204">
        <f t="shared" si="205"/>
        <v>39.066920943134534</v>
      </c>
      <c r="Q2204" s="6" t="str">
        <f t="shared" si="206"/>
        <v>music</v>
      </c>
      <c r="R2204" s="7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8283</v>
      </c>
      <c r="O2205" s="5">
        <f t="shared" si="204"/>
        <v>109.55</v>
      </c>
      <c r="P2205">
        <f t="shared" si="205"/>
        <v>43.82</v>
      </c>
      <c r="Q2205" s="6" t="str">
        <f t="shared" si="206"/>
        <v>music</v>
      </c>
      <c r="R2205" s="7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8283</v>
      </c>
      <c r="O2206" s="5">
        <f t="shared" si="204"/>
        <v>132.86666666666667</v>
      </c>
      <c r="P2206">
        <f t="shared" si="205"/>
        <v>27.301369863013697</v>
      </c>
      <c r="Q2206" s="6" t="str">
        <f t="shared" si="206"/>
        <v>music</v>
      </c>
      <c r="R2206" s="7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8283</v>
      </c>
      <c r="O2207" s="5">
        <f t="shared" si="204"/>
        <v>152</v>
      </c>
      <c r="P2207">
        <f t="shared" si="205"/>
        <v>42.222222222222221</v>
      </c>
      <c r="Q2207" s="6" t="str">
        <f t="shared" si="206"/>
        <v>music</v>
      </c>
      <c r="R2207" s="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8283</v>
      </c>
      <c r="O2208" s="5">
        <f t="shared" si="204"/>
        <v>102.72727272727273</v>
      </c>
      <c r="P2208">
        <f t="shared" si="205"/>
        <v>33.235294117647058</v>
      </c>
      <c r="Q2208" s="6" t="str">
        <f t="shared" si="206"/>
        <v>music</v>
      </c>
      <c r="R2208" s="7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8283</v>
      </c>
      <c r="O2209" s="5">
        <f t="shared" si="204"/>
        <v>100</v>
      </c>
      <c r="P2209">
        <f t="shared" si="205"/>
        <v>285.71428571428572</v>
      </c>
      <c r="Q2209" s="6" t="str">
        <f t="shared" si="206"/>
        <v>music</v>
      </c>
      <c r="R2209" s="7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8283</v>
      </c>
      <c r="O2210" s="5">
        <f t="shared" si="204"/>
        <v>101.6</v>
      </c>
      <c r="P2210">
        <f t="shared" si="205"/>
        <v>42.333333333333336</v>
      </c>
      <c r="Q2210" s="6" t="str">
        <f t="shared" si="206"/>
        <v>music</v>
      </c>
      <c r="R2210" s="7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7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8283</v>
      </c>
      <c r="O2211" s="5">
        <f t="shared" si="204"/>
        <v>150.80000000000001</v>
      </c>
      <c r="P2211">
        <f t="shared" si="205"/>
        <v>50.266666666666666</v>
      </c>
      <c r="Q2211" s="6" t="str">
        <f t="shared" si="206"/>
        <v>music</v>
      </c>
      <c r="R2211" s="7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8283</v>
      </c>
      <c r="O2212" s="5">
        <f t="shared" si="204"/>
        <v>111.425</v>
      </c>
      <c r="P2212">
        <f t="shared" si="205"/>
        <v>61.902777777777779</v>
      </c>
      <c r="Q2212" s="6" t="str">
        <f t="shared" si="206"/>
        <v>music</v>
      </c>
      <c r="R2212" s="7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8283</v>
      </c>
      <c r="O2213" s="5">
        <f t="shared" si="204"/>
        <v>195.6</v>
      </c>
      <c r="P2213">
        <f t="shared" si="205"/>
        <v>40.75</v>
      </c>
      <c r="Q2213" s="6" t="str">
        <f t="shared" si="206"/>
        <v>music</v>
      </c>
      <c r="R2213" s="7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8283</v>
      </c>
      <c r="O2214" s="5">
        <f t="shared" si="204"/>
        <v>114.38333333333333</v>
      </c>
      <c r="P2214">
        <f t="shared" si="205"/>
        <v>55.796747967479675</v>
      </c>
      <c r="Q2214" s="6" t="str">
        <f t="shared" si="206"/>
        <v>music</v>
      </c>
      <c r="R2214" s="7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8283</v>
      </c>
      <c r="O2215" s="5">
        <f t="shared" si="204"/>
        <v>200</v>
      </c>
      <c r="P2215">
        <f t="shared" si="205"/>
        <v>10</v>
      </c>
      <c r="Q2215" s="6" t="str">
        <f t="shared" si="206"/>
        <v>music</v>
      </c>
      <c r="R2215" s="7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8283</v>
      </c>
      <c r="O2216" s="5">
        <f t="shared" si="204"/>
        <v>292.50166666666667</v>
      </c>
      <c r="P2216">
        <f t="shared" si="205"/>
        <v>73.125416666666666</v>
      </c>
      <c r="Q2216" s="6" t="str">
        <f t="shared" si="206"/>
        <v>music</v>
      </c>
      <c r="R2216" s="7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7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8283</v>
      </c>
      <c r="O2217" s="5">
        <f t="shared" si="204"/>
        <v>156.36363636363637</v>
      </c>
      <c r="P2217">
        <f t="shared" si="205"/>
        <v>26.060606060606062</v>
      </c>
      <c r="Q2217" s="6" t="str">
        <f t="shared" si="206"/>
        <v>music</v>
      </c>
      <c r="R2217" s="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8283</v>
      </c>
      <c r="O2218" s="5">
        <f t="shared" si="204"/>
        <v>105.66666666666666</v>
      </c>
      <c r="P2218">
        <f t="shared" si="205"/>
        <v>22.642857142857142</v>
      </c>
      <c r="Q2218" s="6" t="str">
        <f t="shared" si="206"/>
        <v>music</v>
      </c>
      <c r="R2218" s="7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8283</v>
      </c>
      <c r="O2219" s="5">
        <f t="shared" si="204"/>
        <v>101.19047619047619</v>
      </c>
      <c r="P2219">
        <f t="shared" si="205"/>
        <v>47.222222222222221</v>
      </c>
      <c r="Q2219" s="6" t="str">
        <f t="shared" si="206"/>
        <v>music</v>
      </c>
      <c r="R2219" s="7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8283</v>
      </c>
      <c r="O2220" s="5">
        <f t="shared" si="204"/>
        <v>122.833</v>
      </c>
      <c r="P2220">
        <f t="shared" si="205"/>
        <v>32.324473684210524</v>
      </c>
      <c r="Q2220" s="6" t="str">
        <f t="shared" si="206"/>
        <v>music</v>
      </c>
      <c r="R2220" s="7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8283</v>
      </c>
      <c r="O2221" s="5">
        <f t="shared" si="204"/>
        <v>101.49999999999999</v>
      </c>
      <c r="P2221">
        <f t="shared" si="205"/>
        <v>53.421052631578945</v>
      </c>
      <c r="Q2221" s="6" t="str">
        <f t="shared" si="206"/>
        <v>music</v>
      </c>
      <c r="R2221" s="7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8283</v>
      </c>
      <c r="O2222" s="5">
        <f t="shared" si="204"/>
        <v>101.14285714285714</v>
      </c>
      <c r="P2222">
        <f t="shared" si="205"/>
        <v>51.304347826086953</v>
      </c>
      <c r="Q2222" s="6" t="str">
        <f t="shared" si="206"/>
        <v>music</v>
      </c>
      <c r="R2222" s="7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8300</v>
      </c>
      <c r="O2223" s="5">
        <f t="shared" si="204"/>
        <v>108.11999999999999</v>
      </c>
      <c r="P2223">
        <f t="shared" si="205"/>
        <v>37.197247706422019</v>
      </c>
      <c r="Q2223" s="6" t="str">
        <f t="shared" si="206"/>
        <v>games</v>
      </c>
      <c r="R2223" s="7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8300</v>
      </c>
      <c r="O2224" s="5">
        <f t="shared" si="204"/>
        <v>162.6</v>
      </c>
      <c r="P2224">
        <f t="shared" si="205"/>
        <v>27.1</v>
      </c>
      <c r="Q2224" s="6" t="str">
        <f t="shared" si="206"/>
        <v>games</v>
      </c>
      <c r="R2224" s="7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8300</v>
      </c>
      <c r="O2225" s="5">
        <f t="shared" si="204"/>
        <v>105.80000000000001</v>
      </c>
      <c r="P2225">
        <f t="shared" si="205"/>
        <v>206.31</v>
      </c>
      <c r="Q2225" s="6" t="str">
        <f t="shared" si="206"/>
        <v>games</v>
      </c>
      <c r="R2225" s="7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8300</v>
      </c>
      <c r="O2226" s="5">
        <f t="shared" si="204"/>
        <v>243.15000000000003</v>
      </c>
      <c r="P2226">
        <f t="shared" si="205"/>
        <v>82.145270270270274</v>
      </c>
      <c r="Q2226" s="6" t="str">
        <f t="shared" si="206"/>
        <v>games</v>
      </c>
      <c r="R2226" s="7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8300</v>
      </c>
      <c r="O2227" s="5">
        <f t="shared" si="204"/>
        <v>944.83338095238094</v>
      </c>
      <c r="P2227">
        <f t="shared" si="205"/>
        <v>164.79651993355483</v>
      </c>
      <c r="Q2227" s="6" t="str">
        <f t="shared" si="206"/>
        <v>games</v>
      </c>
      <c r="R2227" s="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8300</v>
      </c>
      <c r="O2228" s="5">
        <f t="shared" si="204"/>
        <v>108.46283333333334</v>
      </c>
      <c r="P2228">
        <f t="shared" si="205"/>
        <v>60.820280373831778</v>
      </c>
      <c r="Q2228" s="6" t="str">
        <f t="shared" si="206"/>
        <v>games</v>
      </c>
      <c r="R2228" s="7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8300</v>
      </c>
      <c r="O2229" s="5">
        <f t="shared" si="204"/>
        <v>157.37692307692308</v>
      </c>
      <c r="P2229">
        <f t="shared" si="205"/>
        <v>67.970099667774093</v>
      </c>
      <c r="Q2229" s="6" t="str">
        <f t="shared" si="206"/>
        <v>games</v>
      </c>
      <c r="R2229" s="7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8300</v>
      </c>
      <c r="O2230" s="5">
        <f t="shared" si="204"/>
        <v>1174.49</v>
      </c>
      <c r="P2230">
        <f t="shared" si="205"/>
        <v>81.561805555555551</v>
      </c>
      <c r="Q2230" s="6" t="str">
        <f t="shared" si="206"/>
        <v>games</v>
      </c>
      <c r="R2230" s="7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8300</v>
      </c>
      <c r="O2231" s="5">
        <f t="shared" si="204"/>
        <v>171.04755366949576</v>
      </c>
      <c r="P2231">
        <f t="shared" si="205"/>
        <v>25.42547309833024</v>
      </c>
      <c r="Q2231" s="6" t="str">
        <f t="shared" si="206"/>
        <v>games</v>
      </c>
      <c r="R2231" s="7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8300</v>
      </c>
      <c r="O2232" s="5">
        <f t="shared" si="204"/>
        <v>125.95294117647057</v>
      </c>
      <c r="P2232">
        <f t="shared" si="205"/>
        <v>21.497991967871485</v>
      </c>
      <c r="Q2232" s="6" t="str">
        <f t="shared" si="206"/>
        <v>games</v>
      </c>
      <c r="R2232" s="7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8300</v>
      </c>
      <c r="O2233" s="5">
        <f t="shared" si="204"/>
        <v>1212.1296000000002</v>
      </c>
      <c r="P2233">
        <f t="shared" si="205"/>
        <v>27.226630727762803</v>
      </c>
      <c r="Q2233" s="6" t="str">
        <f t="shared" si="206"/>
        <v>games</v>
      </c>
      <c r="R2233" s="7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8300</v>
      </c>
      <c r="O2234" s="5">
        <f t="shared" si="204"/>
        <v>495.8</v>
      </c>
      <c r="P2234">
        <f t="shared" si="205"/>
        <v>25.091093117408906</v>
      </c>
      <c r="Q2234" s="6" t="str">
        <f t="shared" si="206"/>
        <v>games</v>
      </c>
      <c r="R2234" s="7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8300</v>
      </c>
      <c r="O2235" s="5">
        <f t="shared" si="204"/>
        <v>332.03999999999996</v>
      </c>
      <c r="P2235">
        <f t="shared" si="205"/>
        <v>21.230179028132991</v>
      </c>
      <c r="Q2235" s="6" t="str">
        <f t="shared" si="206"/>
        <v>games</v>
      </c>
      <c r="R2235" s="7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8300</v>
      </c>
      <c r="O2236" s="5">
        <f t="shared" si="204"/>
        <v>1165</v>
      </c>
      <c r="P2236">
        <f t="shared" si="205"/>
        <v>41.607142857142854</v>
      </c>
      <c r="Q2236" s="6" t="str">
        <f t="shared" si="206"/>
        <v>games</v>
      </c>
      <c r="R2236" s="7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7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8300</v>
      </c>
      <c r="O2237" s="5">
        <f t="shared" si="204"/>
        <v>153.3153846153846</v>
      </c>
      <c r="P2237">
        <f t="shared" si="205"/>
        <v>135.58503401360545</v>
      </c>
      <c r="Q2237" s="6" t="str">
        <f t="shared" si="206"/>
        <v>games</v>
      </c>
      <c r="R2237" s="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8300</v>
      </c>
      <c r="O2238" s="5">
        <f t="shared" si="204"/>
        <v>537.10714285714289</v>
      </c>
      <c r="P2238">
        <f t="shared" si="205"/>
        <v>22.116176470588236</v>
      </c>
      <c r="Q2238" s="6" t="str">
        <f t="shared" si="206"/>
        <v>games</v>
      </c>
      <c r="R2238" s="7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8300</v>
      </c>
      <c r="O2239" s="5">
        <f t="shared" si="204"/>
        <v>352.92777777777775</v>
      </c>
      <c r="P2239">
        <f t="shared" si="205"/>
        <v>64.625635808748726</v>
      </c>
      <c r="Q2239" s="6" t="str">
        <f t="shared" si="206"/>
        <v>games</v>
      </c>
      <c r="R2239" s="7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7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8300</v>
      </c>
      <c r="O2240" s="5">
        <f t="shared" si="204"/>
        <v>137.4</v>
      </c>
      <c r="P2240">
        <f t="shared" si="205"/>
        <v>69.569620253164558</v>
      </c>
      <c r="Q2240" s="6" t="str">
        <f t="shared" si="206"/>
        <v>games</v>
      </c>
      <c r="R2240" s="7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7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8300</v>
      </c>
      <c r="O2241" s="5">
        <f t="shared" si="204"/>
        <v>128.02668</v>
      </c>
      <c r="P2241">
        <f t="shared" si="205"/>
        <v>75.133028169014082</v>
      </c>
      <c r="Q2241" s="6" t="str">
        <f t="shared" si="206"/>
        <v>games</v>
      </c>
      <c r="R2241" s="7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8300</v>
      </c>
      <c r="O2242" s="5">
        <f t="shared" ref="O2242:O2305" si="210">(E2242/D2242)*100</f>
        <v>270.68</v>
      </c>
      <c r="P2242">
        <f t="shared" si="205"/>
        <v>140.97916666666666</v>
      </c>
      <c r="Q2242" s="6" t="str">
        <f t="shared" si="206"/>
        <v>games</v>
      </c>
      <c r="R2242" s="7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8300</v>
      </c>
      <c r="O2243" s="5">
        <f t="shared" si="210"/>
        <v>806.4</v>
      </c>
      <c r="P2243">
        <f t="shared" ref="P2243:P2306" si="211">IFERROR(E2243/L2243,0)</f>
        <v>49.472392638036808</v>
      </c>
      <c r="Q2243" s="6" t="str">
        <f t="shared" ref="Q2243:Q2306" si="212">LEFT(N2243,FIND("/",N2243)-1)</f>
        <v>games</v>
      </c>
      <c r="R2243" s="7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7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8300</v>
      </c>
      <c r="O2244" s="5">
        <f t="shared" si="210"/>
        <v>1360.0976000000001</v>
      </c>
      <c r="P2244">
        <f t="shared" si="211"/>
        <v>53.865251485148519</v>
      </c>
      <c r="Q2244" s="6" t="str">
        <f t="shared" si="212"/>
        <v>games</v>
      </c>
      <c r="R2244" s="7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8300</v>
      </c>
      <c r="O2245" s="5">
        <f t="shared" si="210"/>
        <v>930250</v>
      </c>
      <c r="P2245">
        <f t="shared" si="211"/>
        <v>4.5712530712530715</v>
      </c>
      <c r="Q2245" s="6" t="str">
        <f t="shared" si="212"/>
        <v>games</v>
      </c>
      <c r="R2245" s="7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8300</v>
      </c>
      <c r="O2246" s="5">
        <f t="shared" si="210"/>
        <v>377.02</v>
      </c>
      <c r="P2246">
        <f t="shared" si="211"/>
        <v>65.00344827586207</v>
      </c>
      <c r="Q2246" s="6" t="str">
        <f t="shared" si="212"/>
        <v>games</v>
      </c>
      <c r="R2246" s="7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8300</v>
      </c>
      <c r="O2247" s="5">
        <f t="shared" si="210"/>
        <v>2647.0250000000001</v>
      </c>
      <c r="P2247">
        <f t="shared" si="211"/>
        <v>53.475252525252522</v>
      </c>
      <c r="Q2247" s="6" t="str">
        <f t="shared" si="212"/>
        <v>games</v>
      </c>
      <c r="R2247" s="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8300</v>
      </c>
      <c r="O2248" s="5">
        <f t="shared" si="210"/>
        <v>100.12</v>
      </c>
      <c r="P2248">
        <f t="shared" si="211"/>
        <v>43.912280701754383</v>
      </c>
      <c r="Q2248" s="6" t="str">
        <f t="shared" si="212"/>
        <v>games</v>
      </c>
      <c r="R2248" s="7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7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8300</v>
      </c>
      <c r="O2249" s="5">
        <f t="shared" si="210"/>
        <v>104.45405405405405</v>
      </c>
      <c r="P2249">
        <f t="shared" si="211"/>
        <v>50.852631578947367</v>
      </c>
      <c r="Q2249" s="6" t="str">
        <f t="shared" si="212"/>
        <v>games</v>
      </c>
      <c r="R2249" s="7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8300</v>
      </c>
      <c r="O2250" s="5">
        <f t="shared" si="210"/>
        <v>107.21428571428571</v>
      </c>
      <c r="P2250">
        <f t="shared" si="211"/>
        <v>58.6328125</v>
      </c>
      <c r="Q2250" s="6" t="str">
        <f t="shared" si="212"/>
        <v>games</v>
      </c>
      <c r="R2250" s="7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8300</v>
      </c>
      <c r="O2251" s="5">
        <f t="shared" si="210"/>
        <v>168.77142857142857</v>
      </c>
      <c r="P2251">
        <f t="shared" si="211"/>
        <v>32.81666666666667</v>
      </c>
      <c r="Q2251" s="6" t="str">
        <f t="shared" si="212"/>
        <v>games</v>
      </c>
      <c r="R2251" s="7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8300</v>
      </c>
      <c r="O2252" s="5">
        <f t="shared" si="210"/>
        <v>975.11200000000008</v>
      </c>
      <c r="P2252">
        <f t="shared" si="211"/>
        <v>426.93169877408059</v>
      </c>
      <c r="Q2252" s="6" t="str">
        <f t="shared" si="212"/>
        <v>games</v>
      </c>
      <c r="R2252" s="7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8300</v>
      </c>
      <c r="O2253" s="5">
        <f t="shared" si="210"/>
        <v>134.44929411764704</v>
      </c>
      <c r="P2253">
        <f t="shared" si="211"/>
        <v>23.808729166666669</v>
      </c>
      <c r="Q2253" s="6" t="str">
        <f t="shared" si="212"/>
        <v>games</v>
      </c>
      <c r="R2253" s="7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8300</v>
      </c>
      <c r="O2254" s="5">
        <f t="shared" si="210"/>
        <v>272.27777777777777</v>
      </c>
      <c r="P2254">
        <f t="shared" si="211"/>
        <v>98.413654618473899</v>
      </c>
      <c r="Q2254" s="6" t="str">
        <f t="shared" si="212"/>
        <v>games</v>
      </c>
      <c r="R2254" s="7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8300</v>
      </c>
      <c r="O2255" s="5">
        <f t="shared" si="210"/>
        <v>112.6875</v>
      </c>
      <c r="P2255">
        <f t="shared" si="211"/>
        <v>107.32142857142857</v>
      </c>
      <c r="Q2255" s="6" t="str">
        <f t="shared" si="212"/>
        <v>games</v>
      </c>
      <c r="R2255" s="7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7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8300</v>
      </c>
      <c r="O2256" s="5">
        <f t="shared" si="210"/>
        <v>459.8</v>
      </c>
      <c r="P2256">
        <f t="shared" si="211"/>
        <v>11.67005076142132</v>
      </c>
      <c r="Q2256" s="6" t="str">
        <f t="shared" si="212"/>
        <v>games</v>
      </c>
      <c r="R2256" s="7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7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8300</v>
      </c>
      <c r="O2257" s="5">
        <f t="shared" si="210"/>
        <v>286.65822784810126</v>
      </c>
      <c r="P2257">
        <f t="shared" si="211"/>
        <v>41.782287822878232</v>
      </c>
      <c r="Q2257" s="6" t="str">
        <f t="shared" si="212"/>
        <v>games</v>
      </c>
      <c r="R2257" s="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8300</v>
      </c>
      <c r="O2258" s="5">
        <f t="shared" si="210"/>
        <v>222.70833333333334</v>
      </c>
      <c r="P2258">
        <f t="shared" si="211"/>
        <v>21.38</v>
      </c>
      <c r="Q2258" s="6" t="str">
        <f t="shared" si="212"/>
        <v>games</v>
      </c>
      <c r="R2258" s="7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8300</v>
      </c>
      <c r="O2259" s="5">
        <f t="shared" si="210"/>
        <v>636.14</v>
      </c>
      <c r="P2259">
        <f t="shared" si="211"/>
        <v>94.103550295857985</v>
      </c>
      <c r="Q2259" s="6" t="str">
        <f t="shared" si="212"/>
        <v>games</v>
      </c>
      <c r="R2259" s="7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7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8300</v>
      </c>
      <c r="O2260" s="5">
        <f t="shared" si="210"/>
        <v>146.5</v>
      </c>
      <c r="P2260">
        <f t="shared" si="211"/>
        <v>15.721951219512196</v>
      </c>
      <c r="Q2260" s="6" t="str">
        <f t="shared" si="212"/>
        <v>games</v>
      </c>
      <c r="R2260" s="7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8300</v>
      </c>
      <c r="O2261" s="5">
        <f t="shared" si="210"/>
        <v>1867.1</v>
      </c>
      <c r="P2261">
        <f t="shared" si="211"/>
        <v>90.635922330097088</v>
      </c>
      <c r="Q2261" s="6" t="str">
        <f t="shared" si="212"/>
        <v>games</v>
      </c>
      <c r="R2261" s="7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8300</v>
      </c>
      <c r="O2262" s="5">
        <f t="shared" si="210"/>
        <v>326.92</v>
      </c>
      <c r="P2262">
        <f t="shared" si="211"/>
        <v>97.297619047619051</v>
      </c>
      <c r="Q2262" s="6" t="str">
        <f t="shared" si="212"/>
        <v>games</v>
      </c>
      <c r="R2262" s="7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8300</v>
      </c>
      <c r="O2263" s="5">
        <f t="shared" si="210"/>
        <v>779.5</v>
      </c>
      <c r="P2263">
        <f t="shared" si="211"/>
        <v>37.11904761904762</v>
      </c>
      <c r="Q2263" s="6" t="str">
        <f t="shared" si="212"/>
        <v>games</v>
      </c>
      <c r="R2263" s="7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7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8300</v>
      </c>
      <c r="O2264" s="5">
        <f t="shared" si="210"/>
        <v>154.15151515151516</v>
      </c>
      <c r="P2264">
        <f t="shared" si="211"/>
        <v>28.104972375690608</v>
      </c>
      <c r="Q2264" s="6" t="str">
        <f t="shared" si="212"/>
        <v>games</v>
      </c>
      <c r="R2264" s="7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8300</v>
      </c>
      <c r="O2265" s="5">
        <f t="shared" si="210"/>
        <v>115.54666666666667</v>
      </c>
      <c r="P2265">
        <f t="shared" si="211"/>
        <v>144.43333333333334</v>
      </c>
      <c r="Q2265" s="6" t="str">
        <f t="shared" si="212"/>
        <v>games</v>
      </c>
      <c r="R2265" s="7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8300</v>
      </c>
      <c r="O2266" s="5">
        <f t="shared" si="210"/>
        <v>180.03333333333333</v>
      </c>
      <c r="P2266">
        <f t="shared" si="211"/>
        <v>24.274157303370785</v>
      </c>
      <c r="Q2266" s="6" t="str">
        <f t="shared" si="212"/>
        <v>games</v>
      </c>
      <c r="R2266" s="7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8300</v>
      </c>
      <c r="O2267" s="5">
        <f t="shared" si="210"/>
        <v>298.5</v>
      </c>
      <c r="P2267">
        <f t="shared" si="211"/>
        <v>35.117647058823529</v>
      </c>
      <c r="Q2267" s="6" t="str">
        <f t="shared" si="212"/>
        <v>games</v>
      </c>
      <c r="R2267" s="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8300</v>
      </c>
      <c r="O2268" s="5">
        <f t="shared" si="210"/>
        <v>320.26666666666665</v>
      </c>
      <c r="P2268">
        <f t="shared" si="211"/>
        <v>24.762886597938145</v>
      </c>
      <c r="Q2268" s="6" t="str">
        <f t="shared" si="212"/>
        <v>games</v>
      </c>
      <c r="R2268" s="7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8300</v>
      </c>
      <c r="O2269" s="5">
        <f t="shared" si="210"/>
        <v>380.52499999999998</v>
      </c>
      <c r="P2269">
        <f t="shared" si="211"/>
        <v>188.37871287128712</v>
      </c>
      <c r="Q2269" s="6" t="str">
        <f t="shared" si="212"/>
        <v>games</v>
      </c>
      <c r="R2269" s="7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8300</v>
      </c>
      <c r="O2270" s="5">
        <f t="shared" si="210"/>
        <v>102.60000000000001</v>
      </c>
      <c r="P2270">
        <f t="shared" si="211"/>
        <v>148.08247422680412</v>
      </c>
      <c r="Q2270" s="6" t="str">
        <f t="shared" si="212"/>
        <v>games</v>
      </c>
      <c r="R2270" s="7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8300</v>
      </c>
      <c r="O2271" s="5">
        <f t="shared" si="210"/>
        <v>1801.64</v>
      </c>
      <c r="P2271">
        <f t="shared" si="211"/>
        <v>49.934589800443462</v>
      </c>
      <c r="Q2271" s="6" t="str">
        <f t="shared" si="212"/>
        <v>games</v>
      </c>
      <c r="R2271" s="7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8300</v>
      </c>
      <c r="O2272" s="5">
        <f t="shared" si="210"/>
        <v>720.24800000000005</v>
      </c>
      <c r="P2272">
        <f t="shared" si="211"/>
        <v>107.82155688622754</v>
      </c>
      <c r="Q2272" s="6" t="str">
        <f t="shared" si="212"/>
        <v>games</v>
      </c>
      <c r="R2272" s="7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8300</v>
      </c>
      <c r="O2273" s="5">
        <f t="shared" si="210"/>
        <v>283.09000000000003</v>
      </c>
      <c r="P2273">
        <f t="shared" si="211"/>
        <v>42.63403614457831</v>
      </c>
      <c r="Q2273" s="6" t="str">
        <f t="shared" si="212"/>
        <v>games</v>
      </c>
      <c r="R2273" s="7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8300</v>
      </c>
      <c r="O2274" s="5">
        <f t="shared" si="210"/>
        <v>1356.6000000000001</v>
      </c>
      <c r="P2274">
        <f t="shared" si="211"/>
        <v>14.370762711864407</v>
      </c>
      <c r="Q2274" s="6" t="str">
        <f t="shared" si="212"/>
        <v>games</v>
      </c>
      <c r="R2274" s="7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8300</v>
      </c>
      <c r="O2275" s="5">
        <f t="shared" si="210"/>
        <v>220.35999999999999</v>
      </c>
      <c r="P2275">
        <f t="shared" si="211"/>
        <v>37.476190476190474</v>
      </c>
      <c r="Q2275" s="6" t="str">
        <f t="shared" si="212"/>
        <v>games</v>
      </c>
      <c r="R2275" s="7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8300</v>
      </c>
      <c r="O2276" s="5">
        <f t="shared" si="210"/>
        <v>119.6</v>
      </c>
      <c r="P2276">
        <f t="shared" si="211"/>
        <v>30.202020202020201</v>
      </c>
      <c r="Q2276" s="6" t="str">
        <f t="shared" si="212"/>
        <v>games</v>
      </c>
      <c r="R2276" s="7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8300</v>
      </c>
      <c r="O2277" s="5">
        <f t="shared" si="210"/>
        <v>407.76923076923077</v>
      </c>
      <c r="P2277">
        <f t="shared" si="211"/>
        <v>33.550632911392405</v>
      </c>
      <c r="Q2277" s="6" t="str">
        <f t="shared" si="212"/>
        <v>games</v>
      </c>
      <c r="R2277" s="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8300</v>
      </c>
      <c r="O2278" s="5">
        <f t="shared" si="210"/>
        <v>105.81826105905425</v>
      </c>
      <c r="P2278">
        <f t="shared" si="211"/>
        <v>64.74666666666667</v>
      </c>
      <c r="Q2278" s="6" t="str">
        <f t="shared" si="212"/>
        <v>games</v>
      </c>
      <c r="R2278" s="7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8300</v>
      </c>
      <c r="O2279" s="5">
        <f t="shared" si="210"/>
        <v>141.08235294117648</v>
      </c>
      <c r="P2279">
        <f t="shared" si="211"/>
        <v>57.932367149758456</v>
      </c>
      <c r="Q2279" s="6" t="str">
        <f t="shared" si="212"/>
        <v>games</v>
      </c>
      <c r="R2279" s="7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7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8300</v>
      </c>
      <c r="O2280" s="5">
        <f t="shared" si="210"/>
        <v>270.7</v>
      </c>
      <c r="P2280">
        <f t="shared" si="211"/>
        <v>53.078431372549019</v>
      </c>
      <c r="Q2280" s="6" t="str">
        <f t="shared" si="212"/>
        <v>games</v>
      </c>
      <c r="R2280" s="7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8300</v>
      </c>
      <c r="O2281" s="5">
        <f t="shared" si="210"/>
        <v>153.80000000000001</v>
      </c>
      <c r="P2281">
        <f t="shared" si="211"/>
        <v>48.0625</v>
      </c>
      <c r="Q2281" s="6" t="str">
        <f t="shared" si="212"/>
        <v>games</v>
      </c>
      <c r="R2281" s="7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8300</v>
      </c>
      <c r="O2282" s="5">
        <f t="shared" si="210"/>
        <v>403.57653061224488</v>
      </c>
      <c r="P2282">
        <f t="shared" si="211"/>
        <v>82.396874999999994</v>
      </c>
      <c r="Q2282" s="6" t="str">
        <f t="shared" si="212"/>
        <v>games</v>
      </c>
      <c r="R2282" s="7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s="5">
        <f t="shared" si="210"/>
        <v>185</v>
      </c>
      <c r="P2283">
        <f t="shared" si="211"/>
        <v>50.454545454545453</v>
      </c>
      <c r="Q2283" s="6" t="str">
        <f t="shared" si="212"/>
        <v>music</v>
      </c>
      <c r="R2283" s="7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7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s="5">
        <f t="shared" si="210"/>
        <v>185.33333333333331</v>
      </c>
      <c r="P2284">
        <f t="shared" si="211"/>
        <v>115.83333333333333</v>
      </c>
      <c r="Q2284" s="6" t="str">
        <f t="shared" si="212"/>
        <v>music</v>
      </c>
      <c r="R2284" s="7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s="5">
        <f t="shared" si="210"/>
        <v>100.85533333333332</v>
      </c>
      <c r="P2285">
        <f t="shared" si="211"/>
        <v>63.03458333333333</v>
      </c>
      <c r="Q2285" s="6" t="str">
        <f t="shared" si="212"/>
        <v>music</v>
      </c>
      <c r="R2285" s="7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7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s="5">
        <f t="shared" si="210"/>
        <v>106.22116666666668</v>
      </c>
      <c r="P2286">
        <f t="shared" si="211"/>
        <v>108.02152542372882</v>
      </c>
      <c r="Q2286" s="6" t="str">
        <f t="shared" si="212"/>
        <v>music</v>
      </c>
      <c r="R2286" s="7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s="5">
        <f t="shared" si="210"/>
        <v>121.36666666666667</v>
      </c>
      <c r="P2287">
        <f t="shared" si="211"/>
        <v>46.088607594936711</v>
      </c>
      <c r="Q2287" s="6" t="str">
        <f t="shared" si="212"/>
        <v>music</v>
      </c>
      <c r="R2287" s="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s="5">
        <f t="shared" si="210"/>
        <v>100.06666666666666</v>
      </c>
      <c r="P2288">
        <f t="shared" si="211"/>
        <v>107.21428571428571</v>
      </c>
      <c r="Q2288" s="6" t="str">
        <f t="shared" si="212"/>
        <v>music</v>
      </c>
      <c r="R2288" s="7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s="5">
        <f t="shared" si="210"/>
        <v>119.97755555555555</v>
      </c>
      <c r="P2289">
        <f t="shared" si="211"/>
        <v>50.9338679245283</v>
      </c>
      <c r="Q2289" s="6" t="str">
        <f t="shared" si="212"/>
        <v>music</v>
      </c>
      <c r="R2289" s="7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s="5">
        <f t="shared" si="210"/>
        <v>100.1</v>
      </c>
      <c r="P2290">
        <f t="shared" si="211"/>
        <v>40.04</v>
      </c>
      <c r="Q2290" s="6" t="str">
        <f t="shared" si="212"/>
        <v>music</v>
      </c>
      <c r="R2290" s="7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s="5">
        <f t="shared" si="210"/>
        <v>107.4</v>
      </c>
      <c r="P2291">
        <f t="shared" si="211"/>
        <v>64.44</v>
      </c>
      <c r="Q2291" s="6" t="str">
        <f t="shared" si="212"/>
        <v>music</v>
      </c>
      <c r="R2291" s="7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s="5">
        <f t="shared" si="210"/>
        <v>104.06666666666666</v>
      </c>
      <c r="P2292">
        <f t="shared" si="211"/>
        <v>53.827586206896555</v>
      </c>
      <c r="Q2292" s="6" t="str">
        <f t="shared" si="212"/>
        <v>music</v>
      </c>
      <c r="R2292" s="7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s="5">
        <f t="shared" si="210"/>
        <v>172.8</v>
      </c>
      <c r="P2293">
        <f t="shared" si="211"/>
        <v>100.46511627906976</v>
      </c>
      <c r="Q2293" s="6" t="str">
        <f t="shared" si="212"/>
        <v>music</v>
      </c>
      <c r="R2293" s="7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s="5">
        <f t="shared" si="210"/>
        <v>107.2505</v>
      </c>
      <c r="P2294">
        <f t="shared" si="211"/>
        <v>46.630652173913049</v>
      </c>
      <c r="Q2294" s="6" t="str">
        <f t="shared" si="212"/>
        <v>music</v>
      </c>
      <c r="R2294" s="7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7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s="5">
        <f t="shared" si="210"/>
        <v>108.23529411764706</v>
      </c>
      <c r="P2295">
        <f t="shared" si="211"/>
        <v>34.074074074074076</v>
      </c>
      <c r="Q2295" s="6" t="str">
        <f t="shared" si="212"/>
        <v>music</v>
      </c>
      <c r="R2295" s="7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s="5">
        <f t="shared" si="210"/>
        <v>146.08079999999998</v>
      </c>
      <c r="P2296">
        <f t="shared" si="211"/>
        <v>65.214642857142863</v>
      </c>
      <c r="Q2296" s="6" t="str">
        <f t="shared" si="212"/>
        <v>music</v>
      </c>
      <c r="R2296" s="7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s="5">
        <f t="shared" si="210"/>
        <v>125.25</v>
      </c>
      <c r="P2297">
        <f t="shared" si="211"/>
        <v>44.205882352941174</v>
      </c>
      <c r="Q2297" s="6" t="str">
        <f t="shared" si="212"/>
        <v>music</v>
      </c>
      <c r="R2297" s="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s="5">
        <f t="shared" si="210"/>
        <v>149.07142857142856</v>
      </c>
      <c r="P2298">
        <f t="shared" si="211"/>
        <v>71.965517241379317</v>
      </c>
      <c r="Q2298" s="6" t="str">
        <f t="shared" si="212"/>
        <v>music</v>
      </c>
      <c r="R2298" s="7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7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s="5">
        <f t="shared" si="210"/>
        <v>100.6</v>
      </c>
      <c r="P2299">
        <f t="shared" si="211"/>
        <v>52.94736842105263</v>
      </c>
      <c r="Q2299" s="6" t="str">
        <f t="shared" si="212"/>
        <v>music</v>
      </c>
      <c r="R2299" s="7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s="5">
        <f t="shared" si="210"/>
        <v>105.07333333333332</v>
      </c>
      <c r="P2300">
        <f t="shared" si="211"/>
        <v>109.45138888888889</v>
      </c>
      <c r="Q2300" s="6" t="str">
        <f t="shared" si="212"/>
        <v>music</v>
      </c>
      <c r="R2300" s="7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s="5">
        <f t="shared" si="210"/>
        <v>350.16666666666663</v>
      </c>
      <c r="P2301">
        <f t="shared" si="211"/>
        <v>75.035714285714292</v>
      </c>
      <c r="Q2301" s="6" t="str">
        <f t="shared" si="212"/>
        <v>music</v>
      </c>
      <c r="R2301" s="7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s="5">
        <f t="shared" si="210"/>
        <v>101.25</v>
      </c>
      <c r="P2302">
        <f t="shared" si="211"/>
        <v>115.71428571428571</v>
      </c>
      <c r="Q2302" s="6" t="str">
        <f t="shared" si="212"/>
        <v>music</v>
      </c>
      <c r="R2302" s="7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7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s="5">
        <f t="shared" si="210"/>
        <v>133.6044</v>
      </c>
      <c r="P2303">
        <f t="shared" si="211"/>
        <v>31.659810426540286</v>
      </c>
      <c r="Q2303" s="6" t="str">
        <f t="shared" si="212"/>
        <v>music</v>
      </c>
      <c r="R2303" s="7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s="5">
        <f t="shared" si="210"/>
        <v>170.65217391304347</v>
      </c>
      <c r="P2304">
        <f t="shared" si="211"/>
        <v>46.176470588235297</v>
      </c>
      <c r="Q2304" s="6" t="str">
        <f t="shared" si="212"/>
        <v>music</v>
      </c>
      <c r="R2304" s="7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s="5">
        <f t="shared" si="210"/>
        <v>109.35829457364341</v>
      </c>
      <c r="P2305">
        <f t="shared" si="211"/>
        <v>68.481650485436887</v>
      </c>
      <c r="Q2305" s="6" t="str">
        <f t="shared" si="212"/>
        <v>music</v>
      </c>
      <c r="R2305" s="7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s="5">
        <f t="shared" ref="O2306:O2369" si="216">(E2306/D2306)*100</f>
        <v>100.70033333333335</v>
      </c>
      <c r="P2306">
        <f t="shared" si="211"/>
        <v>53.469203539823013</v>
      </c>
      <c r="Q2306" s="6" t="str">
        <f t="shared" si="212"/>
        <v>music</v>
      </c>
      <c r="R2306" s="7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s="5">
        <f t="shared" si="216"/>
        <v>101.22777777777779</v>
      </c>
      <c r="P2307">
        <f t="shared" ref="P2307:P2370" si="217">IFERROR(E2307/L2307,0)</f>
        <v>109.10778443113773</v>
      </c>
      <c r="Q2307" s="6" t="str">
        <f t="shared" ref="Q2307:Q2370" si="218">LEFT(N2307,FIND("/",N2307)-1)</f>
        <v>music</v>
      </c>
      <c r="R2307" s="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s="5">
        <f t="shared" si="216"/>
        <v>106.75857142857143</v>
      </c>
      <c r="P2308">
        <f t="shared" si="217"/>
        <v>51.185616438356163</v>
      </c>
      <c r="Q2308" s="6" t="str">
        <f t="shared" si="218"/>
        <v>music</v>
      </c>
      <c r="R2308" s="7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s="5">
        <f t="shared" si="216"/>
        <v>106.65777537961894</v>
      </c>
      <c r="P2309">
        <f t="shared" si="217"/>
        <v>27.936800000000002</v>
      </c>
      <c r="Q2309" s="6" t="str">
        <f t="shared" si="218"/>
        <v>music</v>
      </c>
      <c r="R2309" s="7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s="5">
        <f t="shared" si="216"/>
        <v>101.30622</v>
      </c>
      <c r="P2310">
        <f t="shared" si="217"/>
        <v>82.496921824104234</v>
      </c>
      <c r="Q2310" s="6" t="str">
        <f t="shared" si="218"/>
        <v>music</v>
      </c>
      <c r="R2310" s="7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s="5">
        <f t="shared" si="216"/>
        <v>106.67450000000001</v>
      </c>
      <c r="P2311">
        <f t="shared" si="217"/>
        <v>59.817476635514019</v>
      </c>
      <c r="Q2311" s="6" t="str">
        <f t="shared" si="218"/>
        <v>music</v>
      </c>
      <c r="R2311" s="7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s="5">
        <f t="shared" si="216"/>
        <v>428.83978378378379</v>
      </c>
      <c r="P2312">
        <f t="shared" si="217"/>
        <v>64.816470588235291</v>
      </c>
      <c r="Q2312" s="6" t="str">
        <f t="shared" si="218"/>
        <v>music</v>
      </c>
      <c r="R2312" s="7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s="5">
        <f t="shared" si="216"/>
        <v>104.11111111111111</v>
      </c>
      <c r="P2313">
        <f t="shared" si="217"/>
        <v>90.09615384615384</v>
      </c>
      <c r="Q2313" s="6" t="str">
        <f t="shared" si="218"/>
        <v>music</v>
      </c>
      <c r="R2313" s="7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s="5">
        <f t="shared" si="216"/>
        <v>107.86666666666666</v>
      </c>
      <c r="P2314">
        <f t="shared" si="217"/>
        <v>40.962025316455694</v>
      </c>
      <c r="Q2314" s="6" t="str">
        <f t="shared" si="218"/>
        <v>music</v>
      </c>
      <c r="R2314" s="7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7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s="5">
        <f t="shared" si="216"/>
        <v>175.84040000000002</v>
      </c>
      <c r="P2315">
        <f t="shared" si="217"/>
        <v>56.000127388535034</v>
      </c>
      <c r="Q2315" s="6" t="str">
        <f t="shared" si="218"/>
        <v>music</v>
      </c>
      <c r="R2315" s="7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s="5">
        <f t="shared" si="216"/>
        <v>156.97</v>
      </c>
      <c r="P2316">
        <f t="shared" si="217"/>
        <v>37.672800000000002</v>
      </c>
      <c r="Q2316" s="6" t="str">
        <f t="shared" si="218"/>
        <v>music</v>
      </c>
      <c r="R2316" s="7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s="5">
        <f t="shared" si="216"/>
        <v>102.60000000000001</v>
      </c>
      <c r="P2317">
        <f t="shared" si="217"/>
        <v>40.078125</v>
      </c>
      <c r="Q2317" s="6" t="str">
        <f t="shared" si="218"/>
        <v>music</v>
      </c>
      <c r="R2317" s="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s="5">
        <f t="shared" si="216"/>
        <v>104.04266666666666</v>
      </c>
      <c r="P2318">
        <f t="shared" si="217"/>
        <v>78.031999999999996</v>
      </c>
      <c r="Q2318" s="6" t="str">
        <f t="shared" si="218"/>
        <v>music</v>
      </c>
      <c r="R2318" s="7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s="5">
        <f t="shared" si="216"/>
        <v>104</v>
      </c>
      <c r="P2319">
        <f t="shared" si="217"/>
        <v>18.90909090909091</v>
      </c>
      <c r="Q2319" s="6" t="str">
        <f t="shared" si="218"/>
        <v>music</v>
      </c>
      <c r="R2319" s="7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s="5">
        <f t="shared" si="216"/>
        <v>121.05999999999999</v>
      </c>
      <c r="P2320">
        <f t="shared" si="217"/>
        <v>37.134969325153371</v>
      </c>
      <c r="Q2320" s="6" t="str">
        <f t="shared" si="218"/>
        <v>music</v>
      </c>
      <c r="R2320" s="7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s="5">
        <f t="shared" si="216"/>
        <v>107.69999999999999</v>
      </c>
      <c r="P2321">
        <f t="shared" si="217"/>
        <v>41.961038961038959</v>
      </c>
      <c r="Q2321" s="6" t="str">
        <f t="shared" si="218"/>
        <v>music</v>
      </c>
      <c r="R2321" s="7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s="5">
        <f t="shared" si="216"/>
        <v>108.66</v>
      </c>
      <c r="P2322">
        <f t="shared" si="217"/>
        <v>61.044943820224717</v>
      </c>
      <c r="Q2322" s="6" t="str">
        <f t="shared" si="218"/>
        <v>music</v>
      </c>
      <c r="R2322" s="7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8301</v>
      </c>
      <c r="O2323" s="5">
        <f t="shared" si="216"/>
        <v>39.120962394619681</v>
      </c>
      <c r="P2323">
        <f t="shared" si="217"/>
        <v>64.53125</v>
      </c>
      <c r="Q2323" s="6" t="str">
        <f t="shared" si="218"/>
        <v>food</v>
      </c>
      <c r="R2323" s="7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8301</v>
      </c>
      <c r="O2324" s="5">
        <f t="shared" si="216"/>
        <v>3.1481481481481479</v>
      </c>
      <c r="P2324">
        <f t="shared" si="217"/>
        <v>21.25</v>
      </c>
      <c r="Q2324" s="6" t="str">
        <f t="shared" si="218"/>
        <v>food</v>
      </c>
      <c r="R2324" s="7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8301</v>
      </c>
      <c r="O2325" s="5">
        <f t="shared" si="216"/>
        <v>48</v>
      </c>
      <c r="P2325">
        <f t="shared" si="217"/>
        <v>30</v>
      </c>
      <c r="Q2325" s="6" t="str">
        <f t="shared" si="218"/>
        <v>food</v>
      </c>
      <c r="R2325" s="7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7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8301</v>
      </c>
      <c r="O2326" s="5">
        <f t="shared" si="216"/>
        <v>20.733333333333334</v>
      </c>
      <c r="P2326">
        <f t="shared" si="217"/>
        <v>25.491803278688526</v>
      </c>
      <c r="Q2326" s="6" t="str">
        <f t="shared" si="218"/>
        <v>food</v>
      </c>
      <c r="R2326" s="7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8301</v>
      </c>
      <c r="O2327" s="5">
        <f t="shared" si="216"/>
        <v>8</v>
      </c>
      <c r="P2327">
        <f t="shared" si="217"/>
        <v>11.428571428571429</v>
      </c>
      <c r="Q2327" s="6" t="str">
        <f t="shared" si="218"/>
        <v>food</v>
      </c>
      <c r="R2327" s="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8301</v>
      </c>
      <c r="O2328" s="5">
        <f t="shared" si="216"/>
        <v>0.72</v>
      </c>
      <c r="P2328">
        <f t="shared" si="217"/>
        <v>108</v>
      </c>
      <c r="Q2328" s="6" t="str">
        <f t="shared" si="218"/>
        <v>food</v>
      </c>
      <c r="R2328" s="7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7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8301</v>
      </c>
      <c r="O2329" s="5">
        <f t="shared" si="216"/>
        <v>526.09431428571429</v>
      </c>
      <c r="P2329">
        <f t="shared" si="217"/>
        <v>54.883162444113267</v>
      </c>
      <c r="Q2329" s="6" t="str">
        <f t="shared" si="218"/>
        <v>food</v>
      </c>
      <c r="R2329" s="7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8301</v>
      </c>
      <c r="O2330" s="5">
        <f t="shared" si="216"/>
        <v>254.45000000000002</v>
      </c>
      <c r="P2330">
        <f t="shared" si="217"/>
        <v>47.383612662942269</v>
      </c>
      <c r="Q2330" s="6" t="str">
        <f t="shared" si="218"/>
        <v>food</v>
      </c>
      <c r="R2330" s="7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8301</v>
      </c>
      <c r="O2331" s="5">
        <f t="shared" si="216"/>
        <v>105.91999999999999</v>
      </c>
      <c r="P2331">
        <f t="shared" si="217"/>
        <v>211.84</v>
      </c>
      <c r="Q2331" s="6" t="str">
        <f t="shared" si="218"/>
        <v>food</v>
      </c>
      <c r="R2331" s="7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8301</v>
      </c>
      <c r="O2332" s="5">
        <f t="shared" si="216"/>
        <v>102.42285714285715</v>
      </c>
      <c r="P2332">
        <f t="shared" si="217"/>
        <v>219.92638036809817</v>
      </c>
      <c r="Q2332" s="6" t="str">
        <f t="shared" si="218"/>
        <v>food</v>
      </c>
      <c r="R2332" s="7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8301</v>
      </c>
      <c r="O2333" s="5">
        <f t="shared" si="216"/>
        <v>144.31375</v>
      </c>
      <c r="P2333">
        <f t="shared" si="217"/>
        <v>40.795406360424032</v>
      </c>
      <c r="Q2333" s="6" t="str">
        <f t="shared" si="218"/>
        <v>food</v>
      </c>
      <c r="R2333" s="7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8301</v>
      </c>
      <c r="O2334" s="5">
        <f t="shared" si="216"/>
        <v>106.30800000000001</v>
      </c>
      <c r="P2334">
        <f t="shared" si="217"/>
        <v>75.502840909090907</v>
      </c>
      <c r="Q2334" s="6" t="str">
        <f t="shared" si="218"/>
        <v>food</v>
      </c>
      <c r="R2334" s="7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8301</v>
      </c>
      <c r="O2335" s="5">
        <f t="shared" si="216"/>
        <v>212.16666666666666</v>
      </c>
      <c r="P2335">
        <f t="shared" si="217"/>
        <v>13.542553191489361</v>
      </c>
      <c r="Q2335" s="6" t="str">
        <f t="shared" si="218"/>
        <v>food</v>
      </c>
      <c r="R2335" s="7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8301</v>
      </c>
      <c r="O2336" s="5">
        <f t="shared" si="216"/>
        <v>101.95</v>
      </c>
      <c r="P2336">
        <f t="shared" si="217"/>
        <v>60.865671641791046</v>
      </c>
      <c r="Q2336" s="6" t="str">
        <f t="shared" si="218"/>
        <v>food</v>
      </c>
      <c r="R2336" s="7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8301</v>
      </c>
      <c r="O2337" s="5">
        <f t="shared" si="216"/>
        <v>102.27200000000001</v>
      </c>
      <c r="P2337">
        <f t="shared" si="217"/>
        <v>115.69230769230769</v>
      </c>
      <c r="Q2337" s="6" t="str">
        <f t="shared" si="218"/>
        <v>food</v>
      </c>
      <c r="R2337" s="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8301</v>
      </c>
      <c r="O2338" s="5">
        <f t="shared" si="216"/>
        <v>520.73254999999995</v>
      </c>
      <c r="P2338">
        <f t="shared" si="217"/>
        <v>48.104623556581984</v>
      </c>
      <c r="Q2338" s="6" t="str">
        <f t="shared" si="218"/>
        <v>food</v>
      </c>
      <c r="R2338" s="7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7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8301</v>
      </c>
      <c r="O2339" s="5">
        <f t="shared" si="216"/>
        <v>110.65833333333333</v>
      </c>
      <c r="P2339">
        <f t="shared" si="217"/>
        <v>74.184357541899445</v>
      </c>
      <c r="Q2339" s="6" t="str">
        <f t="shared" si="218"/>
        <v>food</v>
      </c>
      <c r="R2339" s="7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8301</v>
      </c>
      <c r="O2340" s="5">
        <f t="shared" si="216"/>
        <v>101.14333333333335</v>
      </c>
      <c r="P2340">
        <f t="shared" si="217"/>
        <v>123.34552845528455</v>
      </c>
      <c r="Q2340" s="6" t="str">
        <f t="shared" si="218"/>
        <v>food</v>
      </c>
      <c r="R2340" s="7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8301</v>
      </c>
      <c r="O2341" s="5">
        <f t="shared" si="216"/>
        <v>294.20799999999997</v>
      </c>
      <c r="P2341">
        <f t="shared" si="217"/>
        <v>66.623188405797094</v>
      </c>
      <c r="Q2341" s="6" t="str">
        <f t="shared" si="218"/>
        <v>food</v>
      </c>
      <c r="R2341" s="7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8301</v>
      </c>
      <c r="O2342" s="5">
        <f t="shared" si="216"/>
        <v>105.77749999999999</v>
      </c>
      <c r="P2342">
        <f t="shared" si="217"/>
        <v>104.99007444168734</v>
      </c>
      <c r="Q2342" s="6" t="str">
        <f t="shared" si="218"/>
        <v>food</v>
      </c>
      <c r="R2342" s="7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s="5">
        <f t="shared" si="216"/>
        <v>0</v>
      </c>
      <c r="P2343">
        <f t="shared" si="217"/>
        <v>0</v>
      </c>
      <c r="Q2343" s="6" t="str">
        <f t="shared" si="218"/>
        <v>technology</v>
      </c>
      <c r="R2343" s="7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s="5">
        <f t="shared" si="216"/>
        <v>0</v>
      </c>
      <c r="P2344">
        <f t="shared" si="217"/>
        <v>0</v>
      </c>
      <c r="Q2344" s="6" t="str">
        <f t="shared" si="218"/>
        <v>technology</v>
      </c>
      <c r="R2344" s="7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s="5">
        <f t="shared" si="216"/>
        <v>3</v>
      </c>
      <c r="P2345">
        <f t="shared" si="217"/>
        <v>300</v>
      </c>
      <c r="Q2345" s="6" t="str">
        <f t="shared" si="218"/>
        <v>technology</v>
      </c>
      <c r="R2345" s="7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s="5">
        <f t="shared" si="216"/>
        <v>0.1</v>
      </c>
      <c r="P2346">
        <f t="shared" si="217"/>
        <v>1</v>
      </c>
      <c r="Q2346" s="6" t="str">
        <f t="shared" si="218"/>
        <v>technology</v>
      </c>
      <c r="R2346" s="7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s="5">
        <f t="shared" si="216"/>
        <v>0</v>
      </c>
      <c r="P2347">
        <f t="shared" si="217"/>
        <v>0</v>
      </c>
      <c r="Q2347" s="6" t="str">
        <f t="shared" si="218"/>
        <v>technology</v>
      </c>
      <c r="R2347" s="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s="5">
        <f t="shared" si="216"/>
        <v>6.5000000000000002E-2</v>
      </c>
      <c r="P2348">
        <f t="shared" si="217"/>
        <v>13</v>
      </c>
      <c r="Q2348" s="6" t="str">
        <f t="shared" si="218"/>
        <v>technology</v>
      </c>
      <c r="R2348" s="7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s="5">
        <f t="shared" si="216"/>
        <v>1.5</v>
      </c>
      <c r="P2349">
        <f t="shared" si="217"/>
        <v>15</v>
      </c>
      <c r="Q2349" s="6" t="str">
        <f t="shared" si="218"/>
        <v>technology</v>
      </c>
      <c r="R2349" s="7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s="5">
        <f t="shared" si="216"/>
        <v>0.38571428571428573</v>
      </c>
      <c r="P2350">
        <f t="shared" si="217"/>
        <v>54</v>
      </c>
      <c r="Q2350" s="6" t="str">
        <f t="shared" si="218"/>
        <v>technology</v>
      </c>
      <c r="R2350" s="7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s="5">
        <f t="shared" si="216"/>
        <v>0</v>
      </c>
      <c r="P2351">
        <f t="shared" si="217"/>
        <v>0</v>
      </c>
      <c r="Q2351" s="6" t="str">
        <f t="shared" si="218"/>
        <v>technology</v>
      </c>
      <c r="R2351" s="7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s="5">
        <f t="shared" si="216"/>
        <v>0</v>
      </c>
      <c r="P2352">
        <f t="shared" si="217"/>
        <v>0</v>
      </c>
      <c r="Q2352" s="6" t="str">
        <f t="shared" si="218"/>
        <v>technology</v>
      </c>
      <c r="R2352" s="7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7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s="5">
        <f t="shared" si="216"/>
        <v>0.5714285714285714</v>
      </c>
      <c r="P2353">
        <f t="shared" si="217"/>
        <v>15.428571428571429</v>
      </c>
      <c r="Q2353" s="6" t="str">
        <f t="shared" si="218"/>
        <v>technology</v>
      </c>
      <c r="R2353" s="7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s="5">
        <f t="shared" si="216"/>
        <v>0</v>
      </c>
      <c r="P2354">
        <f t="shared" si="217"/>
        <v>0</v>
      </c>
      <c r="Q2354" s="6" t="str">
        <f t="shared" si="218"/>
        <v>technology</v>
      </c>
      <c r="R2354" s="7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s="5">
        <f t="shared" si="216"/>
        <v>0</v>
      </c>
      <c r="P2355">
        <f t="shared" si="217"/>
        <v>0</v>
      </c>
      <c r="Q2355" s="6" t="str">
        <f t="shared" si="218"/>
        <v>technology</v>
      </c>
      <c r="R2355" s="7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s="5">
        <f t="shared" si="216"/>
        <v>7.1428571428571425E-2</v>
      </c>
      <c r="P2356">
        <f t="shared" si="217"/>
        <v>25</v>
      </c>
      <c r="Q2356" s="6" t="str">
        <f t="shared" si="218"/>
        <v>technology</v>
      </c>
      <c r="R2356" s="7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s="5">
        <f t="shared" si="216"/>
        <v>0.6875</v>
      </c>
      <c r="P2357">
        <f t="shared" si="217"/>
        <v>27.5</v>
      </c>
      <c r="Q2357" s="6" t="str">
        <f t="shared" si="218"/>
        <v>technology</v>
      </c>
      <c r="R2357" s="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7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s="5">
        <f t="shared" si="216"/>
        <v>0</v>
      </c>
      <c r="P2358">
        <f t="shared" si="217"/>
        <v>0</v>
      </c>
      <c r="Q2358" s="6" t="str">
        <f t="shared" si="218"/>
        <v>technology</v>
      </c>
      <c r="R2358" s="7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7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s="5">
        <f t="shared" si="216"/>
        <v>0</v>
      </c>
      <c r="P2359">
        <f t="shared" si="217"/>
        <v>0</v>
      </c>
      <c r="Q2359" s="6" t="str">
        <f t="shared" si="218"/>
        <v>technology</v>
      </c>
      <c r="R2359" s="7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s="5">
        <f t="shared" si="216"/>
        <v>0</v>
      </c>
      <c r="P2360">
        <f t="shared" si="217"/>
        <v>0</v>
      </c>
      <c r="Q2360" s="6" t="str">
        <f t="shared" si="218"/>
        <v>technology</v>
      </c>
      <c r="R2360" s="7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s="5">
        <f t="shared" si="216"/>
        <v>14.680000000000001</v>
      </c>
      <c r="P2361">
        <f t="shared" si="217"/>
        <v>367</v>
      </c>
      <c r="Q2361" s="6" t="str">
        <f t="shared" si="218"/>
        <v>technology</v>
      </c>
      <c r="R2361" s="7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s="5">
        <f t="shared" si="216"/>
        <v>0.04</v>
      </c>
      <c r="P2362">
        <f t="shared" si="217"/>
        <v>2</v>
      </c>
      <c r="Q2362" s="6" t="str">
        <f t="shared" si="218"/>
        <v>technology</v>
      </c>
      <c r="R2362" s="7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s="5">
        <f t="shared" si="216"/>
        <v>0</v>
      </c>
      <c r="P2363">
        <f t="shared" si="217"/>
        <v>0</v>
      </c>
      <c r="Q2363" s="6" t="str">
        <f t="shared" si="218"/>
        <v>technology</v>
      </c>
      <c r="R2363" s="7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s="5">
        <f t="shared" si="216"/>
        <v>28.571428571428569</v>
      </c>
      <c r="P2364">
        <f t="shared" si="217"/>
        <v>60</v>
      </c>
      <c r="Q2364" s="6" t="str">
        <f t="shared" si="218"/>
        <v>technology</v>
      </c>
      <c r="R2364" s="7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s="5">
        <f t="shared" si="216"/>
        <v>0</v>
      </c>
      <c r="P2365">
        <f t="shared" si="217"/>
        <v>0</v>
      </c>
      <c r="Q2365" s="6" t="str">
        <f t="shared" si="218"/>
        <v>technology</v>
      </c>
      <c r="R2365" s="7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7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s="5">
        <f t="shared" si="216"/>
        <v>0</v>
      </c>
      <c r="P2366">
        <f t="shared" si="217"/>
        <v>0</v>
      </c>
      <c r="Q2366" s="6" t="str">
        <f t="shared" si="218"/>
        <v>technology</v>
      </c>
      <c r="R2366" s="7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s="5">
        <f t="shared" si="216"/>
        <v>0</v>
      </c>
      <c r="P2367">
        <f t="shared" si="217"/>
        <v>0</v>
      </c>
      <c r="Q2367" s="6" t="str">
        <f t="shared" si="218"/>
        <v>technology</v>
      </c>
      <c r="R2367" s="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s="5">
        <f t="shared" si="216"/>
        <v>10.52</v>
      </c>
      <c r="P2368">
        <f t="shared" si="217"/>
        <v>97.407407407407405</v>
      </c>
      <c r="Q2368" s="6" t="str">
        <f t="shared" si="218"/>
        <v>technology</v>
      </c>
      <c r="R2368" s="7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s="5">
        <f t="shared" si="216"/>
        <v>1.34</v>
      </c>
      <c r="P2369">
        <f t="shared" si="217"/>
        <v>47.857142857142854</v>
      </c>
      <c r="Q2369" s="6" t="str">
        <f t="shared" si="218"/>
        <v>technology</v>
      </c>
      <c r="R2369" s="7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s="5">
        <f t="shared" ref="O2370:O2433" si="222">(E2370/D2370)*100</f>
        <v>0.25</v>
      </c>
      <c r="P2370">
        <f t="shared" si="217"/>
        <v>50</v>
      </c>
      <c r="Q2370" s="6" t="str">
        <f t="shared" si="218"/>
        <v>technology</v>
      </c>
      <c r="R2370" s="7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s="5">
        <f t="shared" si="222"/>
        <v>0</v>
      </c>
      <c r="P2371">
        <f t="shared" ref="P2371:P2434" si="223">IFERROR(E2371/L2371,0)</f>
        <v>0</v>
      </c>
      <c r="Q2371" s="6" t="str">
        <f t="shared" ref="Q2371:Q2434" si="224">LEFT(N2371,FIND("/",N2371)-1)</f>
        <v>technology</v>
      </c>
      <c r="R2371" s="7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s="5">
        <f t="shared" si="222"/>
        <v>0.32800000000000001</v>
      </c>
      <c r="P2372">
        <f t="shared" si="223"/>
        <v>20.5</v>
      </c>
      <c r="Q2372" s="6" t="str">
        <f t="shared" si="224"/>
        <v>technology</v>
      </c>
      <c r="R2372" s="7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s="5">
        <f t="shared" si="222"/>
        <v>0</v>
      </c>
      <c r="P2373">
        <f t="shared" si="223"/>
        <v>0</v>
      </c>
      <c r="Q2373" s="6" t="str">
        <f t="shared" si="224"/>
        <v>technology</v>
      </c>
      <c r="R2373" s="7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s="5">
        <f t="shared" si="222"/>
        <v>3.2727272727272729</v>
      </c>
      <c r="P2374">
        <f t="shared" si="223"/>
        <v>30</v>
      </c>
      <c r="Q2374" s="6" t="str">
        <f t="shared" si="224"/>
        <v>technology</v>
      </c>
      <c r="R2374" s="7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7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s="5">
        <f t="shared" si="222"/>
        <v>5.8823529411764705E-3</v>
      </c>
      <c r="P2375">
        <f t="shared" si="223"/>
        <v>50</v>
      </c>
      <c r="Q2375" s="6" t="str">
        <f t="shared" si="224"/>
        <v>technology</v>
      </c>
      <c r="R2375" s="7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s="5">
        <f t="shared" si="222"/>
        <v>4.5454545454545456E-2</v>
      </c>
      <c r="P2376">
        <f t="shared" si="223"/>
        <v>10</v>
      </c>
      <c r="Q2376" s="6" t="str">
        <f t="shared" si="224"/>
        <v>technology</v>
      </c>
      <c r="R2376" s="7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s="5">
        <f t="shared" si="222"/>
        <v>0</v>
      </c>
      <c r="P2377">
        <f t="shared" si="223"/>
        <v>0</v>
      </c>
      <c r="Q2377" s="6" t="str">
        <f t="shared" si="224"/>
        <v>technology</v>
      </c>
      <c r="R2377" s="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s="5">
        <f t="shared" si="222"/>
        <v>10.877666666666666</v>
      </c>
      <c r="P2378">
        <f t="shared" si="223"/>
        <v>81.582499999999996</v>
      </c>
      <c r="Q2378" s="6" t="str">
        <f t="shared" si="224"/>
        <v>technology</v>
      </c>
      <c r="R2378" s="7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s="5">
        <f t="shared" si="222"/>
        <v>0</v>
      </c>
      <c r="P2379">
        <f t="shared" si="223"/>
        <v>0</v>
      </c>
      <c r="Q2379" s="6" t="str">
        <f t="shared" si="224"/>
        <v>technology</v>
      </c>
      <c r="R2379" s="7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7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s="5">
        <f t="shared" si="222"/>
        <v>0</v>
      </c>
      <c r="P2380">
        <f t="shared" si="223"/>
        <v>0</v>
      </c>
      <c r="Q2380" s="6" t="str">
        <f t="shared" si="224"/>
        <v>technology</v>
      </c>
      <c r="R2380" s="7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7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s="5">
        <f t="shared" si="222"/>
        <v>0</v>
      </c>
      <c r="P2381">
        <f t="shared" si="223"/>
        <v>0</v>
      </c>
      <c r="Q2381" s="6" t="str">
        <f t="shared" si="224"/>
        <v>technology</v>
      </c>
      <c r="R2381" s="7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s="5">
        <f t="shared" si="222"/>
        <v>0.36666666666666664</v>
      </c>
      <c r="P2382">
        <f t="shared" si="223"/>
        <v>18.333333333333332</v>
      </c>
      <c r="Q2382" s="6" t="str">
        <f t="shared" si="224"/>
        <v>technology</v>
      </c>
      <c r="R2382" s="7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s="5">
        <f t="shared" si="222"/>
        <v>1.8193398957730169</v>
      </c>
      <c r="P2383">
        <f t="shared" si="223"/>
        <v>224.42857142857142</v>
      </c>
      <c r="Q2383" s="6" t="str">
        <f t="shared" si="224"/>
        <v>technology</v>
      </c>
      <c r="R2383" s="7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s="5">
        <f t="shared" si="222"/>
        <v>2.5</v>
      </c>
      <c r="P2384">
        <f t="shared" si="223"/>
        <v>37.5</v>
      </c>
      <c r="Q2384" s="6" t="str">
        <f t="shared" si="224"/>
        <v>technology</v>
      </c>
      <c r="R2384" s="7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s="5">
        <f t="shared" si="222"/>
        <v>4.3499999999999996</v>
      </c>
      <c r="P2385">
        <f t="shared" si="223"/>
        <v>145</v>
      </c>
      <c r="Q2385" s="6" t="str">
        <f t="shared" si="224"/>
        <v>technology</v>
      </c>
      <c r="R2385" s="7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s="5">
        <f t="shared" si="222"/>
        <v>0.8</v>
      </c>
      <c r="P2386">
        <f t="shared" si="223"/>
        <v>1</v>
      </c>
      <c r="Q2386" s="6" t="str">
        <f t="shared" si="224"/>
        <v>technology</v>
      </c>
      <c r="R2386" s="7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s="5">
        <f t="shared" si="222"/>
        <v>1.2123076923076923</v>
      </c>
      <c r="P2387">
        <f t="shared" si="223"/>
        <v>112.57142857142857</v>
      </c>
      <c r="Q2387" s="6" t="str">
        <f t="shared" si="224"/>
        <v>technology</v>
      </c>
      <c r="R2387" s="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s="5">
        <f t="shared" si="222"/>
        <v>0</v>
      </c>
      <c r="P2388">
        <f t="shared" si="223"/>
        <v>0</v>
      </c>
      <c r="Q2388" s="6" t="str">
        <f t="shared" si="224"/>
        <v>technology</v>
      </c>
      <c r="R2388" s="7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s="5">
        <f t="shared" si="222"/>
        <v>0.68399999999999994</v>
      </c>
      <c r="P2389">
        <f t="shared" si="223"/>
        <v>342</v>
      </c>
      <c r="Q2389" s="6" t="str">
        <f t="shared" si="224"/>
        <v>technology</v>
      </c>
      <c r="R2389" s="7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s="5">
        <f t="shared" si="222"/>
        <v>1.2513513513513512</v>
      </c>
      <c r="P2390">
        <f t="shared" si="223"/>
        <v>57.875</v>
      </c>
      <c r="Q2390" s="6" t="str">
        <f t="shared" si="224"/>
        <v>technology</v>
      </c>
      <c r="R2390" s="7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s="5">
        <f t="shared" si="222"/>
        <v>0.1875</v>
      </c>
      <c r="P2391">
        <f t="shared" si="223"/>
        <v>30</v>
      </c>
      <c r="Q2391" s="6" t="str">
        <f t="shared" si="224"/>
        <v>technology</v>
      </c>
      <c r="R2391" s="7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s="5">
        <f t="shared" si="222"/>
        <v>0</v>
      </c>
      <c r="P2392">
        <f t="shared" si="223"/>
        <v>0</v>
      </c>
      <c r="Q2392" s="6" t="str">
        <f t="shared" si="224"/>
        <v>technology</v>
      </c>
      <c r="R2392" s="7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7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s="5">
        <f t="shared" si="222"/>
        <v>0.125</v>
      </c>
      <c r="P2393">
        <f t="shared" si="223"/>
        <v>25</v>
      </c>
      <c r="Q2393" s="6" t="str">
        <f t="shared" si="224"/>
        <v>technology</v>
      </c>
      <c r="R2393" s="7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s="5">
        <f t="shared" si="222"/>
        <v>0</v>
      </c>
      <c r="P2394">
        <f t="shared" si="223"/>
        <v>0</v>
      </c>
      <c r="Q2394" s="6" t="str">
        <f t="shared" si="224"/>
        <v>technology</v>
      </c>
      <c r="R2394" s="7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s="5">
        <f t="shared" si="222"/>
        <v>0.05</v>
      </c>
      <c r="P2395">
        <f t="shared" si="223"/>
        <v>50</v>
      </c>
      <c r="Q2395" s="6" t="str">
        <f t="shared" si="224"/>
        <v>technology</v>
      </c>
      <c r="R2395" s="7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s="5">
        <f t="shared" si="222"/>
        <v>0.06</v>
      </c>
      <c r="P2396">
        <f t="shared" si="223"/>
        <v>1.5</v>
      </c>
      <c r="Q2396" s="6" t="str">
        <f t="shared" si="224"/>
        <v>technology</v>
      </c>
      <c r="R2396" s="7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s="5">
        <f t="shared" si="222"/>
        <v>0</v>
      </c>
      <c r="P2397">
        <f t="shared" si="223"/>
        <v>0</v>
      </c>
      <c r="Q2397" s="6" t="str">
        <f t="shared" si="224"/>
        <v>technology</v>
      </c>
      <c r="R2397" s="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s="5">
        <f t="shared" si="222"/>
        <v>0.2</v>
      </c>
      <c r="P2398">
        <f t="shared" si="223"/>
        <v>10</v>
      </c>
      <c r="Q2398" s="6" t="str">
        <f t="shared" si="224"/>
        <v>technology</v>
      </c>
      <c r="R2398" s="7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s="5">
        <f t="shared" si="222"/>
        <v>0</v>
      </c>
      <c r="P2399">
        <f t="shared" si="223"/>
        <v>0</v>
      </c>
      <c r="Q2399" s="6" t="str">
        <f t="shared" si="224"/>
        <v>technology</v>
      </c>
      <c r="R2399" s="7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s="5">
        <f t="shared" si="222"/>
        <v>0</v>
      </c>
      <c r="P2400">
        <f t="shared" si="223"/>
        <v>0</v>
      </c>
      <c r="Q2400" s="6" t="str">
        <f t="shared" si="224"/>
        <v>technology</v>
      </c>
      <c r="R2400" s="7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s="5">
        <f t="shared" si="222"/>
        <v>0</v>
      </c>
      <c r="P2401">
        <f t="shared" si="223"/>
        <v>0</v>
      </c>
      <c r="Q2401" s="6" t="str">
        <f t="shared" si="224"/>
        <v>technology</v>
      </c>
      <c r="R2401" s="7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s="5">
        <f t="shared" si="222"/>
        <v>0</v>
      </c>
      <c r="P2402">
        <f t="shared" si="223"/>
        <v>0</v>
      </c>
      <c r="Q2402" s="6" t="str">
        <f t="shared" si="224"/>
        <v>technology</v>
      </c>
      <c r="R2402" s="7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8287</v>
      </c>
      <c r="O2403" s="5">
        <f t="shared" si="222"/>
        <v>0.71785714285714286</v>
      </c>
      <c r="P2403">
        <f t="shared" si="223"/>
        <v>22.333333333333332</v>
      </c>
      <c r="Q2403" s="6" t="str">
        <f t="shared" si="224"/>
        <v>food</v>
      </c>
      <c r="R2403" s="7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8287</v>
      </c>
      <c r="O2404" s="5">
        <f t="shared" si="222"/>
        <v>0.43333333333333329</v>
      </c>
      <c r="P2404">
        <f t="shared" si="223"/>
        <v>52</v>
      </c>
      <c r="Q2404" s="6" t="str">
        <f t="shared" si="224"/>
        <v>food</v>
      </c>
      <c r="R2404" s="7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8287</v>
      </c>
      <c r="O2405" s="5">
        <f t="shared" si="222"/>
        <v>16.833333333333332</v>
      </c>
      <c r="P2405">
        <f t="shared" si="223"/>
        <v>16.833333333333332</v>
      </c>
      <c r="Q2405" s="6" t="str">
        <f t="shared" si="224"/>
        <v>food</v>
      </c>
      <c r="R2405" s="7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8287</v>
      </c>
      <c r="O2406" s="5">
        <f t="shared" si="222"/>
        <v>0</v>
      </c>
      <c r="P2406">
        <f t="shared" si="223"/>
        <v>0</v>
      </c>
      <c r="Q2406" s="6" t="str">
        <f t="shared" si="224"/>
        <v>food</v>
      </c>
      <c r="R2406" s="7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8287</v>
      </c>
      <c r="O2407" s="5">
        <f t="shared" si="222"/>
        <v>22.52</v>
      </c>
      <c r="P2407">
        <f t="shared" si="223"/>
        <v>56.3</v>
      </c>
      <c r="Q2407" s="6" t="str">
        <f t="shared" si="224"/>
        <v>food</v>
      </c>
      <c r="R2407" s="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8287</v>
      </c>
      <c r="O2408" s="5">
        <f t="shared" si="222"/>
        <v>41.384615384615387</v>
      </c>
      <c r="P2408">
        <f t="shared" si="223"/>
        <v>84.0625</v>
      </c>
      <c r="Q2408" s="6" t="str">
        <f t="shared" si="224"/>
        <v>food</v>
      </c>
      <c r="R2408" s="7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8287</v>
      </c>
      <c r="O2409" s="5">
        <f t="shared" si="222"/>
        <v>25.259090909090908</v>
      </c>
      <c r="P2409">
        <f t="shared" si="223"/>
        <v>168.39393939393941</v>
      </c>
      <c r="Q2409" s="6" t="str">
        <f t="shared" si="224"/>
        <v>food</v>
      </c>
      <c r="R2409" s="7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7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8287</v>
      </c>
      <c r="O2410" s="5">
        <f t="shared" si="222"/>
        <v>0.2</v>
      </c>
      <c r="P2410">
        <f t="shared" si="223"/>
        <v>15</v>
      </c>
      <c r="Q2410" s="6" t="str">
        <f t="shared" si="224"/>
        <v>food</v>
      </c>
      <c r="R2410" s="7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7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8287</v>
      </c>
      <c r="O2411" s="5">
        <f t="shared" si="222"/>
        <v>1.8399999999999999</v>
      </c>
      <c r="P2411">
        <f t="shared" si="223"/>
        <v>76.666666666666671</v>
      </c>
      <c r="Q2411" s="6" t="str">
        <f t="shared" si="224"/>
        <v>food</v>
      </c>
      <c r="R2411" s="7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8287</v>
      </c>
      <c r="O2412" s="5">
        <f t="shared" si="222"/>
        <v>0</v>
      </c>
      <c r="P2412">
        <f t="shared" si="223"/>
        <v>0</v>
      </c>
      <c r="Q2412" s="6" t="str">
        <f t="shared" si="224"/>
        <v>food</v>
      </c>
      <c r="R2412" s="7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8287</v>
      </c>
      <c r="O2413" s="5">
        <f t="shared" si="222"/>
        <v>0.60399999999999998</v>
      </c>
      <c r="P2413">
        <f t="shared" si="223"/>
        <v>50.333333333333336</v>
      </c>
      <c r="Q2413" s="6" t="str">
        <f t="shared" si="224"/>
        <v>food</v>
      </c>
      <c r="R2413" s="7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8287</v>
      </c>
      <c r="O2414" s="5">
        <f t="shared" si="222"/>
        <v>0</v>
      </c>
      <c r="P2414">
        <f t="shared" si="223"/>
        <v>0</v>
      </c>
      <c r="Q2414" s="6" t="str">
        <f t="shared" si="224"/>
        <v>food</v>
      </c>
      <c r="R2414" s="7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8287</v>
      </c>
      <c r="O2415" s="5">
        <f t="shared" si="222"/>
        <v>0.83333333333333337</v>
      </c>
      <c r="P2415">
        <f t="shared" si="223"/>
        <v>8.3333333333333339</v>
      </c>
      <c r="Q2415" s="6" t="str">
        <f t="shared" si="224"/>
        <v>food</v>
      </c>
      <c r="R2415" s="7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8287</v>
      </c>
      <c r="O2416" s="5">
        <f t="shared" si="222"/>
        <v>3.0666666666666664</v>
      </c>
      <c r="P2416">
        <f t="shared" si="223"/>
        <v>35.384615384615387</v>
      </c>
      <c r="Q2416" s="6" t="str">
        <f t="shared" si="224"/>
        <v>food</v>
      </c>
      <c r="R2416" s="7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8287</v>
      </c>
      <c r="O2417" s="5">
        <f t="shared" si="222"/>
        <v>0.55833333333333335</v>
      </c>
      <c r="P2417">
        <f t="shared" si="223"/>
        <v>55.833333333333336</v>
      </c>
      <c r="Q2417" s="6" t="str">
        <f t="shared" si="224"/>
        <v>food</v>
      </c>
      <c r="R2417" s="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8287</v>
      </c>
      <c r="O2418" s="5">
        <f t="shared" si="222"/>
        <v>2.5000000000000001E-2</v>
      </c>
      <c r="P2418">
        <f t="shared" si="223"/>
        <v>5</v>
      </c>
      <c r="Q2418" s="6" t="str">
        <f t="shared" si="224"/>
        <v>food</v>
      </c>
      <c r="R2418" s="7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8287</v>
      </c>
      <c r="O2419" s="5">
        <f t="shared" si="222"/>
        <v>0</v>
      </c>
      <c r="P2419">
        <f t="shared" si="223"/>
        <v>0</v>
      </c>
      <c r="Q2419" s="6" t="str">
        <f t="shared" si="224"/>
        <v>food</v>
      </c>
      <c r="R2419" s="7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8287</v>
      </c>
      <c r="O2420" s="5">
        <f t="shared" si="222"/>
        <v>0.02</v>
      </c>
      <c r="P2420">
        <f t="shared" si="223"/>
        <v>1</v>
      </c>
      <c r="Q2420" s="6" t="str">
        <f t="shared" si="224"/>
        <v>food</v>
      </c>
      <c r="R2420" s="7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8287</v>
      </c>
      <c r="O2421" s="5">
        <f t="shared" si="222"/>
        <v>0</v>
      </c>
      <c r="P2421">
        <f t="shared" si="223"/>
        <v>0</v>
      </c>
      <c r="Q2421" s="6" t="str">
        <f t="shared" si="224"/>
        <v>food</v>
      </c>
      <c r="R2421" s="7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8287</v>
      </c>
      <c r="O2422" s="5">
        <f t="shared" si="222"/>
        <v>14.825133372851216</v>
      </c>
      <c r="P2422">
        <f t="shared" si="223"/>
        <v>69.472222222222229</v>
      </c>
      <c r="Q2422" s="6" t="str">
        <f t="shared" si="224"/>
        <v>food</v>
      </c>
      <c r="R2422" s="7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7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8287</v>
      </c>
      <c r="O2423" s="5">
        <f t="shared" si="222"/>
        <v>1.6666666666666666E-2</v>
      </c>
      <c r="P2423">
        <f t="shared" si="223"/>
        <v>1</v>
      </c>
      <c r="Q2423" s="6" t="str">
        <f t="shared" si="224"/>
        <v>food</v>
      </c>
      <c r="R2423" s="7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7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8287</v>
      </c>
      <c r="O2424" s="5">
        <f t="shared" si="222"/>
        <v>0.2</v>
      </c>
      <c r="P2424">
        <f t="shared" si="223"/>
        <v>1</v>
      </c>
      <c r="Q2424" s="6" t="str">
        <f t="shared" si="224"/>
        <v>food</v>
      </c>
      <c r="R2424" s="7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8287</v>
      </c>
      <c r="O2425" s="5">
        <f t="shared" si="222"/>
        <v>1.3333333333333334E-2</v>
      </c>
      <c r="P2425">
        <f t="shared" si="223"/>
        <v>8</v>
      </c>
      <c r="Q2425" s="6" t="str">
        <f t="shared" si="224"/>
        <v>food</v>
      </c>
      <c r="R2425" s="7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7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8287</v>
      </c>
      <c r="O2426" s="5">
        <f t="shared" si="222"/>
        <v>1.24</v>
      </c>
      <c r="P2426">
        <f t="shared" si="223"/>
        <v>34.444444444444443</v>
      </c>
      <c r="Q2426" s="6" t="str">
        <f t="shared" si="224"/>
        <v>food</v>
      </c>
      <c r="R2426" s="7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8287</v>
      </c>
      <c r="O2427" s="5">
        <f t="shared" si="222"/>
        <v>2.8571428571428574E-2</v>
      </c>
      <c r="P2427">
        <f t="shared" si="223"/>
        <v>1</v>
      </c>
      <c r="Q2427" s="6" t="str">
        <f t="shared" si="224"/>
        <v>food</v>
      </c>
      <c r="R2427" s="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8287</v>
      </c>
      <c r="O2428" s="5">
        <f t="shared" si="222"/>
        <v>0</v>
      </c>
      <c r="P2428">
        <f t="shared" si="223"/>
        <v>0</v>
      </c>
      <c r="Q2428" s="6" t="str">
        <f t="shared" si="224"/>
        <v>food</v>
      </c>
      <c r="R2428" s="7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7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8287</v>
      </c>
      <c r="O2429" s="5">
        <f t="shared" si="222"/>
        <v>2E-3</v>
      </c>
      <c r="P2429">
        <f t="shared" si="223"/>
        <v>1</v>
      </c>
      <c r="Q2429" s="6" t="str">
        <f t="shared" si="224"/>
        <v>food</v>
      </c>
      <c r="R2429" s="7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7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8287</v>
      </c>
      <c r="O2430" s="5">
        <f t="shared" si="222"/>
        <v>2.8571428571428571E-3</v>
      </c>
      <c r="P2430">
        <f t="shared" si="223"/>
        <v>1</v>
      </c>
      <c r="Q2430" s="6" t="str">
        <f t="shared" si="224"/>
        <v>food</v>
      </c>
      <c r="R2430" s="7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8287</v>
      </c>
      <c r="O2431" s="5">
        <f t="shared" si="222"/>
        <v>1.4321428571428572</v>
      </c>
      <c r="P2431">
        <f t="shared" si="223"/>
        <v>501.25</v>
      </c>
      <c r="Q2431" s="6" t="str">
        <f t="shared" si="224"/>
        <v>food</v>
      </c>
      <c r="R2431" s="7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8287</v>
      </c>
      <c r="O2432" s="5">
        <f t="shared" si="222"/>
        <v>0.70000000000000007</v>
      </c>
      <c r="P2432">
        <f t="shared" si="223"/>
        <v>10.5</v>
      </c>
      <c r="Q2432" s="6" t="str">
        <f t="shared" si="224"/>
        <v>food</v>
      </c>
      <c r="R2432" s="7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7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8287</v>
      </c>
      <c r="O2433" s="5">
        <f t="shared" si="222"/>
        <v>2E-3</v>
      </c>
      <c r="P2433">
        <f t="shared" si="223"/>
        <v>1</v>
      </c>
      <c r="Q2433" s="6" t="str">
        <f t="shared" si="224"/>
        <v>food</v>
      </c>
      <c r="R2433" s="7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8287</v>
      </c>
      <c r="O2434" s="5">
        <f t="shared" ref="O2434:O2497" si="228">(E2434/D2434)*100</f>
        <v>1.4285714285714287E-2</v>
      </c>
      <c r="P2434">
        <f t="shared" si="223"/>
        <v>1</v>
      </c>
      <c r="Q2434" s="6" t="str">
        <f t="shared" si="224"/>
        <v>food</v>
      </c>
      <c r="R2434" s="7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8287</v>
      </c>
      <c r="O2435" s="5">
        <f t="shared" si="228"/>
        <v>0</v>
      </c>
      <c r="P2435">
        <f t="shared" ref="P2435:P2498" si="229">IFERROR(E2435/L2435,0)</f>
        <v>0</v>
      </c>
      <c r="Q2435" s="6" t="str">
        <f t="shared" ref="Q2435:Q2498" si="230">LEFT(N2435,FIND("/",N2435)-1)</f>
        <v>food</v>
      </c>
      <c r="R2435" s="7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8287</v>
      </c>
      <c r="O2436" s="5">
        <f t="shared" si="228"/>
        <v>0.13</v>
      </c>
      <c r="P2436">
        <f t="shared" si="229"/>
        <v>13</v>
      </c>
      <c r="Q2436" s="6" t="str">
        <f t="shared" si="230"/>
        <v>food</v>
      </c>
      <c r="R2436" s="7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8287</v>
      </c>
      <c r="O2437" s="5">
        <f t="shared" si="228"/>
        <v>0.48960000000000004</v>
      </c>
      <c r="P2437">
        <f t="shared" si="229"/>
        <v>306</v>
      </c>
      <c r="Q2437" s="6" t="str">
        <f t="shared" si="230"/>
        <v>food</v>
      </c>
      <c r="R2437" s="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8287</v>
      </c>
      <c r="O2438" s="5">
        <f t="shared" si="228"/>
        <v>3.8461538461538464E-2</v>
      </c>
      <c r="P2438">
        <f t="shared" si="229"/>
        <v>22.5</v>
      </c>
      <c r="Q2438" s="6" t="str">
        <f t="shared" si="230"/>
        <v>food</v>
      </c>
      <c r="R2438" s="7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8287</v>
      </c>
      <c r="O2439" s="5">
        <f t="shared" si="228"/>
        <v>0</v>
      </c>
      <c r="P2439">
        <f t="shared" si="229"/>
        <v>0</v>
      </c>
      <c r="Q2439" s="6" t="str">
        <f t="shared" si="230"/>
        <v>food</v>
      </c>
      <c r="R2439" s="7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8287</v>
      </c>
      <c r="O2440" s="5">
        <f t="shared" si="228"/>
        <v>0.33333333333333337</v>
      </c>
      <c r="P2440">
        <f t="shared" si="229"/>
        <v>50</v>
      </c>
      <c r="Q2440" s="6" t="str">
        <f t="shared" si="230"/>
        <v>food</v>
      </c>
      <c r="R2440" s="7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8287</v>
      </c>
      <c r="O2441" s="5">
        <f t="shared" si="228"/>
        <v>0</v>
      </c>
      <c r="P2441">
        <f t="shared" si="229"/>
        <v>0</v>
      </c>
      <c r="Q2441" s="6" t="str">
        <f t="shared" si="230"/>
        <v>food</v>
      </c>
      <c r="R2441" s="7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7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8287</v>
      </c>
      <c r="O2442" s="5">
        <f t="shared" si="228"/>
        <v>0.2</v>
      </c>
      <c r="P2442">
        <f t="shared" si="229"/>
        <v>5</v>
      </c>
      <c r="Q2442" s="6" t="str">
        <f t="shared" si="230"/>
        <v>food</v>
      </c>
      <c r="R2442" s="7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7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8301</v>
      </c>
      <c r="O2443" s="5">
        <f t="shared" si="228"/>
        <v>107.88</v>
      </c>
      <c r="P2443">
        <f t="shared" si="229"/>
        <v>74.22935779816514</v>
      </c>
      <c r="Q2443" s="6" t="str">
        <f t="shared" si="230"/>
        <v>food</v>
      </c>
      <c r="R2443" s="7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7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8301</v>
      </c>
      <c r="O2444" s="5">
        <f t="shared" si="228"/>
        <v>125.94166666666666</v>
      </c>
      <c r="P2444">
        <f t="shared" si="229"/>
        <v>81.252688172043008</v>
      </c>
      <c r="Q2444" s="6" t="str">
        <f t="shared" si="230"/>
        <v>food</v>
      </c>
      <c r="R2444" s="7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8301</v>
      </c>
      <c r="O2445" s="5">
        <f t="shared" si="228"/>
        <v>202.51495</v>
      </c>
      <c r="P2445">
        <f t="shared" si="229"/>
        <v>130.23469453376205</v>
      </c>
      <c r="Q2445" s="6" t="str">
        <f t="shared" si="230"/>
        <v>food</v>
      </c>
      <c r="R2445" s="7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8301</v>
      </c>
      <c r="O2446" s="5">
        <f t="shared" si="228"/>
        <v>108.60000000000001</v>
      </c>
      <c r="P2446">
        <f t="shared" si="229"/>
        <v>53.409836065573771</v>
      </c>
      <c r="Q2446" s="6" t="str">
        <f t="shared" si="230"/>
        <v>food</v>
      </c>
      <c r="R2446" s="7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8301</v>
      </c>
      <c r="O2447" s="5">
        <f t="shared" si="228"/>
        <v>172.8</v>
      </c>
      <c r="P2447">
        <f t="shared" si="229"/>
        <v>75.130434782608702</v>
      </c>
      <c r="Q2447" s="6" t="str">
        <f t="shared" si="230"/>
        <v>food</v>
      </c>
      <c r="R2447" s="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8301</v>
      </c>
      <c r="O2448" s="5">
        <f t="shared" si="228"/>
        <v>167.98</v>
      </c>
      <c r="P2448">
        <f t="shared" si="229"/>
        <v>75.666666666666671</v>
      </c>
      <c r="Q2448" s="6" t="str">
        <f t="shared" si="230"/>
        <v>food</v>
      </c>
      <c r="R2448" s="7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8301</v>
      </c>
      <c r="O2449" s="5">
        <f t="shared" si="228"/>
        <v>427.20000000000005</v>
      </c>
      <c r="P2449">
        <f t="shared" si="229"/>
        <v>31.691394658753708</v>
      </c>
      <c r="Q2449" s="6" t="str">
        <f t="shared" si="230"/>
        <v>food</v>
      </c>
      <c r="R2449" s="7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8301</v>
      </c>
      <c r="O2450" s="5">
        <f t="shared" si="228"/>
        <v>107.5</v>
      </c>
      <c r="P2450">
        <f t="shared" si="229"/>
        <v>47.777777777777779</v>
      </c>
      <c r="Q2450" s="6" t="str">
        <f t="shared" si="230"/>
        <v>food</v>
      </c>
      <c r="R2450" s="7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8301</v>
      </c>
      <c r="O2451" s="5">
        <f t="shared" si="228"/>
        <v>108</v>
      </c>
      <c r="P2451">
        <f t="shared" si="229"/>
        <v>90</v>
      </c>
      <c r="Q2451" s="6" t="str">
        <f t="shared" si="230"/>
        <v>food</v>
      </c>
      <c r="R2451" s="7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8301</v>
      </c>
      <c r="O2452" s="5">
        <f t="shared" si="228"/>
        <v>101.53353333333335</v>
      </c>
      <c r="P2452">
        <f t="shared" si="229"/>
        <v>149.31401960784314</v>
      </c>
      <c r="Q2452" s="6" t="str">
        <f t="shared" si="230"/>
        <v>food</v>
      </c>
      <c r="R2452" s="7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8301</v>
      </c>
      <c r="O2453" s="5">
        <f t="shared" si="228"/>
        <v>115.45</v>
      </c>
      <c r="P2453">
        <f t="shared" si="229"/>
        <v>62.06989247311828</v>
      </c>
      <c r="Q2453" s="6" t="str">
        <f t="shared" si="230"/>
        <v>food</v>
      </c>
      <c r="R2453" s="7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8301</v>
      </c>
      <c r="O2454" s="5">
        <f t="shared" si="228"/>
        <v>133.5</v>
      </c>
      <c r="P2454">
        <f t="shared" si="229"/>
        <v>53.4</v>
      </c>
      <c r="Q2454" s="6" t="str">
        <f t="shared" si="230"/>
        <v>food</v>
      </c>
      <c r="R2454" s="7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8301</v>
      </c>
      <c r="O2455" s="5">
        <f t="shared" si="228"/>
        <v>154.69999999999999</v>
      </c>
      <c r="P2455">
        <f t="shared" si="229"/>
        <v>69.268656716417908</v>
      </c>
      <c r="Q2455" s="6" t="str">
        <f t="shared" si="230"/>
        <v>food</v>
      </c>
      <c r="R2455" s="7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8301</v>
      </c>
      <c r="O2456" s="5">
        <f t="shared" si="228"/>
        <v>100.84571428571429</v>
      </c>
      <c r="P2456">
        <f t="shared" si="229"/>
        <v>271.50769230769231</v>
      </c>
      <c r="Q2456" s="6" t="str">
        <f t="shared" si="230"/>
        <v>food</v>
      </c>
      <c r="R2456" s="7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8301</v>
      </c>
      <c r="O2457" s="5">
        <f t="shared" si="228"/>
        <v>182</v>
      </c>
      <c r="P2457">
        <f t="shared" si="229"/>
        <v>34.125</v>
      </c>
      <c r="Q2457" s="6" t="str">
        <f t="shared" si="230"/>
        <v>food</v>
      </c>
      <c r="R2457" s="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8301</v>
      </c>
      <c r="O2458" s="5">
        <f t="shared" si="228"/>
        <v>180.86666666666667</v>
      </c>
      <c r="P2458">
        <f t="shared" si="229"/>
        <v>40.492537313432834</v>
      </c>
      <c r="Q2458" s="6" t="str">
        <f t="shared" si="230"/>
        <v>food</v>
      </c>
      <c r="R2458" s="7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8301</v>
      </c>
      <c r="O2459" s="5">
        <f t="shared" si="228"/>
        <v>102.30434782608695</v>
      </c>
      <c r="P2459">
        <f t="shared" si="229"/>
        <v>189.75806451612902</v>
      </c>
      <c r="Q2459" s="6" t="str">
        <f t="shared" si="230"/>
        <v>food</v>
      </c>
      <c r="R2459" s="7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8301</v>
      </c>
      <c r="O2460" s="5">
        <f t="shared" si="228"/>
        <v>110.17999999999999</v>
      </c>
      <c r="P2460">
        <f t="shared" si="229"/>
        <v>68.862499999999997</v>
      </c>
      <c r="Q2460" s="6" t="str">
        <f t="shared" si="230"/>
        <v>food</v>
      </c>
      <c r="R2460" s="7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8301</v>
      </c>
      <c r="O2461" s="5">
        <f t="shared" si="228"/>
        <v>102.25</v>
      </c>
      <c r="P2461">
        <f t="shared" si="229"/>
        <v>108.77659574468085</v>
      </c>
      <c r="Q2461" s="6" t="str">
        <f t="shared" si="230"/>
        <v>food</v>
      </c>
      <c r="R2461" s="7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8301</v>
      </c>
      <c r="O2462" s="5">
        <f t="shared" si="228"/>
        <v>100.78823529411764</v>
      </c>
      <c r="P2462">
        <f t="shared" si="229"/>
        <v>125.98529411764706</v>
      </c>
      <c r="Q2462" s="6" t="str">
        <f t="shared" si="230"/>
        <v>food</v>
      </c>
      <c r="R2462" s="7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s="5">
        <f t="shared" si="228"/>
        <v>103.8</v>
      </c>
      <c r="P2463">
        <f t="shared" si="229"/>
        <v>90.523255813953483</v>
      </c>
      <c r="Q2463" s="6" t="str">
        <f t="shared" si="230"/>
        <v>music</v>
      </c>
      <c r="R2463" s="7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s="5">
        <f t="shared" si="228"/>
        <v>110.70833333333334</v>
      </c>
      <c r="P2464">
        <f t="shared" si="229"/>
        <v>28.880434782608695</v>
      </c>
      <c r="Q2464" s="6" t="str">
        <f t="shared" si="230"/>
        <v>music</v>
      </c>
      <c r="R2464" s="7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s="5">
        <f t="shared" si="228"/>
        <v>116.25000000000001</v>
      </c>
      <c r="P2465">
        <f t="shared" si="229"/>
        <v>31</v>
      </c>
      <c r="Q2465" s="6" t="str">
        <f t="shared" si="230"/>
        <v>music</v>
      </c>
      <c r="R2465" s="7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s="5">
        <f t="shared" si="228"/>
        <v>111.1</v>
      </c>
      <c r="P2466">
        <f t="shared" si="229"/>
        <v>51.674418604651166</v>
      </c>
      <c r="Q2466" s="6" t="str">
        <f t="shared" si="230"/>
        <v>music</v>
      </c>
      <c r="R2466" s="7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7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s="5">
        <f t="shared" si="228"/>
        <v>180.14285714285714</v>
      </c>
      <c r="P2467">
        <f t="shared" si="229"/>
        <v>26.270833333333332</v>
      </c>
      <c r="Q2467" s="6" t="str">
        <f t="shared" si="230"/>
        <v>music</v>
      </c>
      <c r="R2467" s="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s="5">
        <f t="shared" si="228"/>
        <v>100</v>
      </c>
      <c r="P2468">
        <f t="shared" si="229"/>
        <v>48.07692307692308</v>
      </c>
      <c r="Q2468" s="6" t="str">
        <f t="shared" si="230"/>
        <v>music</v>
      </c>
      <c r="R2468" s="7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s="5">
        <f t="shared" si="228"/>
        <v>118.5</v>
      </c>
      <c r="P2469">
        <f t="shared" si="229"/>
        <v>27.558139534883722</v>
      </c>
      <c r="Q2469" s="6" t="str">
        <f t="shared" si="230"/>
        <v>music</v>
      </c>
      <c r="R2469" s="7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7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s="5">
        <f t="shared" si="228"/>
        <v>107.21700000000001</v>
      </c>
      <c r="P2470">
        <f t="shared" si="229"/>
        <v>36.97137931034483</v>
      </c>
      <c r="Q2470" s="6" t="str">
        <f t="shared" si="230"/>
        <v>music</v>
      </c>
      <c r="R2470" s="7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s="5">
        <f t="shared" si="228"/>
        <v>113.66666666666667</v>
      </c>
      <c r="P2471">
        <f t="shared" si="229"/>
        <v>29.021276595744681</v>
      </c>
      <c r="Q2471" s="6" t="str">
        <f t="shared" si="230"/>
        <v>music</v>
      </c>
      <c r="R2471" s="7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s="5">
        <f t="shared" si="228"/>
        <v>103.16400000000002</v>
      </c>
      <c r="P2472">
        <f t="shared" si="229"/>
        <v>28.65666666666667</v>
      </c>
      <c r="Q2472" s="6" t="str">
        <f t="shared" si="230"/>
        <v>music</v>
      </c>
      <c r="R2472" s="7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s="5">
        <f t="shared" si="228"/>
        <v>128</v>
      </c>
      <c r="P2473">
        <f t="shared" si="229"/>
        <v>37.647058823529413</v>
      </c>
      <c r="Q2473" s="6" t="str">
        <f t="shared" si="230"/>
        <v>music</v>
      </c>
      <c r="R2473" s="7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s="5">
        <f t="shared" si="228"/>
        <v>135.76026666666667</v>
      </c>
      <c r="P2474">
        <f t="shared" si="229"/>
        <v>97.904038461538462</v>
      </c>
      <c r="Q2474" s="6" t="str">
        <f t="shared" si="230"/>
        <v>music</v>
      </c>
      <c r="R2474" s="7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s="5">
        <f t="shared" si="228"/>
        <v>100</v>
      </c>
      <c r="P2475">
        <f t="shared" si="229"/>
        <v>42.553191489361701</v>
      </c>
      <c r="Q2475" s="6" t="str">
        <f t="shared" si="230"/>
        <v>music</v>
      </c>
      <c r="R2475" s="7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s="5">
        <f t="shared" si="228"/>
        <v>100.00360000000002</v>
      </c>
      <c r="P2476">
        <f t="shared" si="229"/>
        <v>131.58368421052631</v>
      </c>
      <c r="Q2476" s="6" t="str">
        <f t="shared" si="230"/>
        <v>music</v>
      </c>
      <c r="R2476" s="7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7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s="5">
        <f t="shared" si="228"/>
        <v>104.71999999999998</v>
      </c>
      <c r="P2477">
        <f t="shared" si="229"/>
        <v>32.320987654320987</v>
      </c>
      <c r="Q2477" s="6" t="str">
        <f t="shared" si="230"/>
        <v>music</v>
      </c>
      <c r="R2477" s="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s="5">
        <f t="shared" si="228"/>
        <v>105.02249999999999</v>
      </c>
      <c r="P2478">
        <f t="shared" si="229"/>
        <v>61.103999999999999</v>
      </c>
      <c r="Q2478" s="6" t="str">
        <f t="shared" si="230"/>
        <v>music</v>
      </c>
      <c r="R2478" s="7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7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s="5">
        <f t="shared" si="228"/>
        <v>171.33333333333334</v>
      </c>
      <c r="P2479">
        <f t="shared" si="229"/>
        <v>31.341463414634145</v>
      </c>
      <c r="Q2479" s="6" t="str">
        <f t="shared" si="230"/>
        <v>music</v>
      </c>
      <c r="R2479" s="7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s="5">
        <f t="shared" si="228"/>
        <v>127.49999999999999</v>
      </c>
      <c r="P2480">
        <f t="shared" si="229"/>
        <v>129.1139240506329</v>
      </c>
      <c r="Q2480" s="6" t="str">
        <f t="shared" si="230"/>
        <v>music</v>
      </c>
      <c r="R2480" s="7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7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s="5">
        <f t="shared" si="228"/>
        <v>133.44333333333333</v>
      </c>
      <c r="P2481">
        <f t="shared" si="229"/>
        <v>25.020624999999999</v>
      </c>
      <c r="Q2481" s="6" t="str">
        <f t="shared" si="230"/>
        <v>music</v>
      </c>
      <c r="R2481" s="7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s="5">
        <f t="shared" si="228"/>
        <v>100</v>
      </c>
      <c r="P2482">
        <f t="shared" si="229"/>
        <v>250</v>
      </c>
      <c r="Q2482" s="6" t="str">
        <f t="shared" si="230"/>
        <v>music</v>
      </c>
      <c r="R2482" s="7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s="5">
        <f t="shared" si="228"/>
        <v>112.91099999999999</v>
      </c>
      <c r="P2483">
        <f t="shared" si="229"/>
        <v>47.541473684210523</v>
      </c>
      <c r="Q2483" s="6" t="str">
        <f t="shared" si="230"/>
        <v>music</v>
      </c>
      <c r="R2483" s="7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s="5">
        <f t="shared" si="228"/>
        <v>100.1</v>
      </c>
      <c r="P2484">
        <f t="shared" si="229"/>
        <v>40.04</v>
      </c>
      <c r="Q2484" s="6" t="str">
        <f t="shared" si="230"/>
        <v>music</v>
      </c>
      <c r="R2484" s="7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7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s="5">
        <f t="shared" si="228"/>
        <v>113.72727272727272</v>
      </c>
      <c r="P2485">
        <f t="shared" si="229"/>
        <v>65.84210526315789</v>
      </c>
      <c r="Q2485" s="6" t="str">
        <f t="shared" si="230"/>
        <v>music</v>
      </c>
      <c r="R2485" s="7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s="5">
        <f t="shared" si="228"/>
        <v>119.31742857142855</v>
      </c>
      <c r="P2486">
        <f t="shared" si="229"/>
        <v>46.401222222222216</v>
      </c>
      <c r="Q2486" s="6" t="str">
        <f t="shared" si="230"/>
        <v>music</v>
      </c>
      <c r="R2486" s="7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s="5">
        <f t="shared" si="228"/>
        <v>103.25</v>
      </c>
      <c r="P2487">
        <f t="shared" si="229"/>
        <v>50.365853658536587</v>
      </c>
      <c r="Q2487" s="6" t="str">
        <f t="shared" si="230"/>
        <v>music</v>
      </c>
      <c r="R2487" s="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s="5">
        <f t="shared" si="228"/>
        <v>265.66666666666669</v>
      </c>
      <c r="P2488">
        <f t="shared" si="229"/>
        <v>26.566666666666666</v>
      </c>
      <c r="Q2488" s="6" t="str">
        <f t="shared" si="230"/>
        <v>music</v>
      </c>
      <c r="R2488" s="7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s="5">
        <f t="shared" si="228"/>
        <v>100.05066666666667</v>
      </c>
      <c r="P2489">
        <f t="shared" si="229"/>
        <v>39.493684210526318</v>
      </c>
      <c r="Q2489" s="6" t="str">
        <f t="shared" si="230"/>
        <v>music</v>
      </c>
      <c r="R2489" s="7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s="5">
        <f t="shared" si="228"/>
        <v>106.69999999999999</v>
      </c>
      <c r="P2490">
        <f t="shared" si="229"/>
        <v>49.246153846153845</v>
      </c>
      <c r="Q2490" s="6" t="str">
        <f t="shared" si="230"/>
        <v>music</v>
      </c>
      <c r="R2490" s="7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s="5">
        <f t="shared" si="228"/>
        <v>133.67142857142858</v>
      </c>
      <c r="P2491">
        <f t="shared" si="229"/>
        <v>62.38</v>
      </c>
      <c r="Q2491" s="6" t="str">
        <f t="shared" si="230"/>
        <v>music</v>
      </c>
      <c r="R2491" s="7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s="5">
        <f t="shared" si="228"/>
        <v>121.39999999999999</v>
      </c>
      <c r="P2492">
        <f t="shared" si="229"/>
        <v>37.9375</v>
      </c>
      <c r="Q2492" s="6" t="str">
        <f t="shared" si="230"/>
        <v>music</v>
      </c>
      <c r="R2492" s="7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s="5">
        <f t="shared" si="228"/>
        <v>103.2</v>
      </c>
      <c r="P2493">
        <f t="shared" si="229"/>
        <v>51.6</v>
      </c>
      <c r="Q2493" s="6" t="str">
        <f t="shared" si="230"/>
        <v>music</v>
      </c>
      <c r="R2493" s="7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7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s="5">
        <f t="shared" si="228"/>
        <v>125</v>
      </c>
      <c r="P2494">
        <f t="shared" si="229"/>
        <v>27.777777777777779</v>
      </c>
      <c r="Q2494" s="6" t="str">
        <f t="shared" si="230"/>
        <v>music</v>
      </c>
      <c r="R2494" s="7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s="5">
        <f t="shared" si="228"/>
        <v>128.69999999999999</v>
      </c>
      <c r="P2495">
        <f t="shared" si="229"/>
        <v>99.382239382239376</v>
      </c>
      <c r="Q2495" s="6" t="str">
        <f t="shared" si="230"/>
        <v>music</v>
      </c>
      <c r="R2495" s="7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s="5">
        <f t="shared" si="228"/>
        <v>101.00533333333333</v>
      </c>
      <c r="P2496">
        <f t="shared" si="229"/>
        <v>38.848205128205123</v>
      </c>
      <c r="Q2496" s="6" t="str">
        <f t="shared" si="230"/>
        <v>music</v>
      </c>
      <c r="R2496" s="7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s="5">
        <f t="shared" si="228"/>
        <v>127.53666666666665</v>
      </c>
      <c r="P2497">
        <f t="shared" si="229"/>
        <v>45.548809523809524</v>
      </c>
      <c r="Q2497" s="6" t="str">
        <f t="shared" si="230"/>
        <v>music</v>
      </c>
      <c r="R2497" s="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7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s="5">
        <f t="shared" ref="O2498:O2561" si="234">(E2498/D2498)*100</f>
        <v>100</v>
      </c>
      <c r="P2498">
        <f t="shared" si="229"/>
        <v>600</v>
      </c>
      <c r="Q2498" s="6" t="str">
        <f t="shared" si="230"/>
        <v>music</v>
      </c>
      <c r="R2498" s="7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s="5">
        <f t="shared" si="234"/>
        <v>112.7715</v>
      </c>
      <c r="P2499">
        <f t="shared" ref="P2499:P2562" si="235">IFERROR(E2499/L2499,0)</f>
        <v>80.551071428571419</v>
      </c>
      <c r="Q2499" s="6" t="str">
        <f t="shared" ref="Q2499:Q2562" si="236">LEFT(N2499,FIND("/",N2499)-1)</f>
        <v>music</v>
      </c>
      <c r="R2499" s="7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s="5">
        <f t="shared" si="234"/>
        <v>105.60000000000001</v>
      </c>
      <c r="P2500">
        <f t="shared" si="235"/>
        <v>52.8</v>
      </c>
      <c r="Q2500" s="6" t="str">
        <f t="shared" si="236"/>
        <v>music</v>
      </c>
      <c r="R2500" s="7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s="5">
        <f t="shared" si="234"/>
        <v>202.625</v>
      </c>
      <c r="P2501">
        <f t="shared" si="235"/>
        <v>47.676470588235297</v>
      </c>
      <c r="Q2501" s="6" t="str">
        <f t="shared" si="236"/>
        <v>music</v>
      </c>
      <c r="R2501" s="7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s="5">
        <f t="shared" si="234"/>
        <v>113.33333333333333</v>
      </c>
      <c r="P2502">
        <f t="shared" si="235"/>
        <v>23.448275862068964</v>
      </c>
      <c r="Q2502" s="6" t="str">
        <f t="shared" si="236"/>
        <v>music</v>
      </c>
      <c r="R2502" s="7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8302</v>
      </c>
      <c r="O2503" s="5">
        <f t="shared" si="234"/>
        <v>2.5545454545454547</v>
      </c>
      <c r="P2503">
        <f t="shared" si="235"/>
        <v>40.142857142857146</v>
      </c>
      <c r="Q2503" s="6" t="str">
        <f t="shared" si="236"/>
        <v>food</v>
      </c>
      <c r="R2503" s="7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8302</v>
      </c>
      <c r="O2504" s="5">
        <f t="shared" si="234"/>
        <v>7.8181818181818186E-2</v>
      </c>
      <c r="P2504">
        <f t="shared" si="235"/>
        <v>17.2</v>
      </c>
      <c r="Q2504" s="6" t="str">
        <f t="shared" si="236"/>
        <v>food</v>
      </c>
      <c r="R2504" s="7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8302</v>
      </c>
      <c r="O2505" s="5">
        <f t="shared" si="234"/>
        <v>0</v>
      </c>
      <c r="P2505">
        <f t="shared" si="235"/>
        <v>0</v>
      </c>
      <c r="Q2505" s="6" t="str">
        <f t="shared" si="236"/>
        <v>food</v>
      </c>
      <c r="R2505" s="7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7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8302</v>
      </c>
      <c r="O2506" s="5">
        <f t="shared" si="234"/>
        <v>0</v>
      </c>
      <c r="P2506">
        <f t="shared" si="235"/>
        <v>0</v>
      </c>
      <c r="Q2506" s="6" t="str">
        <f t="shared" si="236"/>
        <v>food</v>
      </c>
      <c r="R2506" s="7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8302</v>
      </c>
      <c r="O2507" s="5">
        <f t="shared" si="234"/>
        <v>0</v>
      </c>
      <c r="P2507">
        <f t="shared" si="235"/>
        <v>0</v>
      </c>
      <c r="Q2507" s="6" t="str">
        <f t="shared" si="236"/>
        <v>food</v>
      </c>
      <c r="R2507" s="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8302</v>
      </c>
      <c r="O2508" s="5">
        <f t="shared" si="234"/>
        <v>0.6</v>
      </c>
      <c r="P2508">
        <f t="shared" si="235"/>
        <v>15</v>
      </c>
      <c r="Q2508" s="6" t="str">
        <f t="shared" si="236"/>
        <v>food</v>
      </c>
      <c r="R2508" s="7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8302</v>
      </c>
      <c r="O2509" s="5">
        <f t="shared" si="234"/>
        <v>0</v>
      </c>
      <c r="P2509">
        <f t="shared" si="235"/>
        <v>0</v>
      </c>
      <c r="Q2509" s="6" t="str">
        <f t="shared" si="236"/>
        <v>food</v>
      </c>
      <c r="R2509" s="7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8302</v>
      </c>
      <c r="O2510" s="5">
        <f t="shared" si="234"/>
        <v>0</v>
      </c>
      <c r="P2510">
        <f t="shared" si="235"/>
        <v>0</v>
      </c>
      <c r="Q2510" s="6" t="str">
        <f t="shared" si="236"/>
        <v>food</v>
      </c>
      <c r="R2510" s="7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8302</v>
      </c>
      <c r="O2511" s="5">
        <f t="shared" si="234"/>
        <v>1.0526315789473684</v>
      </c>
      <c r="P2511">
        <f t="shared" si="235"/>
        <v>35.714285714285715</v>
      </c>
      <c r="Q2511" s="6" t="str">
        <f t="shared" si="236"/>
        <v>food</v>
      </c>
      <c r="R2511" s="7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8302</v>
      </c>
      <c r="O2512" s="5">
        <f t="shared" si="234"/>
        <v>0.15</v>
      </c>
      <c r="P2512">
        <f t="shared" si="235"/>
        <v>37.5</v>
      </c>
      <c r="Q2512" s="6" t="str">
        <f t="shared" si="236"/>
        <v>food</v>
      </c>
      <c r="R2512" s="7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8302</v>
      </c>
      <c r="O2513" s="5">
        <f t="shared" si="234"/>
        <v>0</v>
      </c>
      <c r="P2513">
        <f t="shared" si="235"/>
        <v>0</v>
      </c>
      <c r="Q2513" s="6" t="str">
        <f t="shared" si="236"/>
        <v>food</v>
      </c>
      <c r="R2513" s="7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8302</v>
      </c>
      <c r="O2514" s="5">
        <f t="shared" si="234"/>
        <v>0</v>
      </c>
      <c r="P2514">
        <f t="shared" si="235"/>
        <v>0</v>
      </c>
      <c r="Q2514" s="6" t="str">
        <f t="shared" si="236"/>
        <v>food</v>
      </c>
      <c r="R2514" s="7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8302</v>
      </c>
      <c r="O2515" s="5">
        <f t="shared" si="234"/>
        <v>0</v>
      </c>
      <c r="P2515">
        <f t="shared" si="235"/>
        <v>0</v>
      </c>
      <c r="Q2515" s="6" t="str">
        <f t="shared" si="236"/>
        <v>food</v>
      </c>
      <c r="R2515" s="7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8302</v>
      </c>
      <c r="O2516" s="5">
        <f t="shared" si="234"/>
        <v>1.7500000000000002</v>
      </c>
      <c r="P2516">
        <f t="shared" si="235"/>
        <v>52.5</v>
      </c>
      <c r="Q2516" s="6" t="str">
        <f t="shared" si="236"/>
        <v>food</v>
      </c>
      <c r="R2516" s="7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8302</v>
      </c>
      <c r="O2517" s="5">
        <f t="shared" si="234"/>
        <v>18.600000000000001</v>
      </c>
      <c r="P2517">
        <f t="shared" si="235"/>
        <v>77.5</v>
      </c>
      <c r="Q2517" s="6" t="str">
        <f t="shared" si="236"/>
        <v>food</v>
      </c>
      <c r="R2517" s="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8302</v>
      </c>
      <c r="O2518" s="5">
        <f t="shared" si="234"/>
        <v>0</v>
      </c>
      <c r="P2518">
        <f t="shared" si="235"/>
        <v>0</v>
      </c>
      <c r="Q2518" s="6" t="str">
        <f t="shared" si="236"/>
        <v>food</v>
      </c>
      <c r="R2518" s="7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8302</v>
      </c>
      <c r="O2519" s="5">
        <f t="shared" si="234"/>
        <v>9.8166666666666664</v>
      </c>
      <c r="P2519">
        <f t="shared" si="235"/>
        <v>53.545454545454547</v>
      </c>
      <c r="Q2519" s="6" t="str">
        <f t="shared" si="236"/>
        <v>food</v>
      </c>
      <c r="R2519" s="7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8302</v>
      </c>
      <c r="O2520" s="5">
        <f t="shared" si="234"/>
        <v>0</v>
      </c>
      <c r="P2520">
        <f t="shared" si="235"/>
        <v>0</v>
      </c>
      <c r="Q2520" s="6" t="str">
        <f t="shared" si="236"/>
        <v>food</v>
      </c>
      <c r="R2520" s="7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7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8302</v>
      </c>
      <c r="O2521" s="5">
        <f t="shared" si="234"/>
        <v>4.3333333333333335E-2</v>
      </c>
      <c r="P2521">
        <f t="shared" si="235"/>
        <v>16.25</v>
      </c>
      <c r="Q2521" s="6" t="str">
        <f t="shared" si="236"/>
        <v>food</v>
      </c>
      <c r="R2521" s="7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8302</v>
      </c>
      <c r="O2522" s="5">
        <f t="shared" si="234"/>
        <v>0</v>
      </c>
      <c r="P2522">
        <f t="shared" si="235"/>
        <v>0</v>
      </c>
      <c r="Q2522" s="6" t="str">
        <f t="shared" si="236"/>
        <v>food</v>
      </c>
      <c r="R2522" s="7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8303</v>
      </c>
      <c r="O2523" s="5">
        <f t="shared" si="234"/>
        <v>109.48792</v>
      </c>
      <c r="P2523">
        <f t="shared" si="235"/>
        <v>103.68174242424243</v>
      </c>
      <c r="Q2523" s="6" t="str">
        <f t="shared" si="236"/>
        <v>music</v>
      </c>
      <c r="R2523" s="7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8303</v>
      </c>
      <c r="O2524" s="5">
        <f t="shared" si="234"/>
        <v>100</v>
      </c>
      <c r="P2524">
        <f t="shared" si="235"/>
        <v>185.18518518518519</v>
      </c>
      <c r="Q2524" s="6" t="str">
        <f t="shared" si="236"/>
        <v>music</v>
      </c>
      <c r="R2524" s="7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8303</v>
      </c>
      <c r="O2525" s="5">
        <f t="shared" si="234"/>
        <v>156.44444444444446</v>
      </c>
      <c r="P2525">
        <f t="shared" si="235"/>
        <v>54.153846153846153</v>
      </c>
      <c r="Q2525" s="6" t="str">
        <f t="shared" si="236"/>
        <v>music</v>
      </c>
      <c r="R2525" s="7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7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8303</v>
      </c>
      <c r="O2526" s="5">
        <f t="shared" si="234"/>
        <v>101.6</v>
      </c>
      <c r="P2526">
        <f t="shared" si="235"/>
        <v>177.2093023255814</v>
      </c>
      <c r="Q2526" s="6" t="str">
        <f t="shared" si="236"/>
        <v>music</v>
      </c>
      <c r="R2526" s="7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8303</v>
      </c>
      <c r="O2527" s="5">
        <f t="shared" si="234"/>
        <v>100.325</v>
      </c>
      <c r="P2527">
        <f t="shared" si="235"/>
        <v>100.325</v>
      </c>
      <c r="Q2527" s="6" t="str">
        <f t="shared" si="236"/>
        <v>music</v>
      </c>
      <c r="R2527" s="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8303</v>
      </c>
      <c r="O2528" s="5">
        <f t="shared" si="234"/>
        <v>112.94999999999999</v>
      </c>
      <c r="P2528">
        <f t="shared" si="235"/>
        <v>136.90909090909091</v>
      </c>
      <c r="Q2528" s="6" t="str">
        <f t="shared" si="236"/>
        <v>music</v>
      </c>
      <c r="R2528" s="7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8303</v>
      </c>
      <c r="O2529" s="5">
        <f t="shared" si="234"/>
        <v>102.125</v>
      </c>
      <c r="P2529">
        <f t="shared" si="235"/>
        <v>57.535211267605632</v>
      </c>
      <c r="Q2529" s="6" t="str">
        <f t="shared" si="236"/>
        <v>music</v>
      </c>
      <c r="R2529" s="7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8303</v>
      </c>
      <c r="O2530" s="5">
        <f t="shared" si="234"/>
        <v>107.24974999999999</v>
      </c>
      <c r="P2530">
        <f t="shared" si="235"/>
        <v>52.962839506172834</v>
      </c>
      <c r="Q2530" s="6" t="str">
        <f t="shared" si="236"/>
        <v>music</v>
      </c>
      <c r="R2530" s="7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7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8303</v>
      </c>
      <c r="O2531" s="5">
        <f t="shared" si="234"/>
        <v>104.28333333333333</v>
      </c>
      <c r="P2531">
        <f t="shared" si="235"/>
        <v>82.328947368421055</v>
      </c>
      <c r="Q2531" s="6" t="str">
        <f t="shared" si="236"/>
        <v>music</v>
      </c>
      <c r="R2531" s="7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8303</v>
      </c>
      <c r="O2532" s="5">
        <f t="shared" si="234"/>
        <v>100</v>
      </c>
      <c r="P2532">
        <f t="shared" si="235"/>
        <v>135.41666666666666</v>
      </c>
      <c r="Q2532" s="6" t="str">
        <f t="shared" si="236"/>
        <v>music</v>
      </c>
      <c r="R2532" s="7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8303</v>
      </c>
      <c r="O2533" s="5">
        <f t="shared" si="234"/>
        <v>100.4</v>
      </c>
      <c r="P2533">
        <f t="shared" si="235"/>
        <v>74.06557377049181</v>
      </c>
      <c r="Q2533" s="6" t="str">
        <f t="shared" si="236"/>
        <v>music</v>
      </c>
      <c r="R2533" s="7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8303</v>
      </c>
      <c r="O2534" s="5">
        <f t="shared" si="234"/>
        <v>126.125</v>
      </c>
      <c r="P2534">
        <f t="shared" si="235"/>
        <v>84.083333333333329</v>
      </c>
      <c r="Q2534" s="6" t="str">
        <f t="shared" si="236"/>
        <v>music</v>
      </c>
      <c r="R2534" s="7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8303</v>
      </c>
      <c r="O2535" s="5">
        <f t="shared" si="234"/>
        <v>110.66666666666667</v>
      </c>
      <c r="P2535">
        <f t="shared" si="235"/>
        <v>61.029411764705884</v>
      </c>
      <c r="Q2535" s="6" t="str">
        <f t="shared" si="236"/>
        <v>music</v>
      </c>
      <c r="R2535" s="7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8303</v>
      </c>
      <c r="O2536" s="5">
        <f t="shared" si="234"/>
        <v>105</v>
      </c>
      <c r="P2536">
        <f t="shared" si="235"/>
        <v>150</v>
      </c>
      <c r="Q2536" s="6" t="str">
        <f t="shared" si="236"/>
        <v>music</v>
      </c>
      <c r="R2536" s="7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8303</v>
      </c>
      <c r="O2537" s="5">
        <f t="shared" si="234"/>
        <v>103.77499999999999</v>
      </c>
      <c r="P2537">
        <f t="shared" si="235"/>
        <v>266.08974358974359</v>
      </c>
      <c r="Q2537" s="6" t="str">
        <f t="shared" si="236"/>
        <v>music</v>
      </c>
      <c r="R2537" s="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8303</v>
      </c>
      <c r="O2538" s="5">
        <f t="shared" si="234"/>
        <v>115.99999999999999</v>
      </c>
      <c r="P2538">
        <f t="shared" si="235"/>
        <v>7.25</v>
      </c>
      <c r="Q2538" s="6" t="str">
        <f t="shared" si="236"/>
        <v>music</v>
      </c>
      <c r="R2538" s="7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8303</v>
      </c>
      <c r="O2539" s="5">
        <f t="shared" si="234"/>
        <v>110.00000000000001</v>
      </c>
      <c r="P2539">
        <f t="shared" si="235"/>
        <v>100</v>
      </c>
      <c r="Q2539" s="6" t="str">
        <f t="shared" si="236"/>
        <v>music</v>
      </c>
      <c r="R2539" s="7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7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8303</v>
      </c>
      <c r="O2540" s="5">
        <f t="shared" si="234"/>
        <v>113.01761111111111</v>
      </c>
      <c r="P2540">
        <f t="shared" si="235"/>
        <v>109.96308108108107</v>
      </c>
      <c r="Q2540" s="6" t="str">
        <f t="shared" si="236"/>
        <v>music</v>
      </c>
      <c r="R2540" s="7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8303</v>
      </c>
      <c r="O2541" s="5">
        <f t="shared" si="234"/>
        <v>100.25</v>
      </c>
      <c r="P2541">
        <f t="shared" si="235"/>
        <v>169.91525423728814</v>
      </c>
      <c r="Q2541" s="6" t="str">
        <f t="shared" si="236"/>
        <v>music</v>
      </c>
      <c r="R2541" s="7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8303</v>
      </c>
      <c r="O2542" s="5">
        <f t="shared" si="234"/>
        <v>103.4</v>
      </c>
      <c r="P2542">
        <f t="shared" si="235"/>
        <v>95.740740740740748</v>
      </c>
      <c r="Q2542" s="6" t="str">
        <f t="shared" si="236"/>
        <v>music</v>
      </c>
      <c r="R2542" s="7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8303</v>
      </c>
      <c r="O2543" s="5">
        <f t="shared" si="234"/>
        <v>107.02857142857142</v>
      </c>
      <c r="P2543">
        <f t="shared" si="235"/>
        <v>59.460317460317462</v>
      </c>
      <c r="Q2543" s="6" t="str">
        <f t="shared" si="236"/>
        <v>music</v>
      </c>
      <c r="R2543" s="7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8303</v>
      </c>
      <c r="O2544" s="5">
        <f t="shared" si="234"/>
        <v>103.57142857142858</v>
      </c>
      <c r="P2544">
        <f t="shared" si="235"/>
        <v>55.769230769230766</v>
      </c>
      <c r="Q2544" s="6" t="str">
        <f t="shared" si="236"/>
        <v>music</v>
      </c>
      <c r="R2544" s="7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8303</v>
      </c>
      <c r="O2545" s="5">
        <f t="shared" si="234"/>
        <v>156.4</v>
      </c>
      <c r="P2545">
        <f t="shared" si="235"/>
        <v>30.076923076923077</v>
      </c>
      <c r="Q2545" s="6" t="str">
        <f t="shared" si="236"/>
        <v>music</v>
      </c>
      <c r="R2545" s="7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8303</v>
      </c>
      <c r="O2546" s="5">
        <f t="shared" si="234"/>
        <v>100.82</v>
      </c>
      <c r="P2546">
        <f t="shared" si="235"/>
        <v>88.438596491228068</v>
      </c>
      <c r="Q2546" s="6" t="str">
        <f t="shared" si="236"/>
        <v>music</v>
      </c>
      <c r="R2546" s="7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8303</v>
      </c>
      <c r="O2547" s="5">
        <f t="shared" si="234"/>
        <v>195.3</v>
      </c>
      <c r="P2547">
        <f t="shared" si="235"/>
        <v>64.032786885245898</v>
      </c>
      <c r="Q2547" s="6" t="str">
        <f t="shared" si="236"/>
        <v>music</v>
      </c>
      <c r="R2547" s="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8303</v>
      </c>
      <c r="O2548" s="5">
        <f t="shared" si="234"/>
        <v>111.71428571428572</v>
      </c>
      <c r="P2548">
        <f t="shared" si="235"/>
        <v>60.153846153846153</v>
      </c>
      <c r="Q2548" s="6" t="str">
        <f t="shared" si="236"/>
        <v>music</v>
      </c>
      <c r="R2548" s="7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8303</v>
      </c>
      <c r="O2549" s="5">
        <f t="shared" si="234"/>
        <v>119.85454545454546</v>
      </c>
      <c r="P2549">
        <f t="shared" si="235"/>
        <v>49.194029850746269</v>
      </c>
      <c r="Q2549" s="6" t="str">
        <f t="shared" si="236"/>
        <v>music</v>
      </c>
      <c r="R2549" s="7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8303</v>
      </c>
      <c r="O2550" s="5">
        <f t="shared" si="234"/>
        <v>101.85</v>
      </c>
      <c r="P2550">
        <f t="shared" si="235"/>
        <v>165.16216216216216</v>
      </c>
      <c r="Q2550" s="6" t="str">
        <f t="shared" si="236"/>
        <v>music</v>
      </c>
      <c r="R2550" s="7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8303</v>
      </c>
      <c r="O2551" s="5">
        <f t="shared" si="234"/>
        <v>102.80254777070064</v>
      </c>
      <c r="P2551">
        <f t="shared" si="235"/>
        <v>43.621621621621621</v>
      </c>
      <c r="Q2551" s="6" t="str">
        <f t="shared" si="236"/>
        <v>music</v>
      </c>
      <c r="R2551" s="7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8303</v>
      </c>
      <c r="O2552" s="5">
        <f t="shared" si="234"/>
        <v>100.84615384615385</v>
      </c>
      <c r="P2552">
        <f t="shared" si="235"/>
        <v>43.7</v>
      </c>
      <c r="Q2552" s="6" t="str">
        <f t="shared" si="236"/>
        <v>music</v>
      </c>
      <c r="R2552" s="7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8303</v>
      </c>
      <c r="O2553" s="5">
        <f t="shared" si="234"/>
        <v>102.73469387755102</v>
      </c>
      <c r="P2553">
        <f t="shared" si="235"/>
        <v>67.419642857142861</v>
      </c>
      <c r="Q2553" s="6" t="str">
        <f t="shared" si="236"/>
        <v>music</v>
      </c>
      <c r="R2553" s="7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8303</v>
      </c>
      <c r="O2554" s="5">
        <f t="shared" si="234"/>
        <v>106.5</v>
      </c>
      <c r="P2554">
        <f t="shared" si="235"/>
        <v>177.5</v>
      </c>
      <c r="Q2554" s="6" t="str">
        <f t="shared" si="236"/>
        <v>music</v>
      </c>
      <c r="R2554" s="7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8303</v>
      </c>
      <c r="O2555" s="5">
        <f t="shared" si="234"/>
        <v>155.53333333333333</v>
      </c>
      <c r="P2555">
        <f t="shared" si="235"/>
        <v>38.883333333333333</v>
      </c>
      <c r="Q2555" s="6" t="str">
        <f t="shared" si="236"/>
        <v>music</v>
      </c>
      <c r="R2555" s="7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8303</v>
      </c>
      <c r="O2556" s="5">
        <f t="shared" si="234"/>
        <v>122.8</v>
      </c>
      <c r="P2556">
        <f t="shared" si="235"/>
        <v>54.985074626865675</v>
      </c>
      <c r="Q2556" s="6" t="str">
        <f t="shared" si="236"/>
        <v>music</v>
      </c>
      <c r="R2556" s="7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8303</v>
      </c>
      <c r="O2557" s="5">
        <f t="shared" si="234"/>
        <v>107.35</v>
      </c>
      <c r="P2557">
        <f t="shared" si="235"/>
        <v>61.342857142857142</v>
      </c>
      <c r="Q2557" s="6" t="str">
        <f t="shared" si="236"/>
        <v>music</v>
      </c>
      <c r="R2557" s="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8303</v>
      </c>
      <c r="O2558" s="5">
        <f t="shared" si="234"/>
        <v>105.50335570469798</v>
      </c>
      <c r="P2558">
        <f t="shared" si="235"/>
        <v>23.117647058823529</v>
      </c>
      <c r="Q2558" s="6" t="str">
        <f t="shared" si="236"/>
        <v>music</v>
      </c>
      <c r="R2558" s="7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7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8303</v>
      </c>
      <c r="O2559" s="5">
        <f t="shared" si="234"/>
        <v>118.44444444444444</v>
      </c>
      <c r="P2559">
        <f t="shared" si="235"/>
        <v>29.611111111111111</v>
      </c>
      <c r="Q2559" s="6" t="str">
        <f t="shared" si="236"/>
        <v>music</v>
      </c>
      <c r="R2559" s="7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7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8303</v>
      </c>
      <c r="O2560" s="5">
        <f t="shared" si="234"/>
        <v>108.88</v>
      </c>
      <c r="P2560">
        <f t="shared" si="235"/>
        <v>75.611111111111114</v>
      </c>
      <c r="Q2560" s="6" t="str">
        <f t="shared" si="236"/>
        <v>music</v>
      </c>
      <c r="R2560" s="7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8303</v>
      </c>
      <c r="O2561" s="5">
        <f t="shared" si="234"/>
        <v>111.25</v>
      </c>
      <c r="P2561">
        <f t="shared" si="235"/>
        <v>35.6</v>
      </c>
      <c r="Q2561" s="6" t="str">
        <f t="shared" si="236"/>
        <v>music</v>
      </c>
      <c r="R2561" s="7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8303</v>
      </c>
      <c r="O2562" s="5">
        <f t="shared" ref="O2562:O2625" si="240">(E2562/D2562)*100</f>
        <v>100.1</v>
      </c>
      <c r="P2562">
        <f t="shared" si="235"/>
        <v>143</v>
      </c>
      <c r="Q2562" s="6" t="str">
        <f t="shared" si="236"/>
        <v>music</v>
      </c>
      <c r="R2562" s="7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8287</v>
      </c>
      <c r="O2563" s="5">
        <f t="shared" si="240"/>
        <v>0</v>
      </c>
      <c r="P2563">
        <f t="shared" ref="P2563:P2626" si="241">IFERROR(E2563/L2563,0)</f>
        <v>0</v>
      </c>
      <c r="Q2563" s="6" t="str">
        <f t="shared" ref="Q2563:Q2626" si="242">LEFT(N2563,FIND("/",N2563)-1)</f>
        <v>food</v>
      </c>
      <c r="R2563" s="7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8287</v>
      </c>
      <c r="O2564" s="5">
        <f t="shared" si="240"/>
        <v>0.75</v>
      </c>
      <c r="P2564">
        <f t="shared" si="241"/>
        <v>25</v>
      </c>
      <c r="Q2564" s="6" t="str">
        <f t="shared" si="242"/>
        <v>food</v>
      </c>
      <c r="R2564" s="7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7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8287</v>
      </c>
      <c r="O2565" s="5">
        <f t="shared" si="240"/>
        <v>0</v>
      </c>
      <c r="P2565">
        <f t="shared" si="241"/>
        <v>0</v>
      </c>
      <c r="Q2565" s="6" t="str">
        <f t="shared" si="242"/>
        <v>food</v>
      </c>
      <c r="R2565" s="7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8287</v>
      </c>
      <c r="O2566" s="5">
        <f t="shared" si="240"/>
        <v>0</v>
      </c>
      <c r="P2566">
        <f t="shared" si="241"/>
        <v>0</v>
      </c>
      <c r="Q2566" s="6" t="str">
        <f t="shared" si="242"/>
        <v>food</v>
      </c>
      <c r="R2566" s="7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8287</v>
      </c>
      <c r="O2567" s="5">
        <f t="shared" si="240"/>
        <v>1</v>
      </c>
      <c r="P2567">
        <f t="shared" si="241"/>
        <v>100</v>
      </c>
      <c r="Q2567" s="6" t="str">
        <f t="shared" si="242"/>
        <v>food</v>
      </c>
      <c r="R2567" s="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8287</v>
      </c>
      <c r="O2568" s="5">
        <f t="shared" si="240"/>
        <v>0</v>
      </c>
      <c r="P2568">
        <f t="shared" si="241"/>
        <v>0</v>
      </c>
      <c r="Q2568" s="6" t="str">
        <f t="shared" si="242"/>
        <v>food</v>
      </c>
      <c r="R2568" s="7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8287</v>
      </c>
      <c r="O2569" s="5">
        <f t="shared" si="240"/>
        <v>0.26666666666666666</v>
      </c>
      <c r="P2569">
        <f t="shared" si="241"/>
        <v>60</v>
      </c>
      <c r="Q2569" s="6" t="str">
        <f t="shared" si="242"/>
        <v>food</v>
      </c>
      <c r="R2569" s="7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8287</v>
      </c>
      <c r="O2570" s="5">
        <f t="shared" si="240"/>
        <v>0.5</v>
      </c>
      <c r="P2570">
        <f t="shared" si="241"/>
        <v>50</v>
      </c>
      <c r="Q2570" s="6" t="str">
        <f t="shared" si="242"/>
        <v>food</v>
      </c>
      <c r="R2570" s="7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8287</v>
      </c>
      <c r="O2571" s="5">
        <f t="shared" si="240"/>
        <v>2.2307692307692308</v>
      </c>
      <c r="P2571">
        <f t="shared" si="241"/>
        <v>72.5</v>
      </c>
      <c r="Q2571" s="6" t="str">
        <f t="shared" si="242"/>
        <v>food</v>
      </c>
      <c r="R2571" s="7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8287</v>
      </c>
      <c r="O2572" s="5">
        <f t="shared" si="240"/>
        <v>0.84285714285714297</v>
      </c>
      <c r="P2572">
        <f t="shared" si="241"/>
        <v>29.5</v>
      </c>
      <c r="Q2572" s="6" t="str">
        <f t="shared" si="242"/>
        <v>food</v>
      </c>
      <c r="R2572" s="7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8287</v>
      </c>
      <c r="O2573" s="5">
        <f t="shared" si="240"/>
        <v>0.25</v>
      </c>
      <c r="P2573">
        <f t="shared" si="241"/>
        <v>62.5</v>
      </c>
      <c r="Q2573" s="6" t="str">
        <f t="shared" si="242"/>
        <v>food</v>
      </c>
      <c r="R2573" s="7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8287</v>
      </c>
      <c r="O2574" s="5">
        <f t="shared" si="240"/>
        <v>0</v>
      </c>
      <c r="P2574">
        <f t="shared" si="241"/>
        <v>0</v>
      </c>
      <c r="Q2574" s="6" t="str">
        <f t="shared" si="242"/>
        <v>food</v>
      </c>
      <c r="R2574" s="7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8287</v>
      </c>
      <c r="O2575" s="5">
        <f t="shared" si="240"/>
        <v>0</v>
      </c>
      <c r="P2575">
        <f t="shared" si="241"/>
        <v>0</v>
      </c>
      <c r="Q2575" s="6" t="str">
        <f t="shared" si="242"/>
        <v>food</v>
      </c>
      <c r="R2575" s="7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8287</v>
      </c>
      <c r="O2576" s="5">
        <f t="shared" si="240"/>
        <v>0</v>
      </c>
      <c r="P2576">
        <f t="shared" si="241"/>
        <v>0</v>
      </c>
      <c r="Q2576" s="6" t="str">
        <f t="shared" si="242"/>
        <v>food</v>
      </c>
      <c r="R2576" s="7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8287</v>
      </c>
      <c r="O2577" s="5">
        <f t="shared" si="240"/>
        <v>0</v>
      </c>
      <c r="P2577">
        <f t="shared" si="241"/>
        <v>0</v>
      </c>
      <c r="Q2577" s="6" t="str">
        <f t="shared" si="242"/>
        <v>food</v>
      </c>
      <c r="R2577" s="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7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8287</v>
      </c>
      <c r="O2578" s="5">
        <f t="shared" si="240"/>
        <v>0</v>
      </c>
      <c r="P2578">
        <f t="shared" si="241"/>
        <v>0</v>
      </c>
      <c r="Q2578" s="6" t="str">
        <f t="shared" si="242"/>
        <v>food</v>
      </c>
      <c r="R2578" s="7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8287</v>
      </c>
      <c r="O2579" s="5">
        <f t="shared" si="240"/>
        <v>0</v>
      </c>
      <c r="P2579">
        <f t="shared" si="241"/>
        <v>0</v>
      </c>
      <c r="Q2579" s="6" t="str">
        <f t="shared" si="242"/>
        <v>food</v>
      </c>
      <c r="R2579" s="7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8287</v>
      </c>
      <c r="O2580" s="5">
        <f t="shared" si="240"/>
        <v>0</v>
      </c>
      <c r="P2580">
        <f t="shared" si="241"/>
        <v>0</v>
      </c>
      <c r="Q2580" s="6" t="str">
        <f t="shared" si="242"/>
        <v>food</v>
      </c>
      <c r="R2580" s="7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8287</v>
      </c>
      <c r="O2581" s="5">
        <f t="shared" si="240"/>
        <v>0.13849999999999998</v>
      </c>
      <c r="P2581">
        <f t="shared" si="241"/>
        <v>23.083333333333332</v>
      </c>
      <c r="Q2581" s="6" t="str">
        <f t="shared" si="242"/>
        <v>food</v>
      </c>
      <c r="R2581" s="7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8287</v>
      </c>
      <c r="O2582" s="5">
        <f t="shared" si="240"/>
        <v>0.6</v>
      </c>
      <c r="P2582">
        <f t="shared" si="241"/>
        <v>25.5</v>
      </c>
      <c r="Q2582" s="6" t="str">
        <f t="shared" si="242"/>
        <v>food</v>
      </c>
      <c r="R2582" s="7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8287</v>
      </c>
      <c r="O2583" s="5">
        <f t="shared" si="240"/>
        <v>10.6</v>
      </c>
      <c r="P2583">
        <f t="shared" si="241"/>
        <v>48.18181818181818</v>
      </c>
      <c r="Q2583" s="6" t="str">
        <f t="shared" si="242"/>
        <v>food</v>
      </c>
      <c r="R2583" s="7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7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8287</v>
      </c>
      <c r="O2584" s="5">
        <f t="shared" si="240"/>
        <v>1.1111111111111111E-3</v>
      </c>
      <c r="P2584">
        <f t="shared" si="241"/>
        <v>1</v>
      </c>
      <c r="Q2584" s="6" t="str">
        <f t="shared" si="242"/>
        <v>food</v>
      </c>
      <c r="R2584" s="7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8287</v>
      </c>
      <c r="O2585" s="5">
        <f t="shared" si="240"/>
        <v>0.5</v>
      </c>
      <c r="P2585">
        <f t="shared" si="241"/>
        <v>1</v>
      </c>
      <c r="Q2585" s="6" t="str">
        <f t="shared" si="242"/>
        <v>food</v>
      </c>
      <c r="R2585" s="7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7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8287</v>
      </c>
      <c r="O2586" s="5">
        <f t="shared" si="240"/>
        <v>0</v>
      </c>
      <c r="P2586">
        <f t="shared" si="241"/>
        <v>0</v>
      </c>
      <c r="Q2586" s="6" t="str">
        <f t="shared" si="242"/>
        <v>food</v>
      </c>
      <c r="R2586" s="7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8287</v>
      </c>
      <c r="O2587" s="5">
        <f t="shared" si="240"/>
        <v>0.16666666666666669</v>
      </c>
      <c r="P2587">
        <f t="shared" si="241"/>
        <v>50</v>
      </c>
      <c r="Q2587" s="6" t="str">
        <f t="shared" si="242"/>
        <v>food</v>
      </c>
      <c r="R2587" s="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7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8287</v>
      </c>
      <c r="O2588" s="5">
        <f t="shared" si="240"/>
        <v>0.16666666666666669</v>
      </c>
      <c r="P2588">
        <f t="shared" si="241"/>
        <v>5</v>
      </c>
      <c r="Q2588" s="6" t="str">
        <f t="shared" si="242"/>
        <v>food</v>
      </c>
      <c r="R2588" s="7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8287</v>
      </c>
      <c r="O2589" s="5">
        <f t="shared" si="240"/>
        <v>2.4340000000000002</v>
      </c>
      <c r="P2589">
        <f t="shared" si="241"/>
        <v>202.83333333333334</v>
      </c>
      <c r="Q2589" s="6" t="str">
        <f t="shared" si="242"/>
        <v>food</v>
      </c>
      <c r="R2589" s="7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8287</v>
      </c>
      <c r="O2590" s="5">
        <f t="shared" si="240"/>
        <v>3.8833333333333329</v>
      </c>
      <c r="P2590">
        <f t="shared" si="241"/>
        <v>29.125</v>
      </c>
      <c r="Q2590" s="6" t="str">
        <f t="shared" si="242"/>
        <v>food</v>
      </c>
      <c r="R2590" s="7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8287</v>
      </c>
      <c r="O2591" s="5">
        <f t="shared" si="240"/>
        <v>0.01</v>
      </c>
      <c r="P2591">
        <f t="shared" si="241"/>
        <v>5</v>
      </c>
      <c r="Q2591" s="6" t="str">
        <f t="shared" si="242"/>
        <v>food</v>
      </c>
      <c r="R2591" s="7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8287</v>
      </c>
      <c r="O2592" s="5">
        <f t="shared" si="240"/>
        <v>0</v>
      </c>
      <c r="P2592">
        <f t="shared" si="241"/>
        <v>0</v>
      </c>
      <c r="Q2592" s="6" t="str">
        <f t="shared" si="242"/>
        <v>food</v>
      </c>
      <c r="R2592" s="7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8287</v>
      </c>
      <c r="O2593" s="5">
        <f t="shared" si="240"/>
        <v>1.7333333333333332</v>
      </c>
      <c r="P2593">
        <f t="shared" si="241"/>
        <v>13</v>
      </c>
      <c r="Q2593" s="6" t="str">
        <f t="shared" si="242"/>
        <v>food</v>
      </c>
      <c r="R2593" s="7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8287</v>
      </c>
      <c r="O2594" s="5">
        <f t="shared" si="240"/>
        <v>0.16666666666666669</v>
      </c>
      <c r="P2594">
        <f t="shared" si="241"/>
        <v>50</v>
      </c>
      <c r="Q2594" s="6" t="str">
        <f t="shared" si="242"/>
        <v>food</v>
      </c>
      <c r="R2594" s="7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8287</v>
      </c>
      <c r="O2595" s="5">
        <f t="shared" si="240"/>
        <v>0</v>
      </c>
      <c r="P2595">
        <f t="shared" si="241"/>
        <v>0</v>
      </c>
      <c r="Q2595" s="6" t="str">
        <f t="shared" si="242"/>
        <v>food</v>
      </c>
      <c r="R2595" s="7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8287</v>
      </c>
      <c r="O2596" s="5">
        <f t="shared" si="240"/>
        <v>1.25E-3</v>
      </c>
      <c r="P2596">
        <f t="shared" si="241"/>
        <v>1</v>
      </c>
      <c r="Q2596" s="6" t="str">
        <f t="shared" si="242"/>
        <v>food</v>
      </c>
      <c r="R2596" s="7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7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8287</v>
      </c>
      <c r="O2597" s="5">
        <f t="shared" si="240"/>
        <v>12.166666666666668</v>
      </c>
      <c r="P2597">
        <f t="shared" si="241"/>
        <v>96.05263157894737</v>
      </c>
      <c r="Q2597" s="6" t="str">
        <f t="shared" si="242"/>
        <v>food</v>
      </c>
      <c r="R2597" s="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8287</v>
      </c>
      <c r="O2598" s="5">
        <f t="shared" si="240"/>
        <v>23.588571428571427</v>
      </c>
      <c r="P2598">
        <f t="shared" si="241"/>
        <v>305.77777777777777</v>
      </c>
      <c r="Q2598" s="6" t="str">
        <f t="shared" si="242"/>
        <v>food</v>
      </c>
      <c r="R2598" s="7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8287</v>
      </c>
      <c r="O2599" s="5">
        <f t="shared" si="240"/>
        <v>5.6666666666666661</v>
      </c>
      <c r="P2599">
        <f t="shared" si="241"/>
        <v>12.142857142857142</v>
      </c>
      <c r="Q2599" s="6" t="str">
        <f t="shared" si="242"/>
        <v>food</v>
      </c>
      <c r="R2599" s="7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8287</v>
      </c>
      <c r="O2600" s="5">
        <f t="shared" si="240"/>
        <v>39</v>
      </c>
      <c r="P2600">
        <f t="shared" si="241"/>
        <v>83.571428571428569</v>
      </c>
      <c r="Q2600" s="6" t="str">
        <f t="shared" si="242"/>
        <v>food</v>
      </c>
      <c r="R2600" s="7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7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8287</v>
      </c>
      <c r="O2601" s="5">
        <f t="shared" si="240"/>
        <v>0.99546510341776351</v>
      </c>
      <c r="P2601">
        <f t="shared" si="241"/>
        <v>18</v>
      </c>
      <c r="Q2601" s="6" t="str">
        <f t="shared" si="242"/>
        <v>food</v>
      </c>
      <c r="R2601" s="7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7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8287</v>
      </c>
      <c r="O2602" s="5">
        <f t="shared" si="240"/>
        <v>6.9320000000000004</v>
      </c>
      <c r="P2602">
        <f t="shared" si="241"/>
        <v>115.53333333333333</v>
      </c>
      <c r="Q2602" s="6" t="str">
        <f t="shared" si="242"/>
        <v>food</v>
      </c>
      <c r="R2602" s="7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8304</v>
      </c>
      <c r="O2603" s="5">
        <f t="shared" si="240"/>
        <v>661.4</v>
      </c>
      <c r="P2603">
        <f t="shared" si="241"/>
        <v>21.900662251655628</v>
      </c>
      <c r="Q2603" s="6" t="str">
        <f t="shared" si="242"/>
        <v>technology</v>
      </c>
      <c r="R2603" s="7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8304</v>
      </c>
      <c r="O2604" s="5">
        <f t="shared" si="240"/>
        <v>326.0916666666667</v>
      </c>
      <c r="P2604">
        <f t="shared" si="241"/>
        <v>80.022494887525568</v>
      </c>
      <c r="Q2604" s="6" t="str">
        <f t="shared" si="242"/>
        <v>technology</v>
      </c>
      <c r="R2604" s="7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7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8304</v>
      </c>
      <c r="O2605" s="5">
        <f t="shared" si="240"/>
        <v>101.48571428571429</v>
      </c>
      <c r="P2605">
        <f t="shared" si="241"/>
        <v>35.520000000000003</v>
      </c>
      <c r="Q2605" s="6" t="str">
        <f t="shared" si="242"/>
        <v>technology</v>
      </c>
      <c r="R2605" s="7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8304</v>
      </c>
      <c r="O2606" s="5">
        <f t="shared" si="240"/>
        <v>104.21799999999999</v>
      </c>
      <c r="P2606">
        <f t="shared" si="241"/>
        <v>64.933333333333323</v>
      </c>
      <c r="Q2606" s="6" t="str">
        <f t="shared" si="242"/>
        <v>technology</v>
      </c>
      <c r="R2606" s="7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8304</v>
      </c>
      <c r="O2607" s="5">
        <f t="shared" si="240"/>
        <v>107.42157000000002</v>
      </c>
      <c r="P2607">
        <f t="shared" si="241"/>
        <v>60.965703745743475</v>
      </c>
      <c r="Q2607" s="6" t="str">
        <f t="shared" si="242"/>
        <v>technology</v>
      </c>
      <c r="R2607" s="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8304</v>
      </c>
      <c r="O2608" s="5">
        <f t="shared" si="240"/>
        <v>110.05454545454545</v>
      </c>
      <c r="P2608">
        <f t="shared" si="241"/>
        <v>31.444155844155844</v>
      </c>
      <c r="Q2608" s="6" t="str">
        <f t="shared" si="242"/>
        <v>technology</v>
      </c>
      <c r="R2608" s="7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8304</v>
      </c>
      <c r="O2609" s="5">
        <f t="shared" si="240"/>
        <v>407.7</v>
      </c>
      <c r="P2609">
        <f t="shared" si="241"/>
        <v>81.949748743718587</v>
      </c>
      <c r="Q2609" s="6" t="str">
        <f t="shared" si="242"/>
        <v>technology</v>
      </c>
      <c r="R2609" s="7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8304</v>
      </c>
      <c r="O2610" s="5">
        <f t="shared" si="240"/>
        <v>223.92500000000001</v>
      </c>
      <c r="P2610">
        <f t="shared" si="241"/>
        <v>58.92763157894737</v>
      </c>
      <c r="Q2610" s="6" t="str">
        <f t="shared" si="242"/>
        <v>technology</v>
      </c>
      <c r="R2610" s="7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8304</v>
      </c>
      <c r="O2611" s="5">
        <f t="shared" si="240"/>
        <v>303.80111428571428</v>
      </c>
      <c r="P2611">
        <f t="shared" si="241"/>
        <v>157.29347633136095</v>
      </c>
      <c r="Q2611" s="6" t="str">
        <f t="shared" si="242"/>
        <v>technology</v>
      </c>
      <c r="R2611" s="7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7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8304</v>
      </c>
      <c r="O2612" s="5">
        <f t="shared" si="240"/>
        <v>141.3251043268175</v>
      </c>
      <c r="P2612">
        <f t="shared" si="241"/>
        <v>55.758509532062391</v>
      </c>
      <c r="Q2612" s="6" t="str">
        <f t="shared" si="242"/>
        <v>technology</v>
      </c>
      <c r="R2612" s="7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8304</v>
      </c>
      <c r="O2613" s="5">
        <f t="shared" si="240"/>
        <v>2790.6363636363635</v>
      </c>
      <c r="P2613">
        <f t="shared" si="241"/>
        <v>83.802893802893806</v>
      </c>
      <c r="Q2613" s="6" t="str">
        <f t="shared" si="242"/>
        <v>technology</v>
      </c>
      <c r="R2613" s="7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8304</v>
      </c>
      <c r="O2614" s="5">
        <f t="shared" si="240"/>
        <v>171.76130000000001</v>
      </c>
      <c r="P2614">
        <f t="shared" si="241"/>
        <v>58.422210884353746</v>
      </c>
      <c r="Q2614" s="6" t="str">
        <f t="shared" si="242"/>
        <v>technology</v>
      </c>
      <c r="R2614" s="7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8304</v>
      </c>
      <c r="O2615" s="5">
        <f t="shared" si="240"/>
        <v>101.01333333333334</v>
      </c>
      <c r="P2615">
        <f t="shared" si="241"/>
        <v>270.57142857142856</v>
      </c>
      <c r="Q2615" s="6" t="str">
        <f t="shared" si="242"/>
        <v>technology</v>
      </c>
      <c r="R2615" s="7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8304</v>
      </c>
      <c r="O2616" s="5">
        <f t="shared" si="240"/>
        <v>102</v>
      </c>
      <c r="P2616">
        <f t="shared" si="241"/>
        <v>107.1</v>
      </c>
      <c r="Q2616" s="6" t="str">
        <f t="shared" si="242"/>
        <v>technology</v>
      </c>
      <c r="R2616" s="7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8304</v>
      </c>
      <c r="O2617" s="5">
        <f t="shared" si="240"/>
        <v>169.76511744127936</v>
      </c>
      <c r="P2617">
        <f t="shared" si="241"/>
        <v>47.180555555555557</v>
      </c>
      <c r="Q2617" s="6" t="str">
        <f t="shared" si="242"/>
        <v>technology</v>
      </c>
      <c r="R2617" s="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8304</v>
      </c>
      <c r="O2618" s="5">
        <f t="shared" si="240"/>
        <v>114.53400000000001</v>
      </c>
      <c r="P2618">
        <f t="shared" si="241"/>
        <v>120.30882352941177</v>
      </c>
      <c r="Q2618" s="6" t="str">
        <f t="shared" si="242"/>
        <v>technology</v>
      </c>
      <c r="R2618" s="7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8304</v>
      </c>
      <c r="O2619" s="5">
        <f t="shared" si="240"/>
        <v>877.6</v>
      </c>
      <c r="P2619">
        <f t="shared" si="241"/>
        <v>27.59748427672956</v>
      </c>
      <c r="Q2619" s="6" t="str">
        <f t="shared" si="242"/>
        <v>technology</v>
      </c>
      <c r="R2619" s="7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7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8304</v>
      </c>
      <c r="O2620" s="5">
        <f t="shared" si="240"/>
        <v>105.38666666666667</v>
      </c>
      <c r="P2620">
        <f t="shared" si="241"/>
        <v>205.2987012987013</v>
      </c>
      <c r="Q2620" s="6" t="str">
        <f t="shared" si="242"/>
        <v>technology</v>
      </c>
      <c r="R2620" s="7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8304</v>
      </c>
      <c r="O2621" s="5">
        <f t="shared" si="240"/>
        <v>188.39999999999998</v>
      </c>
      <c r="P2621">
        <f t="shared" si="241"/>
        <v>35.547169811320757</v>
      </c>
      <c r="Q2621" s="6" t="str">
        <f t="shared" si="242"/>
        <v>technology</v>
      </c>
      <c r="R2621" s="7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8304</v>
      </c>
      <c r="O2622" s="5">
        <f t="shared" si="240"/>
        <v>143.65230769230772</v>
      </c>
      <c r="P2622">
        <f t="shared" si="241"/>
        <v>74.639488409272587</v>
      </c>
      <c r="Q2622" s="6" t="str">
        <f t="shared" si="242"/>
        <v>technology</v>
      </c>
      <c r="R2622" s="7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8304</v>
      </c>
      <c r="O2623" s="5">
        <f t="shared" si="240"/>
        <v>145.88</v>
      </c>
      <c r="P2623">
        <f t="shared" si="241"/>
        <v>47.058064516129029</v>
      </c>
      <c r="Q2623" s="6" t="str">
        <f t="shared" si="242"/>
        <v>technology</v>
      </c>
      <c r="R2623" s="7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8304</v>
      </c>
      <c r="O2624" s="5">
        <f t="shared" si="240"/>
        <v>131.184</v>
      </c>
      <c r="P2624">
        <f t="shared" si="241"/>
        <v>26.591351351351353</v>
      </c>
      <c r="Q2624" s="6" t="str">
        <f t="shared" si="242"/>
        <v>technology</v>
      </c>
      <c r="R2624" s="7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8304</v>
      </c>
      <c r="O2625" s="5">
        <f t="shared" si="240"/>
        <v>113.99999999999999</v>
      </c>
      <c r="P2625">
        <f t="shared" si="241"/>
        <v>36.774193548387096</v>
      </c>
      <c r="Q2625" s="6" t="str">
        <f t="shared" si="242"/>
        <v>technology</v>
      </c>
      <c r="R2625" s="7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8304</v>
      </c>
      <c r="O2626" s="5">
        <f t="shared" ref="O2626:O2689" si="246">(E2626/D2626)*100</f>
        <v>1379.4206249999997</v>
      </c>
      <c r="P2626">
        <f t="shared" si="241"/>
        <v>31.820544982698959</v>
      </c>
      <c r="Q2626" s="6" t="str">
        <f t="shared" si="242"/>
        <v>technology</v>
      </c>
      <c r="R2626" s="7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8304</v>
      </c>
      <c r="O2627" s="5">
        <f t="shared" si="246"/>
        <v>956</v>
      </c>
      <c r="P2627">
        <f t="shared" ref="P2627:P2690" si="247">IFERROR(E2627/L2627,0)</f>
        <v>27.576923076923077</v>
      </c>
      <c r="Q2627" s="6" t="str">
        <f t="shared" ref="Q2627:Q2690" si="248">LEFT(N2627,FIND("/",N2627)-1)</f>
        <v>technology</v>
      </c>
      <c r="R2627" s="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8304</v>
      </c>
      <c r="O2628" s="5">
        <f t="shared" si="246"/>
        <v>112.00000000000001</v>
      </c>
      <c r="P2628">
        <f t="shared" si="247"/>
        <v>56</v>
      </c>
      <c r="Q2628" s="6" t="str">
        <f t="shared" si="248"/>
        <v>technology</v>
      </c>
      <c r="R2628" s="7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8304</v>
      </c>
      <c r="O2629" s="5">
        <f t="shared" si="246"/>
        <v>646.66666666666663</v>
      </c>
      <c r="P2629">
        <f t="shared" si="247"/>
        <v>21.555555555555557</v>
      </c>
      <c r="Q2629" s="6" t="str">
        <f t="shared" si="248"/>
        <v>technology</v>
      </c>
      <c r="R2629" s="7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7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8304</v>
      </c>
      <c r="O2630" s="5">
        <f t="shared" si="246"/>
        <v>110.36948748510132</v>
      </c>
      <c r="P2630">
        <f t="shared" si="247"/>
        <v>44.095238095238095</v>
      </c>
      <c r="Q2630" s="6" t="str">
        <f t="shared" si="248"/>
        <v>technology</v>
      </c>
      <c r="R2630" s="7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7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8304</v>
      </c>
      <c r="O2631" s="5">
        <f t="shared" si="246"/>
        <v>127.74000000000001</v>
      </c>
      <c r="P2631">
        <f t="shared" si="247"/>
        <v>63.87</v>
      </c>
      <c r="Q2631" s="6" t="str">
        <f t="shared" si="248"/>
        <v>technology</v>
      </c>
      <c r="R2631" s="7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8304</v>
      </c>
      <c r="O2632" s="5">
        <f t="shared" si="246"/>
        <v>157.9</v>
      </c>
      <c r="P2632">
        <f t="shared" si="247"/>
        <v>38.987654320987652</v>
      </c>
      <c r="Q2632" s="6" t="str">
        <f t="shared" si="248"/>
        <v>technology</v>
      </c>
      <c r="R2632" s="7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8304</v>
      </c>
      <c r="O2633" s="5">
        <f t="shared" si="246"/>
        <v>114.66525000000001</v>
      </c>
      <c r="P2633">
        <f t="shared" si="247"/>
        <v>80.185489510489504</v>
      </c>
      <c r="Q2633" s="6" t="str">
        <f t="shared" si="248"/>
        <v>technology</v>
      </c>
      <c r="R2633" s="7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8304</v>
      </c>
      <c r="O2634" s="5">
        <f t="shared" si="246"/>
        <v>137.00934579439252</v>
      </c>
      <c r="P2634">
        <f t="shared" si="247"/>
        <v>34.904761904761905</v>
      </c>
      <c r="Q2634" s="6" t="str">
        <f t="shared" si="248"/>
        <v>technology</v>
      </c>
      <c r="R2634" s="7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8304</v>
      </c>
      <c r="O2635" s="5">
        <f t="shared" si="246"/>
        <v>354.62</v>
      </c>
      <c r="P2635">
        <f t="shared" si="247"/>
        <v>89.100502512562812</v>
      </c>
      <c r="Q2635" s="6" t="str">
        <f t="shared" si="248"/>
        <v>technology</v>
      </c>
      <c r="R2635" s="7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8304</v>
      </c>
      <c r="O2636" s="5">
        <f t="shared" si="246"/>
        <v>106.02150537634409</v>
      </c>
      <c r="P2636">
        <f t="shared" si="247"/>
        <v>39.44</v>
      </c>
      <c r="Q2636" s="6" t="str">
        <f t="shared" si="248"/>
        <v>technology</v>
      </c>
      <c r="R2636" s="7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8304</v>
      </c>
      <c r="O2637" s="5">
        <f t="shared" si="246"/>
        <v>100</v>
      </c>
      <c r="P2637">
        <f t="shared" si="247"/>
        <v>136.9047619047619</v>
      </c>
      <c r="Q2637" s="6" t="str">
        <f t="shared" si="248"/>
        <v>technology</v>
      </c>
      <c r="R2637" s="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8304</v>
      </c>
      <c r="O2638" s="5">
        <f t="shared" si="246"/>
        <v>187.3</v>
      </c>
      <c r="P2638">
        <f t="shared" si="247"/>
        <v>37.46</v>
      </c>
      <c r="Q2638" s="6" t="str">
        <f t="shared" si="248"/>
        <v>technology</v>
      </c>
      <c r="R2638" s="7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7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8304</v>
      </c>
      <c r="O2639" s="5">
        <f t="shared" si="246"/>
        <v>166.2</v>
      </c>
      <c r="P2639">
        <f t="shared" si="247"/>
        <v>31.96153846153846</v>
      </c>
      <c r="Q2639" s="6" t="str">
        <f t="shared" si="248"/>
        <v>technology</v>
      </c>
      <c r="R2639" s="7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8304</v>
      </c>
      <c r="O2640" s="5">
        <f t="shared" si="246"/>
        <v>101.72910662824208</v>
      </c>
      <c r="P2640">
        <f t="shared" si="247"/>
        <v>25.214285714285715</v>
      </c>
      <c r="Q2640" s="6" t="str">
        <f t="shared" si="248"/>
        <v>technology</v>
      </c>
      <c r="R2640" s="7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8304</v>
      </c>
      <c r="O2641" s="5">
        <f t="shared" si="246"/>
        <v>164</v>
      </c>
      <c r="P2641">
        <f t="shared" si="247"/>
        <v>10.040816326530612</v>
      </c>
      <c r="Q2641" s="6" t="str">
        <f t="shared" si="248"/>
        <v>technology</v>
      </c>
      <c r="R2641" s="7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8304</v>
      </c>
      <c r="O2642" s="5">
        <f t="shared" si="246"/>
        <v>105.66666666666666</v>
      </c>
      <c r="P2642">
        <f t="shared" si="247"/>
        <v>45.94202898550725</v>
      </c>
      <c r="Q2642" s="6" t="str">
        <f t="shared" si="248"/>
        <v>technology</v>
      </c>
      <c r="R2642" s="7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7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8304</v>
      </c>
      <c r="O2643" s="5">
        <f t="shared" si="246"/>
        <v>1</v>
      </c>
      <c r="P2643">
        <f t="shared" si="247"/>
        <v>15</v>
      </c>
      <c r="Q2643" s="6" t="str">
        <f t="shared" si="248"/>
        <v>technology</v>
      </c>
      <c r="R2643" s="7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8304</v>
      </c>
      <c r="O2644" s="5">
        <f t="shared" si="246"/>
        <v>0</v>
      </c>
      <c r="P2644">
        <f t="shared" si="247"/>
        <v>0</v>
      </c>
      <c r="Q2644" s="6" t="str">
        <f t="shared" si="248"/>
        <v>technology</v>
      </c>
      <c r="R2644" s="7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8304</v>
      </c>
      <c r="O2645" s="5">
        <f t="shared" si="246"/>
        <v>33.559730999999999</v>
      </c>
      <c r="P2645">
        <f t="shared" si="247"/>
        <v>223.58248500999335</v>
      </c>
      <c r="Q2645" s="6" t="str">
        <f t="shared" si="248"/>
        <v>technology</v>
      </c>
      <c r="R2645" s="7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8304</v>
      </c>
      <c r="O2646" s="5">
        <f t="shared" si="246"/>
        <v>2.0529999999999999</v>
      </c>
      <c r="P2646">
        <f t="shared" si="247"/>
        <v>39.480769230769234</v>
      </c>
      <c r="Q2646" s="6" t="str">
        <f t="shared" si="248"/>
        <v>technology</v>
      </c>
      <c r="R2646" s="7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8304</v>
      </c>
      <c r="O2647" s="5">
        <f t="shared" si="246"/>
        <v>10.5</v>
      </c>
      <c r="P2647">
        <f t="shared" si="247"/>
        <v>91.304347826086953</v>
      </c>
      <c r="Q2647" s="6" t="str">
        <f t="shared" si="248"/>
        <v>technology</v>
      </c>
      <c r="R2647" s="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8304</v>
      </c>
      <c r="O2648" s="5">
        <f t="shared" si="246"/>
        <v>8.4172840000000004</v>
      </c>
      <c r="P2648">
        <f t="shared" si="247"/>
        <v>78.666205607476627</v>
      </c>
      <c r="Q2648" s="6" t="str">
        <f t="shared" si="248"/>
        <v>technology</v>
      </c>
      <c r="R2648" s="7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8304</v>
      </c>
      <c r="O2649" s="5">
        <f t="shared" si="246"/>
        <v>1.44</v>
      </c>
      <c r="P2649">
        <f t="shared" si="247"/>
        <v>12</v>
      </c>
      <c r="Q2649" s="6" t="str">
        <f t="shared" si="248"/>
        <v>technology</v>
      </c>
      <c r="R2649" s="7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8304</v>
      </c>
      <c r="O2650" s="5">
        <f t="shared" si="246"/>
        <v>0.88333333333333341</v>
      </c>
      <c r="P2650">
        <f t="shared" si="247"/>
        <v>17.666666666666668</v>
      </c>
      <c r="Q2650" s="6" t="str">
        <f t="shared" si="248"/>
        <v>technology</v>
      </c>
      <c r="R2650" s="7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7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8304</v>
      </c>
      <c r="O2651" s="5">
        <f t="shared" si="246"/>
        <v>9.920000000000001E-2</v>
      </c>
      <c r="P2651">
        <f t="shared" si="247"/>
        <v>41.333333333333336</v>
      </c>
      <c r="Q2651" s="6" t="str">
        <f t="shared" si="248"/>
        <v>technology</v>
      </c>
      <c r="R2651" s="7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8304</v>
      </c>
      <c r="O2652" s="5">
        <f t="shared" si="246"/>
        <v>0.59666666666666668</v>
      </c>
      <c r="P2652">
        <f t="shared" si="247"/>
        <v>71.599999999999994</v>
      </c>
      <c r="Q2652" s="6" t="str">
        <f t="shared" si="248"/>
        <v>technology</v>
      </c>
      <c r="R2652" s="7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8304</v>
      </c>
      <c r="O2653" s="5">
        <f t="shared" si="246"/>
        <v>1.8689285714285715</v>
      </c>
      <c r="P2653">
        <f t="shared" si="247"/>
        <v>307.8235294117647</v>
      </c>
      <c r="Q2653" s="6" t="str">
        <f t="shared" si="248"/>
        <v>technology</v>
      </c>
      <c r="R2653" s="7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8304</v>
      </c>
      <c r="O2654" s="5">
        <f t="shared" si="246"/>
        <v>0.88500000000000001</v>
      </c>
      <c r="P2654">
        <f t="shared" si="247"/>
        <v>80.454545454545453</v>
      </c>
      <c r="Q2654" s="6" t="str">
        <f t="shared" si="248"/>
        <v>technology</v>
      </c>
      <c r="R2654" s="7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8304</v>
      </c>
      <c r="O2655" s="5">
        <f t="shared" si="246"/>
        <v>11.52156862745098</v>
      </c>
      <c r="P2655">
        <f t="shared" si="247"/>
        <v>83.942857142857136</v>
      </c>
      <c r="Q2655" s="6" t="str">
        <f t="shared" si="248"/>
        <v>technology</v>
      </c>
      <c r="R2655" s="7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8304</v>
      </c>
      <c r="O2656" s="5">
        <f t="shared" si="246"/>
        <v>5.1000000000000004E-2</v>
      </c>
      <c r="P2656">
        <f t="shared" si="247"/>
        <v>8.5</v>
      </c>
      <c r="Q2656" s="6" t="str">
        <f t="shared" si="248"/>
        <v>technology</v>
      </c>
      <c r="R2656" s="7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8304</v>
      </c>
      <c r="O2657" s="5">
        <f t="shared" si="246"/>
        <v>21.033333333333335</v>
      </c>
      <c r="P2657">
        <f t="shared" si="247"/>
        <v>73.372093023255815</v>
      </c>
      <c r="Q2657" s="6" t="str">
        <f t="shared" si="248"/>
        <v>technology</v>
      </c>
      <c r="R2657" s="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7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8304</v>
      </c>
      <c r="O2658" s="5">
        <f t="shared" si="246"/>
        <v>11.436666666666667</v>
      </c>
      <c r="P2658">
        <f t="shared" si="247"/>
        <v>112.86184210526316</v>
      </c>
      <c r="Q2658" s="6" t="str">
        <f t="shared" si="248"/>
        <v>technology</v>
      </c>
      <c r="R2658" s="7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8304</v>
      </c>
      <c r="O2659" s="5">
        <f t="shared" si="246"/>
        <v>18.737933333333334</v>
      </c>
      <c r="P2659">
        <f t="shared" si="247"/>
        <v>95.277627118644077</v>
      </c>
      <c r="Q2659" s="6" t="str">
        <f t="shared" si="248"/>
        <v>technology</v>
      </c>
      <c r="R2659" s="7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8304</v>
      </c>
      <c r="O2660" s="5">
        <f t="shared" si="246"/>
        <v>9.285714285714286E-2</v>
      </c>
      <c r="P2660">
        <f t="shared" si="247"/>
        <v>22.75</v>
      </c>
      <c r="Q2660" s="6" t="str">
        <f t="shared" si="248"/>
        <v>technology</v>
      </c>
      <c r="R2660" s="7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8304</v>
      </c>
      <c r="O2661" s="5">
        <f t="shared" si="246"/>
        <v>2.7204081632653061</v>
      </c>
      <c r="P2661">
        <f t="shared" si="247"/>
        <v>133.30000000000001</v>
      </c>
      <c r="Q2661" s="6" t="str">
        <f t="shared" si="248"/>
        <v>technology</v>
      </c>
      <c r="R2661" s="7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8304</v>
      </c>
      <c r="O2662" s="5">
        <f t="shared" si="246"/>
        <v>9.5000000000000001E-2</v>
      </c>
      <c r="P2662">
        <f t="shared" si="247"/>
        <v>3.8</v>
      </c>
      <c r="Q2662" s="6" t="str">
        <f t="shared" si="248"/>
        <v>technology</v>
      </c>
      <c r="R2662" s="7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8305</v>
      </c>
      <c r="O2663" s="5">
        <f t="shared" si="246"/>
        <v>102.89999999999999</v>
      </c>
      <c r="P2663">
        <f t="shared" si="247"/>
        <v>85.75</v>
      </c>
      <c r="Q2663" s="6" t="str">
        <f t="shared" si="248"/>
        <v>technology</v>
      </c>
      <c r="R2663" s="7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8305</v>
      </c>
      <c r="O2664" s="5">
        <f t="shared" si="246"/>
        <v>106.80000000000001</v>
      </c>
      <c r="P2664">
        <f t="shared" si="247"/>
        <v>267</v>
      </c>
      <c r="Q2664" s="6" t="str">
        <f t="shared" si="248"/>
        <v>technology</v>
      </c>
      <c r="R2664" s="7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8305</v>
      </c>
      <c r="O2665" s="5">
        <f t="shared" si="246"/>
        <v>104.59625</v>
      </c>
      <c r="P2665">
        <f t="shared" si="247"/>
        <v>373.55803571428572</v>
      </c>
      <c r="Q2665" s="6" t="str">
        <f t="shared" si="248"/>
        <v>technology</v>
      </c>
      <c r="R2665" s="7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8305</v>
      </c>
      <c r="O2666" s="5">
        <f t="shared" si="246"/>
        <v>103.42857142857143</v>
      </c>
      <c r="P2666">
        <f t="shared" si="247"/>
        <v>174.03846153846155</v>
      </c>
      <c r="Q2666" s="6" t="str">
        <f t="shared" si="248"/>
        <v>technology</v>
      </c>
      <c r="R2666" s="7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8305</v>
      </c>
      <c r="O2667" s="5">
        <f t="shared" si="246"/>
        <v>123.14285714285715</v>
      </c>
      <c r="P2667">
        <f t="shared" si="247"/>
        <v>93.695652173913047</v>
      </c>
      <c r="Q2667" s="6" t="str">
        <f t="shared" si="248"/>
        <v>technology</v>
      </c>
      <c r="R2667" s="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8305</v>
      </c>
      <c r="O2668" s="5">
        <f t="shared" si="246"/>
        <v>159.29509999999999</v>
      </c>
      <c r="P2668">
        <f t="shared" si="247"/>
        <v>77.327718446601949</v>
      </c>
      <c r="Q2668" s="6" t="str">
        <f t="shared" si="248"/>
        <v>technology</v>
      </c>
      <c r="R2668" s="7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8305</v>
      </c>
      <c r="O2669" s="5">
        <f t="shared" si="246"/>
        <v>110.66666666666667</v>
      </c>
      <c r="P2669">
        <f t="shared" si="247"/>
        <v>92.222222222222229</v>
      </c>
      <c r="Q2669" s="6" t="str">
        <f t="shared" si="248"/>
        <v>technology</v>
      </c>
      <c r="R2669" s="7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7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8305</v>
      </c>
      <c r="O2670" s="5">
        <f t="shared" si="246"/>
        <v>170.70000000000002</v>
      </c>
      <c r="P2670">
        <f t="shared" si="247"/>
        <v>60.964285714285715</v>
      </c>
      <c r="Q2670" s="6" t="str">
        <f t="shared" si="248"/>
        <v>technology</v>
      </c>
      <c r="R2670" s="7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8305</v>
      </c>
      <c r="O2671" s="5">
        <f t="shared" si="246"/>
        <v>125.125</v>
      </c>
      <c r="P2671">
        <f t="shared" si="247"/>
        <v>91</v>
      </c>
      <c r="Q2671" s="6" t="str">
        <f t="shared" si="248"/>
        <v>technology</v>
      </c>
      <c r="R2671" s="7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8305</v>
      </c>
      <c r="O2672" s="5">
        <f t="shared" si="246"/>
        <v>6.4158609339642041</v>
      </c>
      <c r="P2672">
        <f t="shared" si="247"/>
        <v>41.583333333333336</v>
      </c>
      <c r="Q2672" s="6" t="str">
        <f t="shared" si="248"/>
        <v>technology</v>
      </c>
      <c r="R2672" s="7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8305</v>
      </c>
      <c r="O2673" s="5">
        <f t="shared" si="246"/>
        <v>11.343999999999999</v>
      </c>
      <c r="P2673">
        <f t="shared" si="247"/>
        <v>33.761904761904759</v>
      </c>
      <c r="Q2673" s="6" t="str">
        <f t="shared" si="248"/>
        <v>technology</v>
      </c>
      <c r="R2673" s="7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8305</v>
      </c>
      <c r="O2674" s="5">
        <f t="shared" si="246"/>
        <v>33.19</v>
      </c>
      <c r="P2674">
        <f t="shared" si="247"/>
        <v>70.61702127659575</v>
      </c>
      <c r="Q2674" s="6" t="str">
        <f t="shared" si="248"/>
        <v>technology</v>
      </c>
      <c r="R2674" s="7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8305</v>
      </c>
      <c r="O2675" s="5">
        <f t="shared" si="246"/>
        <v>27.58</v>
      </c>
      <c r="P2675">
        <f t="shared" si="247"/>
        <v>167.15151515151516</v>
      </c>
      <c r="Q2675" s="6" t="str">
        <f t="shared" si="248"/>
        <v>technology</v>
      </c>
      <c r="R2675" s="7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8305</v>
      </c>
      <c r="O2676" s="5">
        <f t="shared" si="246"/>
        <v>62.839999999999996</v>
      </c>
      <c r="P2676">
        <f t="shared" si="247"/>
        <v>128.61988304093566</v>
      </c>
      <c r="Q2676" s="6" t="str">
        <f t="shared" si="248"/>
        <v>technology</v>
      </c>
      <c r="R2676" s="7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8305</v>
      </c>
      <c r="O2677" s="5">
        <f t="shared" si="246"/>
        <v>7.5880000000000001</v>
      </c>
      <c r="P2677">
        <f t="shared" si="247"/>
        <v>65.41379310344827</v>
      </c>
      <c r="Q2677" s="6" t="str">
        <f t="shared" si="248"/>
        <v>technology</v>
      </c>
      <c r="R2677" s="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8305</v>
      </c>
      <c r="O2678" s="5">
        <f t="shared" si="246"/>
        <v>50.38095238095238</v>
      </c>
      <c r="P2678">
        <f t="shared" si="247"/>
        <v>117.55555555555556</v>
      </c>
      <c r="Q2678" s="6" t="str">
        <f t="shared" si="248"/>
        <v>technology</v>
      </c>
      <c r="R2678" s="7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8305</v>
      </c>
      <c r="O2679" s="5">
        <f t="shared" si="246"/>
        <v>17.512820512820511</v>
      </c>
      <c r="P2679">
        <f t="shared" si="247"/>
        <v>126.48148148148148</v>
      </c>
      <c r="Q2679" s="6" t="str">
        <f t="shared" si="248"/>
        <v>technology</v>
      </c>
      <c r="R2679" s="7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8305</v>
      </c>
      <c r="O2680" s="5">
        <f t="shared" si="246"/>
        <v>1.375E-2</v>
      </c>
      <c r="P2680">
        <f t="shared" si="247"/>
        <v>550</v>
      </c>
      <c r="Q2680" s="6" t="str">
        <f t="shared" si="248"/>
        <v>technology</v>
      </c>
      <c r="R2680" s="7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8305</v>
      </c>
      <c r="O2681" s="5">
        <f t="shared" si="246"/>
        <v>0.33</v>
      </c>
      <c r="P2681">
        <f t="shared" si="247"/>
        <v>44</v>
      </c>
      <c r="Q2681" s="6" t="str">
        <f t="shared" si="248"/>
        <v>technology</v>
      </c>
      <c r="R2681" s="7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8305</v>
      </c>
      <c r="O2682" s="5">
        <f t="shared" si="246"/>
        <v>0.86250000000000004</v>
      </c>
      <c r="P2682">
        <f t="shared" si="247"/>
        <v>69</v>
      </c>
      <c r="Q2682" s="6" t="str">
        <f t="shared" si="248"/>
        <v>technology</v>
      </c>
      <c r="R2682" s="7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8287</v>
      </c>
      <c r="O2683" s="5">
        <f t="shared" si="246"/>
        <v>0.6875</v>
      </c>
      <c r="P2683">
        <f t="shared" si="247"/>
        <v>27.5</v>
      </c>
      <c r="Q2683" s="6" t="str">
        <f t="shared" si="248"/>
        <v>food</v>
      </c>
      <c r="R2683" s="7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8287</v>
      </c>
      <c r="O2684" s="5">
        <f t="shared" si="246"/>
        <v>28.299999999999997</v>
      </c>
      <c r="P2684">
        <f t="shared" si="247"/>
        <v>84.9</v>
      </c>
      <c r="Q2684" s="6" t="str">
        <f t="shared" si="248"/>
        <v>food</v>
      </c>
      <c r="R2684" s="7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8287</v>
      </c>
      <c r="O2685" s="5">
        <f t="shared" si="246"/>
        <v>0.24</v>
      </c>
      <c r="P2685">
        <f t="shared" si="247"/>
        <v>12</v>
      </c>
      <c r="Q2685" s="6" t="str">
        <f t="shared" si="248"/>
        <v>food</v>
      </c>
      <c r="R2685" s="7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8287</v>
      </c>
      <c r="O2686" s="5">
        <f t="shared" si="246"/>
        <v>1.1428571428571428</v>
      </c>
      <c r="P2686">
        <f t="shared" si="247"/>
        <v>200</v>
      </c>
      <c r="Q2686" s="6" t="str">
        <f t="shared" si="248"/>
        <v>food</v>
      </c>
      <c r="R2686" s="7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8287</v>
      </c>
      <c r="O2687" s="5">
        <f t="shared" si="246"/>
        <v>0.02</v>
      </c>
      <c r="P2687">
        <f t="shared" si="247"/>
        <v>10</v>
      </c>
      <c r="Q2687" s="6" t="str">
        <f t="shared" si="248"/>
        <v>food</v>
      </c>
      <c r="R2687" s="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8287</v>
      </c>
      <c r="O2688" s="5">
        <f t="shared" si="246"/>
        <v>0</v>
      </c>
      <c r="P2688">
        <f t="shared" si="247"/>
        <v>0</v>
      </c>
      <c r="Q2688" s="6" t="str">
        <f t="shared" si="248"/>
        <v>food</v>
      </c>
      <c r="R2688" s="7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8287</v>
      </c>
      <c r="O2689" s="5">
        <f t="shared" si="246"/>
        <v>0</v>
      </c>
      <c r="P2689">
        <f t="shared" si="247"/>
        <v>0</v>
      </c>
      <c r="Q2689" s="6" t="str">
        <f t="shared" si="248"/>
        <v>food</v>
      </c>
      <c r="R2689" s="7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7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8287</v>
      </c>
      <c r="O2690" s="5">
        <f t="shared" ref="O2690:O2753" si="252">(E2690/D2690)*100</f>
        <v>0.14799999999999999</v>
      </c>
      <c r="P2690">
        <f t="shared" si="247"/>
        <v>5.2857142857142856</v>
      </c>
      <c r="Q2690" s="6" t="str">
        <f t="shared" si="248"/>
        <v>food</v>
      </c>
      <c r="R2690" s="7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8287</v>
      </c>
      <c r="O2691" s="5">
        <f t="shared" si="252"/>
        <v>2.8571428571428571E-3</v>
      </c>
      <c r="P2691">
        <f t="shared" ref="P2691:P2754" si="253">IFERROR(E2691/L2691,0)</f>
        <v>1</v>
      </c>
      <c r="Q2691" s="6" t="str">
        <f t="shared" ref="Q2691:Q2754" si="254">LEFT(N2691,FIND("/",N2691)-1)</f>
        <v>food</v>
      </c>
      <c r="R2691" s="7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8287</v>
      </c>
      <c r="O2692" s="5">
        <f t="shared" si="252"/>
        <v>10.7325</v>
      </c>
      <c r="P2692">
        <f t="shared" si="253"/>
        <v>72.762711864406782</v>
      </c>
      <c r="Q2692" s="6" t="str">
        <f t="shared" si="254"/>
        <v>food</v>
      </c>
      <c r="R2692" s="7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7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8287</v>
      </c>
      <c r="O2693" s="5">
        <f t="shared" si="252"/>
        <v>5.3846153846153842E-2</v>
      </c>
      <c r="P2693">
        <f t="shared" si="253"/>
        <v>17.5</v>
      </c>
      <c r="Q2693" s="6" t="str">
        <f t="shared" si="254"/>
        <v>food</v>
      </c>
      <c r="R2693" s="7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8287</v>
      </c>
      <c r="O2694" s="5">
        <f t="shared" si="252"/>
        <v>0.7142857142857143</v>
      </c>
      <c r="P2694">
        <f t="shared" si="253"/>
        <v>25</v>
      </c>
      <c r="Q2694" s="6" t="str">
        <f t="shared" si="254"/>
        <v>food</v>
      </c>
      <c r="R2694" s="7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8287</v>
      </c>
      <c r="O2695" s="5">
        <f t="shared" si="252"/>
        <v>0.8</v>
      </c>
      <c r="P2695">
        <f t="shared" si="253"/>
        <v>13.333333333333334</v>
      </c>
      <c r="Q2695" s="6" t="str">
        <f t="shared" si="254"/>
        <v>food</v>
      </c>
      <c r="R2695" s="7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8287</v>
      </c>
      <c r="O2696" s="5">
        <f t="shared" si="252"/>
        <v>3.3333333333333335E-3</v>
      </c>
      <c r="P2696">
        <f t="shared" si="253"/>
        <v>1</v>
      </c>
      <c r="Q2696" s="6" t="str">
        <f t="shared" si="254"/>
        <v>food</v>
      </c>
      <c r="R2696" s="7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7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8287</v>
      </c>
      <c r="O2697" s="5">
        <f t="shared" si="252"/>
        <v>0.47333333333333333</v>
      </c>
      <c r="P2697">
        <f t="shared" si="253"/>
        <v>23.666666666666668</v>
      </c>
      <c r="Q2697" s="6" t="str">
        <f t="shared" si="254"/>
        <v>food</v>
      </c>
      <c r="R2697" s="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8287</v>
      </c>
      <c r="O2698" s="5">
        <f t="shared" si="252"/>
        <v>5.65</v>
      </c>
      <c r="P2698">
        <f t="shared" si="253"/>
        <v>89.21052631578948</v>
      </c>
      <c r="Q2698" s="6" t="str">
        <f t="shared" si="254"/>
        <v>food</v>
      </c>
      <c r="R2698" s="7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8287</v>
      </c>
      <c r="O2699" s="5">
        <f t="shared" si="252"/>
        <v>26.35217391304348</v>
      </c>
      <c r="P2699">
        <f t="shared" si="253"/>
        <v>116.55769230769231</v>
      </c>
      <c r="Q2699" s="6" t="str">
        <f t="shared" si="254"/>
        <v>food</v>
      </c>
      <c r="R2699" s="7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8287</v>
      </c>
      <c r="O2700" s="5">
        <f t="shared" si="252"/>
        <v>0.325125</v>
      </c>
      <c r="P2700">
        <f t="shared" si="253"/>
        <v>13.005000000000001</v>
      </c>
      <c r="Q2700" s="6" t="str">
        <f t="shared" si="254"/>
        <v>food</v>
      </c>
      <c r="R2700" s="7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8287</v>
      </c>
      <c r="O2701" s="5">
        <f t="shared" si="252"/>
        <v>0</v>
      </c>
      <c r="P2701">
        <f t="shared" si="253"/>
        <v>0</v>
      </c>
      <c r="Q2701" s="6" t="str">
        <f t="shared" si="254"/>
        <v>food</v>
      </c>
      <c r="R2701" s="7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8287</v>
      </c>
      <c r="O2702" s="5">
        <f t="shared" si="252"/>
        <v>0.7000700070007001</v>
      </c>
      <c r="P2702">
        <f t="shared" si="253"/>
        <v>17.5</v>
      </c>
      <c r="Q2702" s="6" t="str">
        <f t="shared" si="254"/>
        <v>food</v>
      </c>
      <c r="R2702" s="7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8306</v>
      </c>
      <c r="O2703" s="5">
        <f t="shared" si="252"/>
        <v>46.176470588235297</v>
      </c>
      <c r="P2703">
        <f t="shared" si="253"/>
        <v>34.130434782608695</v>
      </c>
      <c r="Q2703" s="6" t="str">
        <f t="shared" si="254"/>
        <v>theater</v>
      </c>
      <c r="R2703" s="7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8306</v>
      </c>
      <c r="O2704" s="5">
        <f t="shared" si="252"/>
        <v>34.410000000000004</v>
      </c>
      <c r="P2704">
        <f t="shared" si="253"/>
        <v>132.34615384615384</v>
      </c>
      <c r="Q2704" s="6" t="str">
        <f t="shared" si="254"/>
        <v>theater</v>
      </c>
      <c r="R2704" s="7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7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8306</v>
      </c>
      <c r="O2705" s="5">
        <f t="shared" si="252"/>
        <v>103.75000000000001</v>
      </c>
      <c r="P2705">
        <f t="shared" si="253"/>
        <v>922.22222222222217</v>
      </c>
      <c r="Q2705" s="6" t="str">
        <f t="shared" si="254"/>
        <v>theater</v>
      </c>
      <c r="R2705" s="7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8306</v>
      </c>
      <c r="O2706" s="5">
        <f t="shared" si="252"/>
        <v>6.0263157894736841</v>
      </c>
      <c r="P2706">
        <f t="shared" si="253"/>
        <v>163.57142857142858</v>
      </c>
      <c r="Q2706" s="6" t="str">
        <f t="shared" si="254"/>
        <v>theater</v>
      </c>
      <c r="R2706" s="7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7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8306</v>
      </c>
      <c r="O2707" s="5">
        <f t="shared" si="252"/>
        <v>10.539393939393939</v>
      </c>
      <c r="P2707">
        <f t="shared" si="253"/>
        <v>217.375</v>
      </c>
      <c r="Q2707" s="6" t="str">
        <f t="shared" si="254"/>
        <v>theater</v>
      </c>
      <c r="R2707" s="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8306</v>
      </c>
      <c r="O2708" s="5">
        <f t="shared" si="252"/>
        <v>112.29714285714284</v>
      </c>
      <c r="P2708">
        <f t="shared" si="253"/>
        <v>149.44486692015209</v>
      </c>
      <c r="Q2708" s="6" t="str">
        <f t="shared" si="254"/>
        <v>theater</v>
      </c>
      <c r="R2708" s="7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8306</v>
      </c>
      <c r="O2709" s="5">
        <f t="shared" si="252"/>
        <v>350.84462500000001</v>
      </c>
      <c r="P2709">
        <f t="shared" si="253"/>
        <v>71.237487309644663</v>
      </c>
      <c r="Q2709" s="6" t="str">
        <f t="shared" si="254"/>
        <v>theater</v>
      </c>
      <c r="R2709" s="7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8306</v>
      </c>
      <c r="O2710" s="5">
        <f t="shared" si="252"/>
        <v>233.21535</v>
      </c>
      <c r="P2710">
        <f t="shared" si="253"/>
        <v>44.464318398474738</v>
      </c>
      <c r="Q2710" s="6" t="str">
        <f t="shared" si="254"/>
        <v>theater</v>
      </c>
      <c r="R2710" s="7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8306</v>
      </c>
      <c r="O2711" s="5">
        <f t="shared" si="252"/>
        <v>101.60599999999999</v>
      </c>
      <c r="P2711">
        <f t="shared" si="253"/>
        <v>164.94480519480518</v>
      </c>
      <c r="Q2711" s="6" t="str">
        <f t="shared" si="254"/>
        <v>theater</v>
      </c>
      <c r="R2711" s="7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7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8306</v>
      </c>
      <c r="O2712" s="5">
        <f t="shared" si="252"/>
        <v>153.90035000000003</v>
      </c>
      <c r="P2712">
        <f t="shared" si="253"/>
        <v>84.871516544117654</v>
      </c>
      <c r="Q2712" s="6" t="str">
        <f t="shared" si="254"/>
        <v>theater</v>
      </c>
      <c r="R2712" s="7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8306</v>
      </c>
      <c r="O2713" s="5">
        <f t="shared" si="252"/>
        <v>100.7161125319693</v>
      </c>
      <c r="P2713">
        <f t="shared" si="253"/>
        <v>53.945205479452056</v>
      </c>
      <c r="Q2713" s="6" t="str">
        <f t="shared" si="254"/>
        <v>theater</v>
      </c>
      <c r="R2713" s="7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8306</v>
      </c>
      <c r="O2714" s="5">
        <f t="shared" si="252"/>
        <v>131.38181818181818</v>
      </c>
      <c r="P2714">
        <f t="shared" si="253"/>
        <v>50.531468531468533</v>
      </c>
      <c r="Q2714" s="6" t="str">
        <f t="shared" si="254"/>
        <v>theater</v>
      </c>
      <c r="R2714" s="7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8306</v>
      </c>
      <c r="O2715" s="5">
        <f t="shared" si="252"/>
        <v>102.24133333333334</v>
      </c>
      <c r="P2715">
        <f t="shared" si="253"/>
        <v>108.00140845070422</v>
      </c>
      <c r="Q2715" s="6" t="str">
        <f t="shared" si="254"/>
        <v>theater</v>
      </c>
      <c r="R2715" s="7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7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8306</v>
      </c>
      <c r="O2716" s="5">
        <f t="shared" si="252"/>
        <v>116.35599999999999</v>
      </c>
      <c r="P2716">
        <f t="shared" si="253"/>
        <v>95.373770491803285</v>
      </c>
      <c r="Q2716" s="6" t="str">
        <f t="shared" si="254"/>
        <v>theater</v>
      </c>
      <c r="R2716" s="7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8306</v>
      </c>
      <c r="O2717" s="5">
        <f t="shared" si="252"/>
        <v>264.62241666666665</v>
      </c>
      <c r="P2717">
        <f t="shared" si="253"/>
        <v>57.631016333938291</v>
      </c>
      <c r="Q2717" s="6" t="str">
        <f t="shared" si="254"/>
        <v>theater</v>
      </c>
      <c r="R2717" s="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8306</v>
      </c>
      <c r="O2718" s="5">
        <f t="shared" si="252"/>
        <v>119.98010000000001</v>
      </c>
      <c r="P2718">
        <f t="shared" si="253"/>
        <v>64.160481283422456</v>
      </c>
      <c r="Q2718" s="6" t="str">
        <f t="shared" si="254"/>
        <v>theater</v>
      </c>
      <c r="R2718" s="7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8306</v>
      </c>
      <c r="O2719" s="5">
        <f t="shared" si="252"/>
        <v>120.10400000000001</v>
      </c>
      <c r="P2719">
        <f t="shared" si="253"/>
        <v>92.387692307692305</v>
      </c>
      <c r="Q2719" s="6" t="str">
        <f t="shared" si="254"/>
        <v>theater</v>
      </c>
      <c r="R2719" s="7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8306</v>
      </c>
      <c r="O2720" s="5">
        <f t="shared" si="252"/>
        <v>103.58333333333334</v>
      </c>
      <c r="P2720">
        <f t="shared" si="253"/>
        <v>125.97972972972973</v>
      </c>
      <c r="Q2720" s="6" t="str">
        <f t="shared" si="254"/>
        <v>theater</v>
      </c>
      <c r="R2720" s="7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8306</v>
      </c>
      <c r="O2721" s="5">
        <f t="shared" si="252"/>
        <v>108.83333333333334</v>
      </c>
      <c r="P2721">
        <f t="shared" si="253"/>
        <v>94.637681159420296</v>
      </c>
      <c r="Q2721" s="6" t="str">
        <f t="shared" si="254"/>
        <v>theater</v>
      </c>
      <c r="R2721" s="7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8306</v>
      </c>
      <c r="O2722" s="5">
        <f t="shared" si="252"/>
        <v>118.12400000000001</v>
      </c>
      <c r="P2722">
        <f t="shared" si="253"/>
        <v>170.69942196531792</v>
      </c>
      <c r="Q2722" s="6" t="str">
        <f t="shared" si="254"/>
        <v>theater</v>
      </c>
      <c r="R2722" s="7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8298</v>
      </c>
      <c r="O2723" s="5">
        <f t="shared" si="252"/>
        <v>1462</v>
      </c>
      <c r="P2723">
        <f t="shared" si="253"/>
        <v>40.762081784386616</v>
      </c>
      <c r="Q2723" s="6" t="str">
        <f t="shared" si="254"/>
        <v>technology</v>
      </c>
      <c r="R2723" s="7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8298</v>
      </c>
      <c r="O2724" s="5">
        <f t="shared" si="252"/>
        <v>252.54</v>
      </c>
      <c r="P2724">
        <f t="shared" si="253"/>
        <v>68.254054054054052</v>
      </c>
      <c r="Q2724" s="6" t="str">
        <f t="shared" si="254"/>
        <v>technology</v>
      </c>
      <c r="R2724" s="7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8298</v>
      </c>
      <c r="O2725" s="5">
        <f t="shared" si="252"/>
        <v>140.05000000000001</v>
      </c>
      <c r="P2725">
        <f t="shared" si="253"/>
        <v>95.48863636363636</v>
      </c>
      <c r="Q2725" s="6" t="str">
        <f t="shared" si="254"/>
        <v>technology</v>
      </c>
      <c r="R2725" s="7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8298</v>
      </c>
      <c r="O2726" s="5">
        <f t="shared" si="252"/>
        <v>296.87520259319291</v>
      </c>
      <c r="P2726">
        <f t="shared" si="253"/>
        <v>7.1902649656526005</v>
      </c>
      <c r="Q2726" s="6" t="str">
        <f t="shared" si="254"/>
        <v>technology</v>
      </c>
      <c r="R2726" s="7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7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8298</v>
      </c>
      <c r="O2727" s="5">
        <f t="shared" si="252"/>
        <v>144.54249999999999</v>
      </c>
      <c r="P2727">
        <f t="shared" si="253"/>
        <v>511.65486725663715</v>
      </c>
      <c r="Q2727" s="6" t="str">
        <f t="shared" si="254"/>
        <v>technology</v>
      </c>
      <c r="R2727" s="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8298</v>
      </c>
      <c r="O2728" s="5">
        <f t="shared" si="252"/>
        <v>105.745</v>
      </c>
      <c r="P2728">
        <f t="shared" si="253"/>
        <v>261.74504950495049</v>
      </c>
      <c r="Q2728" s="6" t="str">
        <f t="shared" si="254"/>
        <v>technology</v>
      </c>
      <c r="R2728" s="7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8298</v>
      </c>
      <c r="O2729" s="5">
        <f t="shared" si="252"/>
        <v>493.21000000000004</v>
      </c>
      <c r="P2729">
        <f t="shared" si="253"/>
        <v>69.760961810466767</v>
      </c>
      <c r="Q2729" s="6" t="str">
        <f t="shared" si="254"/>
        <v>technology</v>
      </c>
      <c r="R2729" s="7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7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8298</v>
      </c>
      <c r="O2730" s="5">
        <f t="shared" si="252"/>
        <v>201.82666666666668</v>
      </c>
      <c r="P2730">
        <f t="shared" si="253"/>
        <v>77.229591836734699</v>
      </c>
      <c r="Q2730" s="6" t="str">
        <f t="shared" si="254"/>
        <v>technology</v>
      </c>
      <c r="R2730" s="7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7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8298</v>
      </c>
      <c r="O2731" s="5">
        <f t="shared" si="252"/>
        <v>104.44</v>
      </c>
      <c r="P2731">
        <f t="shared" si="253"/>
        <v>340.56521739130437</v>
      </c>
      <c r="Q2731" s="6" t="str">
        <f t="shared" si="254"/>
        <v>technology</v>
      </c>
      <c r="R2731" s="7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7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8298</v>
      </c>
      <c r="O2732" s="5">
        <f t="shared" si="252"/>
        <v>170.29262962962963</v>
      </c>
      <c r="P2732">
        <f t="shared" si="253"/>
        <v>67.417903225806455</v>
      </c>
      <c r="Q2732" s="6" t="str">
        <f t="shared" si="254"/>
        <v>technology</v>
      </c>
      <c r="R2732" s="7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8298</v>
      </c>
      <c r="O2733" s="5">
        <f t="shared" si="252"/>
        <v>104.30333333333333</v>
      </c>
      <c r="P2733">
        <f t="shared" si="253"/>
        <v>845.70270270270271</v>
      </c>
      <c r="Q2733" s="6" t="str">
        <f t="shared" si="254"/>
        <v>technology</v>
      </c>
      <c r="R2733" s="7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8298</v>
      </c>
      <c r="O2734" s="5">
        <f t="shared" si="252"/>
        <v>118.25000000000001</v>
      </c>
      <c r="P2734">
        <f t="shared" si="253"/>
        <v>97.191780821917803</v>
      </c>
      <c r="Q2734" s="6" t="str">
        <f t="shared" si="254"/>
        <v>technology</v>
      </c>
      <c r="R2734" s="7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8298</v>
      </c>
      <c r="O2735" s="5">
        <f t="shared" si="252"/>
        <v>107.538</v>
      </c>
      <c r="P2735">
        <f t="shared" si="253"/>
        <v>451.84033613445376</v>
      </c>
      <c r="Q2735" s="6" t="str">
        <f t="shared" si="254"/>
        <v>technology</v>
      </c>
      <c r="R2735" s="7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8298</v>
      </c>
      <c r="O2736" s="5">
        <f t="shared" si="252"/>
        <v>2260300</v>
      </c>
      <c r="P2736">
        <f t="shared" si="253"/>
        <v>138.66871165644173</v>
      </c>
      <c r="Q2736" s="6" t="str">
        <f t="shared" si="254"/>
        <v>technology</v>
      </c>
      <c r="R2736" s="7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8298</v>
      </c>
      <c r="O2737" s="5">
        <f t="shared" si="252"/>
        <v>978.13466666666682</v>
      </c>
      <c r="P2737">
        <f t="shared" si="253"/>
        <v>21.640147492625371</v>
      </c>
      <c r="Q2737" s="6" t="str">
        <f t="shared" si="254"/>
        <v>technology</v>
      </c>
      <c r="R2737" s="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8298</v>
      </c>
      <c r="O2738" s="5">
        <f t="shared" si="252"/>
        <v>122.9</v>
      </c>
      <c r="P2738">
        <f t="shared" si="253"/>
        <v>169.51724137931035</v>
      </c>
      <c r="Q2738" s="6" t="str">
        <f t="shared" si="254"/>
        <v>technology</v>
      </c>
      <c r="R2738" s="7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8298</v>
      </c>
      <c r="O2739" s="5">
        <f t="shared" si="252"/>
        <v>246.0608</v>
      </c>
      <c r="P2739">
        <f t="shared" si="253"/>
        <v>161.88210526315791</v>
      </c>
      <c r="Q2739" s="6" t="str">
        <f t="shared" si="254"/>
        <v>technology</v>
      </c>
      <c r="R2739" s="7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8298</v>
      </c>
      <c r="O2740" s="5">
        <f t="shared" si="252"/>
        <v>147.94</v>
      </c>
      <c r="P2740">
        <f t="shared" si="253"/>
        <v>493.13333333333333</v>
      </c>
      <c r="Q2740" s="6" t="str">
        <f t="shared" si="254"/>
        <v>technology</v>
      </c>
      <c r="R2740" s="7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8298</v>
      </c>
      <c r="O2741" s="5">
        <f t="shared" si="252"/>
        <v>384.09090909090907</v>
      </c>
      <c r="P2741">
        <f t="shared" si="253"/>
        <v>22.120418848167539</v>
      </c>
      <c r="Q2741" s="6" t="str">
        <f t="shared" si="254"/>
        <v>technology</v>
      </c>
      <c r="R2741" s="7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7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8298</v>
      </c>
      <c r="O2742" s="5">
        <f t="shared" si="252"/>
        <v>103.33333333333334</v>
      </c>
      <c r="P2742">
        <f t="shared" si="253"/>
        <v>18.235294117647058</v>
      </c>
      <c r="Q2742" s="6" t="str">
        <f t="shared" si="254"/>
        <v>technology</v>
      </c>
      <c r="R2742" s="7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7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8307</v>
      </c>
      <c r="O2743" s="5">
        <f t="shared" si="252"/>
        <v>0.43750000000000006</v>
      </c>
      <c r="P2743">
        <f t="shared" si="253"/>
        <v>8.75</v>
      </c>
      <c r="Q2743" s="6" t="str">
        <f t="shared" si="254"/>
        <v>publishing</v>
      </c>
      <c r="R2743" s="7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8307</v>
      </c>
      <c r="O2744" s="5">
        <f t="shared" si="252"/>
        <v>29.24</v>
      </c>
      <c r="P2744">
        <f t="shared" si="253"/>
        <v>40.611111111111114</v>
      </c>
      <c r="Q2744" s="6" t="str">
        <f t="shared" si="254"/>
        <v>publishing</v>
      </c>
      <c r="R2744" s="7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8307</v>
      </c>
      <c r="O2745" s="5">
        <f t="shared" si="252"/>
        <v>0</v>
      </c>
      <c r="P2745">
        <f t="shared" si="253"/>
        <v>0</v>
      </c>
      <c r="Q2745" s="6" t="str">
        <f t="shared" si="254"/>
        <v>publishing</v>
      </c>
      <c r="R2745" s="7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8307</v>
      </c>
      <c r="O2746" s="5">
        <f t="shared" si="252"/>
        <v>5.21875</v>
      </c>
      <c r="P2746">
        <f t="shared" si="253"/>
        <v>37.954545454545453</v>
      </c>
      <c r="Q2746" s="6" t="str">
        <f t="shared" si="254"/>
        <v>publishing</v>
      </c>
      <c r="R2746" s="7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8307</v>
      </c>
      <c r="O2747" s="5">
        <f t="shared" si="252"/>
        <v>21.887499999999999</v>
      </c>
      <c r="P2747">
        <f t="shared" si="253"/>
        <v>35.734693877551024</v>
      </c>
      <c r="Q2747" s="6" t="str">
        <f t="shared" si="254"/>
        <v>publishing</v>
      </c>
      <c r="R2747" s="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8307</v>
      </c>
      <c r="O2748" s="5">
        <f t="shared" si="252"/>
        <v>26.700000000000003</v>
      </c>
      <c r="P2748">
        <f t="shared" si="253"/>
        <v>42.157894736842103</v>
      </c>
      <c r="Q2748" s="6" t="str">
        <f t="shared" si="254"/>
        <v>publishing</v>
      </c>
      <c r="R2748" s="7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8307</v>
      </c>
      <c r="O2749" s="5">
        <f t="shared" si="252"/>
        <v>28.000000000000004</v>
      </c>
      <c r="P2749">
        <f t="shared" si="253"/>
        <v>35</v>
      </c>
      <c r="Q2749" s="6" t="str">
        <f t="shared" si="254"/>
        <v>publishing</v>
      </c>
      <c r="R2749" s="7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8307</v>
      </c>
      <c r="O2750" s="5">
        <f t="shared" si="252"/>
        <v>1.06</v>
      </c>
      <c r="P2750">
        <f t="shared" si="253"/>
        <v>13.25</v>
      </c>
      <c r="Q2750" s="6" t="str">
        <f t="shared" si="254"/>
        <v>publishing</v>
      </c>
      <c r="R2750" s="7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7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8307</v>
      </c>
      <c r="O2751" s="5">
        <f t="shared" si="252"/>
        <v>1.0999999999999999</v>
      </c>
      <c r="P2751">
        <f t="shared" si="253"/>
        <v>55</v>
      </c>
      <c r="Q2751" s="6" t="str">
        <f t="shared" si="254"/>
        <v>publishing</v>
      </c>
      <c r="R2751" s="7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8307</v>
      </c>
      <c r="O2752" s="5">
        <f t="shared" si="252"/>
        <v>0</v>
      </c>
      <c r="P2752">
        <f t="shared" si="253"/>
        <v>0</v>
      </c>
      <c r="Q2752" s="6" t="str">
        <f t="shared" si="254"/>
        <v>publishing</v>
      </c>
      <c r="R2752" s="7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8307</v>
      </c>
      <c r="O2753" s="5">
        <f t="shared" si="252"/>
        <v>0</v>
      </c>
      <c r="P2753">
        <f t="shared" si="253"/>
        <v>0</v>
      </c>
      <c r="Q2753" s="6" t="str">
        <f t="shared" si="254"/>
        <v>publishing</v>
      </c>
      <c r="R2753" s="7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8307</v>
      </c>
      <c r="O2754" s="5">
        <f t="shared" ref="O2754:O2817" si="258">(E2754/D2754)*100</f>
        <v>11.458333333333332</v>
      </c>
      <c r="P2754">
        <f t="shared" si="253"/>
        <v>39.285714285714285</v>
      </c>
      <c r="Q2754" s="6" t="str">
        <f t="shared" si="254"/>
        <v>publishing</v>
      </c>
      <c r="R2754" s="7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8307</v>
      </c>
      <c r="O2755" s="5">
        <f t="shared" si="258"/>
        <v>19</v>
      </c>
      <c r="P2755">
        <f t="shared" ref="P2755:P2818" si="259">IFERROR(E2755/L2755,0)</f>
        <v>47.5</v>
      </c>
      <c r="Q2755" s="6" t="str">
        <f t="shared" ref="Q2755:Q2818" si="260">LEFT(N2755,FIND("/",N2755)-1)</f>
        <v>publishing</v>
      </c>
      <c r="R2755" s="7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8307</v>
      </c>
      <c r="O2756" s="5">
        <f t="shared" si="258"/>
        <v>0</v>
      </c>
      <c r="P2756">
        <f t="shared" si="259"/>
        <v>0</v>
      </c>
      <c r="Q2756" s="6" t="str">
        <f t="shared" si="260"/>
        <v>publishing</v>
      </c>
      <c r="R2756" s="7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8307</v>
      </c>
      <c r="O2757" s="5">
        <f t="shared" si="258"/>
        <v>52</v>
      </c>
      <c r="P2757">
        <f t="shared" si="259"/>
        <v>17.333333333333332</v>
      </c>
      <c r="Q2757" s="6" t="str">
        <f t="shared" si="260"/>
        <v>publishing</v>
      </c>
      <c r="R2757" s="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8307</v>
      </c>
      <c r="O2758" s="5">
        <f t="shared" si="258"/>
        <v>10.48</v>
      </c>
      <c r="P2758">
        <f t="shared" si="259"/>
        <v>31.757575757575758</v>
      </c>
      <c r="Q2758" s="6" t="str">
        <f t="shared" si="260"/>
        <v>publishing</v>
      </c>
      <c r="R2758" s="7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7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8307</v>
      </c>
      <c r="O2759" s="5">
        <f t="shared" si="258"/>
        <v>0.66666666666666674</v>
      </c>
      <c r="P2759">
        <f t="shared" si="259"/>
        <v>5</v>
      </c>
      <c r="Q2759" s="6" t="str">
        <f t="shared" si="260"/>
        <v>publishing</v>
      </c>
      <c r="R2759" s="7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8307</v>
      </c>
      <c r="O2760" s="5">
        <f t="shared" si="258"/>
        <v>11.700000000000001</v>
      </c>
      <c r="P2760">
        <f t="shared" si="259"/>
        <v>39</v>
      </c>
      <c r="Q2760" s="6" t="str">
        <f t="shared" si="260"/>
        <v>publishing</v>
      </c>
      <c r="R2760" s="7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8307</v>
      </c>
      <c r="O2761" s="5">
        <f t="shared" si="258"/>
        <v>10.5</v>
      </c>
      <c r="P2761">
        <f t="shared" si="259"/>
        <v>52.5</v>
      </c>
      <c r="Q2761" s="6" t="str">
        <f t="shared" si="260"/>
        <v>publishing</v>
      </c>
      <c r="R2761" s="7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8307</v>
      </c>
      <c r="O2762" s="5">
        <f t="shared" si="258"/>
        <v>0</v>
      </c>
      <c r="P2762">
        <f t="shared" si="259"/>
        <v>0</v>
      </c>
      <c r="Q2762" s="6" t="str">
        <f t="shared" si="260"/>
        <v>publishing</v>
      </c>
      <c r="R2762" s="7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7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8307</v>
      </c>
      <c r="O2763" s="5">
        <f t="shared" si="258"/>
        <v>0.72</v>
      </c>
      <c r="P2763">
        <f t="shared" si="259"/>
        <v>9</v>
      </c>
      <c r="Q2763" s="6" t="str">
        <f t="shared" si="260"/>
        <v>publishing</v>
      </c>
      <c r="R2763" s="7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8307</v>
      </c>
      <c r="O2764" s="5">
        <f t="shared" si="258"/>
        <v>0.76923076923076927</v>
      </c>
      <c r="P2764">
        <f t="shared" si="259"/>
        <v>25</v>
      </c>
      <c r="Q2764" s="6" t="str">
        <f t="shared" si="260"/>
        <v>publishing</v>
      </c>
      <c r="R2764" s="7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7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8307</v>
      </c>
      <c r="O2765" s="5">
        <f t="shared" si="258"/>
        <v>0.22842639593908631</v>
      </c>
      <c r="P2765">
        <f t="shared" si="259"/>
        <v>30</v>
      </c>
      <c r="Q2765" s="6" t="str">
        <f t="shared" si="260"/>
        <v>publishing</v>
      </c>
      <c r="R2765" s="7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8307</v>
      </c>
      <c r="O2766" s="5">
        <f t="shared" si="258"/>
        <v>1.125</v>
      </c>
      <c r="P2766">
        <f t="shared" si="259"/>
        <v>11.25</v>
      </c>
      <c r="Q2766" s="6" t="str">
        <f t="shared" si="260"/>
        <v>publishing</v>
      </c>
      <c r="R2766" s="7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8307</v>
      </c>
      <c r="O2767" s="5">
        <f t="shared" si="258"/>
        <v>0</v>
      </c>
      <c r="P2767">
        <f t="shared" si="259"/>
        <v>0</v>
      </c>
      <c r="Q2767" s="6" t="str">
        <f t="shared" si="260"/>
        <v>publishing</v>
      </c>
      <c r="R2767" s="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8307</v>
      </c>
      <c r="O2768" s="5">
        <f t="shared" si="258"/>
        <v>2</v>
      </c>
      <c r="P2768">
        <f t="shared" si="259"/>
        <v>25</v>
      </c>
      <c r="Q2768" s="6" t="str">
        <f t="shared" si="260"/>
        <v>publishing</v>
      </c>
      <c r="R2768" s="7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8307</v>
      </c>
      <c r="O2769" s="5">
        <f t="shared" si="258"/>
        <v>0.85000000000000009</v>
      </c>
      <c r="P2769">
        <f t="shared" si="259"/>
        <v>11.333333333333334</v>
      </c>
      <c r="Q2769" s="6" t="str">
        <f t="shared" si="260"/>
        <v>publishing</v>
      </c>
      <c r="R2769" s="7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8307</v>
      </c>
      <c r="O2770" s="5">
        <f t="shared" si="258"/>
        <v>14.314285714285715</v>
      </c>
      <c r="P2770">
        <f t="shared" si="259"/>
        <v>29.470588235294116</v>
      </c>
      <c r="Q2770" s="6" t="str">
        <f t="shared" si="260"/>
        <v>publishing</v>
      </c>
      <c r="R2770" s="7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8307</v>
      </c>
      <c r="O2771" s="5">
        <f t="shared" si="258"/>
        <v>0.25</v>
      </c>
      <c r="P2771">
        <f t="shared" si="259"/>
        <v>1</v>
      </c>
      <c r="Q2771" s="6" t="str">
        <f t="shared" si="260"/>
        <v>publishing</v>
      </c>
      <c r="R2771" s="7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8307</v>
      </c>
      <c r="O2772" s="5">
        <f t="shared" si="258"/>
        <v>10.411249999999999</v>
      </c>
      <c r="P2772">
        <f t="shared" si="259"/>
        <v>63.098484848484851</v>
      </c>
      <c r="Q2772" s="6" t="str">
        <f t="shared" si="260"/>
        <v>publishing</v>
      </c>
      <c r="R2772" s="7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8307</v>
      </c>
      <c r="O2773" s="5">
        <f t="shared" si="258"/>
        <v>0</v>
      </c>
      <c r="P2773">
        <f t="shared" si="259"/>
        <v>0</v>
      </c>
      <c r="Q2773" s="6" t="str">
        <f t="shared" si="260"/>
        <v>publishing</v>
      </c>
      <c r="R2773" s="7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8307</v>
      </c>
      <c r="O2774" s="5">
        <f t="shared" si="258"/>
        <v>0</v>
      </c>
      <c r="P2774">
        <f t="shared" si="259"/>
        <v>0</v>
      </c>
      <c r="Q2774" s="6" t="str">
        <f t="shared" si="260"/>
        <v>publishing</v>
      </c>
      <c r="R2774" s="7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8307</v>
      </c>
      <c r="O2775" s="5">
        <f t="shared" si="258"/>
        <v>0.18867924528301888</v>
      </c>
      <c r="P2775">
        <f t="shared" si="259"/>
        <v>1</v>
      </c>
      <c r="Q2775" s="6" t="str">
        <f t="shared" si="260"/>
        <v>publishing</v>
      </c>
      <c r="R2775" s="7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8307</v>
      </c>
      <c r="O2776" s="5">
        <f t="shared" si="258"/>
        <v>14.249999999999998</v>
      </c>
      <c r="P2776">
        <f t="shared" si="259"/>
        <v>43.846153846153847</v>
      </c>
      <c r="Q2776" s="6" t="str">
        <f t="shared" si="260"/>
        <v>publishing</v>
      </c>
      <c r="R2776" s="7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8307</v>
      </c>
      <c r="O2777" s="5">
        <f t="shared" si="258"/>
        <v>3</v>
      </c>
      <c r="P2777">
        <f t="shared" si="259"/>
        <v>75</v>
      </c>
      <c r="Q2777" s="6" t="str">
        <f t="shared" si="260"/>
        <v>publishing</v>
      </c>
      <c r="R2777" s="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8307</v>
      </c>
      <c r="O2778" s="5">
        <f t="shared" si="258"/>
        <v>7.8809523809523814</v>
      </c>
      <c r="P2778">
        <f t="shared" si="259"/>
        <v>45.972222222222221</v>
      </c>
      <c r="Q2778" s="6" t="str">
        <f t="shared" si="260"/>
        <v>publishing</v>
      </c>
      <c r="R2778" s="7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8307</v>
      </c>
      <c r="O2779" s="5">
        <f t="shared" si="258"/>
        <v>0.33333333333333337</v>
      </c>
      <c r="P2779">
        <f t="shared" si="259"/>
        <v>10</v>
      </c>
      <c r="Q2779" s="6" t="str">
        <f t="shared" si="260"/>
        <v>publishing</v>
      </c>
      <c r="R2779" s="7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8307</v>
      </c>
      <c r="O2780" s="5">
        <f t="shared" si="258"/>
        <v>25.545454545454543</v>
      </c>
      <c r="P2780">
        <f t="shared" si="259"/>
        <v>93.666666666666671</v>
      </c>
      <c r="Q2780" s="6" t="str">
        <f t="shared" si="260"/>
        <v>publishing</v>
      </c>
      <c r="R2780" s="7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8307</v>
      </c>
      <c r="O2781" s="5">
        <f t="shared" si="258"/>
        <v>2.12</v>
      </c>
      <c r="P2781">
        <f t="shared" si="259"/>
        <v>53</v>
      </c>
      <c r="Q2781" s="6" t="str">
        <f t="shared" si="260"/>
        <v>publishing</v>
      </c>
      <c r="R2781" s="7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7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8307</v>
      </c>
      <c r="O2782" s="5">
        <f t="shared" si="258"/>
        <v>0</v>
      </c>
      <c r="P2782">
        <f t="shared" si="259"/>
        <v>0</v>
      </c>
      <c r="Q2782" s="6" t="str">
        <f t="shared" si="260"/>
        <v>publishing</v>
      </c>
      <c r="R2782" s="7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7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s="5">
        <f t="shared" si="258"/>
        <v>105.28</v>
      </c>
      <c r="P2783">
        <f t="shared" si="259"/>
        <v>47</v>
      </c>
      <c r="Q2783" s="6" t="str">
        <f t="shared" si="260"/>
        <v>theater</v>
      </c>
      <c r="R2783" s="7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7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s="5">
        <f t="shared" si="258"/>
        <v>120</v>
      </c>
      <c r="P2784">
        <f t="shared" si="259"/>
        <v>66.666666666666671</v>
      </c>
      <c r="Q2784" s="6" t="str">
        <f t="shared" si="260"/>
        <v>theater</v>
      </c>
      <c r="R2784" s="7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s="5">
        <f t="shared" si="258"/>
        <v>114.5</v>
      </c>
      <c r="P2785">
        <f t="shared" si="259"/>
        <v>18.770491803278688</v>
      </c>
      <c r="Q2785" s="6" t="str">
        <f t="shared" si="260"/>
        <v>theater</v>
      </c>
      <c r="R2785" s="7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s="5">
        <f t="shared" si="258"/>
        <v>119</v>
      </c>
      <c r="P2786">
        <f t="shared" si="259"/>
        <v>66.111111111111114</v>
      </c>
      <c r="Q2786" s="6" t="str">
        <f t="shared" si="260"/>
        <v>theater</v>
      </c>
      <c r="R2786" s="7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s="5">
        <f t="shared" si="258"/>
        <v>104.67999999999999</v>
      </c>
      <c r="P2787">
        <f t="shared" si="259"/>
        <v>36.859154929577464</v>
      </c>
      <c r="Q2787" s="6" t="str">
        <f t="shared" si="260"/>
        <v>theater</v>
      </c>
      <c r="R2787" s="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7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s="5">
        <f t="shared" si="258"/>
        <v>117.83999999999999</v>
      </c>
      <c r="P2788">
        <f t="shared" si="259"/>
        <v>39.810810810810814</v>
      </c>
      <c r="Q2788" s="6" t="str">
        <f t="shared" si="260"/>
        <v>theater</v>
      </c>
      <c r="R2788" s="7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s="5">
        <f t="shared" si="258"/>
        <v>119.7</v>
      </c>
      <c r="P2789">
        <f t="shared" si="259"/>
        <v>31.5</v>
      </c>
      <c r="Q2789" s="6" t="str">
        <f t="shared" si="260"/>
        <v>theater</v>
      </c>
      <c r="R2789" s="7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s="5">
        <f t="shared" si="258"/>
        <v>102.49999999999999</v>
      </c>
      <c r="P2790">
        <f t="shared" si="259"/>
        <v>102.5</v>
      </c>
      <c r="Q2790" s="6" t="str">
        <f t="shared" si="260"/>
        <v>theater</v>
      </c>
      <c r="R2790" s="7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7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s="5">
        <f t="shared" si="258"/>
        <v>101.16666666666667</v>
      </c>
      <c r="P2791">
        <f t="shared" si="259"/>
        <v>126.45833333333333</v>
      </c>
      <c r="Q2791" s="6" t="str">
        <f t="shared" si="260"/>
        <v>theater</v>
      </c>
      <c r="R2791" s="7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s="5">
        <f t="shared" si="258"/>
        <v>105.33333333333333</v>
      </c>
      <c r="P2792">
        <f t="shared" si="259"/>
        <v>47.878787878787875</v>
      </c>
      <c r="Q2792" s="6" t="str">
        <f t="shared" si="260"/>
        <v>theater</v>
      </c>
      <c r="R2792" s="7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s="5">
        <f t="shared" si="258"/>
        <v>102.49999999999999</v>
      </c>
      <c r="P2793">
        <f t="shared" si="259"/>
        <v>73.214285714285708</v>
      </c>
      <c r="Q2793" s="6" t="str">
        <f t="shared" si="260"/>
        <v>theater</v>
      </c>
      <c r="R2793" s="7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s="5">
        <f t="shared" si="258"/>
        <v>107.60000000000001</v>
      </c>
      <c r="P2794">
        <f t="shared" si="259"/>
        <v>89.666666666666671</v>
      </c>
      <c r="Q2794" s="6" t="str">
        <f t="shared" si="260"/>
        <v>theater</v>
      </c>
      <c r="R2794" s="7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s="5">
        <f t="shared" si="258"/>
        <v>110.5675</v>
      </c>
      <c r="P2795">
        <f t="shared" si="259"/>
        <v>151.4623287671233</v>
      </c>
      <c r="Q2795" s="6" t="str">
        <f t="shared" si="260"/>
        <v>theater</v>
      </c>
      <c r="R2795" s="7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s="5">
        <f t="shared" si="258"/>
        <v>150</v>
      </c>
      <c r="P2796">
        <f t="shared" si="259"/>
        <v>25</v>
      </c>
      <c r="Q2796" s="6" t="str">
        <f t="shared" si="260"/>
        <v>theater</v>
      </c>
      <c r="R2796" s="7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s="5">
        <f t="shared" si="258"/>
        <v>104.28571428571429</v>
      </c>
      <c r="P2797">
        <f t="shared" si="259"/>
        <v>36.5</v>
      </c>
      <c r="Q2797" s="6" t="str">
        <f t="shared" si="260"/>
        <v>theater</v>
      </c>
      <c r="R2797" s="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s="5">
        <f t="shared" si="258"/>
        <v>115.5</v>
      </c>
      <c r="P2798">
        <f t="shared" si="259"/>
        <v>44</v>
      </c>
      <c r="Q2798" s="6" t="str">
        <f t="shared" si="260"/>
        <v>theater</v>
      </c>
      <c r="R2798" s="7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s="5">
        <f t="shared" si="258"/>
        <v>102.64512500000001</v>
      </c>
      <c r="P2799">
        <f t="shared" si="259"/>
        <v>87.357553191489373</v>
      </c>
      <c r="Q2799" s="6" t="str">
        <f t="shared" si="260"/>
        <v>theater</v>
      </c>
      <c r="R2799" s="7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s="5">
        <f t="shared" si="258"/>
        <v>101.4</v>
      </c>
      <c r="P2800">
        <f t="shared" si="259"/>
        <v>36.474820143884891</v>
      </c>
      <c r="Q2800" s="6" t="str">
        <f t="shared" si="260"/>
        <v>theater</v>
      </c>
      <c r="R2800" s="7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s="5">
        <f t="shared" si="258"/>
        <v>116.6348</v>
      </c>
      <c r="P2801">
        <f t="shared" si="259"/>
        <v>44.859538461538463</v>
      </c>
      <c r="Q2801" s="6" t="str">
        <f t="shared" si="260"/>
        <v>theater</v>
      </c>
      <c r="R2801" s="7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s="5">
        <f t="shared" si="258"/>
        <v>133</v>
      </c>
      <c r="P2802">
        <f t="shared" si="259"/>
        <v>42.903225806451616</v>
      </c>
      <c r="Q2802" s="6" t="str">
        <f t="shared" si="260"/>
        <v>theater</v>
      </c>
      <c r="R2802" s="7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s="5">
        <f t="shared" si="258"/>
        <v>133.20000000000002</v>
      </c>
      <c r="P2803">
        <f t="shared" si="259"/>
        <v>51.230769230769234</v>
      </c>
      <c r="Q2803" s="6" t="str">
        <f t="shared" si="260"/>
        <v>theater</v>
      </c>
      <c r="R2803" s="7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s="5">
        <f t="shared" si="258"/>
        <v>101.83333333333333</v>
      </c>
      <c r="P2804">
        <f t="shared" si="259"/>
        <v>33.944444444444443</v>
      </c>
      <c r="Q2804" s="6" t="str">
        <f t="shared" si="260"/>
        <v>theater</v>
      </c>
      <c r="R2804" s="7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s="5">
        <f t="shared" si="258"/>
        <v>127.95</v>
      </c>
      <c r="P2805">
        <f t="shared" si="259"/>
        <v>90.744680851063833</v>
      </c>
      <c r="Q2805" s="6" t="str">
        <f t="shared" si="260"/>
        <v>theater</v>
      </c>
      <c r="R2805" s="7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s="5">
        <f t="shared" si="258"/>
        <v>114.99999999999999</v>
      </c>
      <c r="P2806">
        <f t="shared" si="259"/>
        <v>50</v>
      </c>
      <c r="Q2806" s="6" t="str">
        <f t="shared" si="260"/>
        <v>theater</v>
      </c>
      <c r="R2806" s="7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s="5">
        <f t="shared" si="258"/>
        <v>110.00000000000001</v>
      </c>
      <c r="P2807">
        <f t="shared" si="259"/>
        <v>24.444444444444443</v>
      </c>
      <c r="Q2807" s="6" t="str">
        <f t="shared" si="260"/>
        <v>theater</v>
      </c>
      <c r="R2807" s="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s="5">
        <f t="shared" si="258"/>
        <v>112.1</v>
      </c>
      <c r="P2808">
        <f t="shared" si="259"/>
        <v>44.25</v>
      </c>
      <c r="Q2808" s="6" t="str">
        <f t="shared" si="260"/>
        <v>theater</v>
      </c>
      <c r="R2808" s="7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s="5">
        <f t="shared" si="258"/>
        <v>126</v>
      </c>
      <c r="P2809">
        <f t="shared" si="259"/>
        <v>67.741935483870961</v>
      </c>
      <c r="Q2809" s="6" t="str">
        <f t="shared" si="260"/>
        <v>theater</v>
      </c>
      <c r="R2809" s="7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s="5">
        <f t="shared" si="258"/>
        <v>100.24444444444444</v>
      </c>
      <c r="P2810">
        <f t="shared" si="259"/>
        <v>65.376811594202906</v>
      </c>
      <c r="Q2810" s="6" t="str">
        <f t="shared" si="260"/>
        <v>theater</v>
      </c>
      <c r="R2810" s="7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s="5">
        <f t="shared" si="258"/>
        <v>102.4</v>
      </c>
      <c r="P2811">
        <f t="shared" si="259"/>
        <v>121.9047619047619</v>
      </c>
      <c r="Q2811" s="6" t="str">
        <f t="shared" si="260"/>
        <v>theater</v>
      </c>
      <c r="R2811" s="7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s="5">
        <f t="shared" si="258"/>
        <v>108.2</v>
      </c>
      <c r="P2812">
        <f t="shared" si="259"/>
        <v>47.456140350877192</v>
      </c>
      <c r="Q2812" s="6" t="str">
        <f t="shared" si="260"/>
        <v>theater</v>
      </c>
      <c r="R2812" s="7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s="5">
        <f t="shared" si="258"/>
        <v>100.27</v>
      </c>
      <c r="P2813">
        <f t="shared" si="259"/>
        <v>92.842592592592595</v>
      </c>
      <c r="Q2813" s="6" t="str">
        <f t="shared" si="260"/>
        <v>theater</v>
      </c>
      <c r="R2813" s="7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s="5">
        <f t="shared" si="258"/>
        <v>113.3</v>
      </c>
      <c r="P2814">
        <f t="shared" si="259"/>
        <v>68.253012048192772</v>
      </c>
      <c r="Q2814" s="6" t="str">
        <f t="shared" si="260"/>
        <v>theater</v>
      </c>
      <c r="R2814" s="7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s="5">
        <f t="shared" si="258"/>
        <v>127.57571428571428</v>
      </c>
      <c r="P2815">
        <f t="shared" si="259"/>
        <v>37.209583333333335</v>
      </c>
      <c r="Q2815" s="6" t="str">
        <f t="shared" si="260"/>
        <v>theater</v>
      </c>
      <c r="R2815" s="7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s="5">
        <f t="shared" si="258"/>
        <v>107.73333333333332</v>
      </c>
      <c r="P2816">
        <f t="shared" si="259"/>
        <v>25.25</v>
      </c>
      <c r="Q2816" s="6" t="str">
        <f t="shared" si="260"/>
        <v>theater</v>
      </c>
      <c r="R2816" s="7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s="5">
        <f t="shared" si="258"/>
        <v>242</v>
      </c>
      <c r="P2817">
        <f t="shared" si="259"/>
        <v>43.214285714285715</v>
      </c>
      <c r="Q2817" s="6" t="str">
        <f t="shared" si="260"/>
        <v>theater</v>
      </c>
      <c r="R2817" s="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s="5">
        <f t="shared" ref="O2818:O2881" si="264">(E2818/D2818)*100</f>
        <v>141.56666666666666</v>
      </c>
      <c r="P2818">
        <f t="shared" si="259"/>
        <v>25.130177514792898</v>
      </c>
      <c r="Q2818" s="6" t="str">
        <f t="shared" si="260"/>
        <v>theater</v>
      </c>
      <c r="R2818" s="7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s="5">
        <f t="shared" si="264"/>
        <v>130</v>
      </c>
      <c r="P2819">
        <f t="shared" ref="P2819:P2882" si="265">IFERROR(E2819/L2819,0)</f>
        <v>23.636363636363637</v>
      </c>
      <c r="Q2819" s="6" t="str">
        <f t="shared" ref="Q2819:Q2882" si="266">LEFT(N2819,FIND("/",N2819)-1)</f>
        <v>theater</v>
      </c>
      <c r="R2819" s="7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s="5">
        <f t="shared" si="264"/>
        <v>106.03</v>
      </c>
      <c r="P2820">
        <f t="shared" si="265"/>
        <v>103.95098039215686</v>
      </c>
      <c r="Q2820" s="6" t="str">
        <f t="shared" si="266"/>
        <v>theater</v>
      </c>
      <c r="R2820" s="7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s="5">
        <f t="shared" si="264"/>
        <v>104.80000000000001</v>
      </c>
      <c r="P2821">
        <f t="shared" si="265"/>
        <v>50.384615384615387</v>
      </c>
      <c r="Q2821" s="6" t="str">
        <f t="shared" si="266"/>
        <v>theater</v>
      </c>
      <c r="R2821" s="7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s="5">
        <f t="shared" si="264"/>
        <v>136</v>
      </c>
      <c r="P2822">
        <f t="shared" si="265"/>
        <v>13.6</v>
      </c>
      <c r="Q2822" s="6" t="str">
        <f t="shared" si="266"/>
        <v>theater</v>
      </c>
      <c r="R2822" s="7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5">
        <f t="shared" si="264"/>
        <v>100</v>
      </c>
      <c r="P2823">
        <f t="shared" si="265"/>
        <v>28.571428571428573</v>
      </c>
      <c r="Q2823" s="6" t="str">
        <f t="shared" si="266"/>
        <v>theater</v>
      </c>
      <c r="R2823" s="7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5">
        <f t="shared" si="264"/>
        <v>100</v>
      </c>
      <c r="P2824">
        <f t="shared" si="265"/>
        <v>63.829787234042556</v>
      </c>
      <c r="Q2824" s="6" t="str">
        <f t="shared" si="266"/>
        <v>theater</v>
      </c>
      <c r="R2824" s="7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s="5">
        <f t="shared" si="264"/>
        <v>124</v>
      </c>
      <c r="P2825">
        <f t="shared" si="265"/>
        <v>8.8571428571428577</v>
      </c>
      <c r="Q2825" s="6" t="str">
        <f t="shared" si="266"/>
        <v>theater</v>
      </c>
      <c r="R2825" s="7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7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s="5">
        <f t="shared" si="264"/>
        <v>116.92307692307693</v>
      </c>
      <c r="P2826">
        <f t="shared" si="265"/>
        <v>50.666666666666664</v>
      </c>
      <c r="Q2826" s="6" t="str">
        <f t="shared" si="266"/>
        <v>theater</v>
      </c>
      <c r="R2826" s="7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s="5">
        <f t="shared" si="264"/>
        <v>103.33333333333334</v>
      </c>
      <c r="P2827">
        <f t="shared" si="265"/>
        <v>60.784313725490193</v>
      </c>
      <c r="Q2827" s="6" t="str">
        <f t="shared" si="266"/>
        <v>theater</v>
      </c>
      <c r="R2827" s="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s="5">
        <f t="shared" si="264"/>
        <v>107.74999999999999</v>
      </c>
      <c r="P2828">
        <f t="shared" si="265"/>
        <v>113.42105263157895</v>
      </c>
      <c r="Q2828" s="6" t="str">
        <f t="shared" si="266"/>
        <v>theater</v>
      </c>
      <c r="R2828" s="7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s="5">
        <f t="shared" si="264"/>
        <v>120.24999999999999</v>
      </c>
      <c r="P2829">
        <f t="shared" si="265"/>
        <v>104.56521739130434</v>
      </c>
      <c r="Q2829" s="6" t="str">
        <f t="shared" si="266"/>
        <v>theater</v>
      </c>
      <c r="R2829" s="7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s="5">
        <f t="shared" si="264"/>
        <v>100.37894736842105</v>
      </c>
      <c r="P2830">
        <f t="shared" si="265"/>
        <v>98.30927835051547</v>
      </c>
      <c r="Q2830" s="6" t="str">
        <f t="shared" si="266"/>
        <v>theater</v>
      </c>
      <c r="R2830" s="7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s="5">
        <f t="shared" si="264"/>
        <v>106.52</v>
      </c>
      <c r="P2831">
        <f t="shared" si="265"/>
        <v>35.039473684210527</v>
      </c>
      <c r="Q2831" s="6" t="str">
        <f t="shared" si="266"/>
        <v>theater</v>
      </c>
      <c r="R2831" s="7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7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5">
        <f t="shared" si="264"/>
        <v>100</v>
      </c>
      <c r="P2832">
        <f t="shared" si="265"/>
        <v>272.72727272727275</v>
      </c>
      <c r="Q2832" s="6" t="str">
        <f t="shared" si="266"/>
        <v>theater</v>
      </c>
      <c r="R2832" s="7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7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s="5">
        <f t="shared" si="264"/>
        <v>110.66666666666667</v>
      </c>
      <c r="P2833">
        <f t="shared" si="265"/>
        <v>63.846153846153847</v>
      </c>
      <c r="Q2833" s="6" t="str">
        <f t="shared" si="266"/>
        <v>theater</v>
      </c>
      <c r="R2833" s="7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s="5">
        <f t="shared" si="264"/>
        <v>114.71959999999999</v>
      </c>
      <c r="P2834">
        <f t="shared" si="265"/>
        <v>30.189368421052631</v>
      </c>
      <c r="Q2834" s="6" t="str">
        <f t="shared" si="266"/>
        <v>theater</v>
      </c>
      <c r="R2834" s="7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s="5">
        <f t="shared" si="264"/>
        <v>108.25925925925925</v>
      </c>
      <c r="P2835">
        <f t="shared" si="265"/>
        <v>83.51428571428572</v>
      </c>
      <c r="Q2835" s="6" t="str">
        <f t="shared" si="266"/>
        <v>theater</v>
      </c>
      <c r="R2835" s="7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s="5">
        <f t="shared" si="264"/>
        <v>170</v>
      </c>
      <c r="P2836">
        <f t="shared" si="265"/>
        <v>64.761904761904759</v>
      </c>
      <c r="Q2836" s="6" t="str">
        <f t="shared" si="266"/>
        <v>theater</v>
      </c>
      <c r="R2836" s="7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s="5">
        <f t="shared" si="264"/>
        <v>187.09899999999999</v>
      </c>
      <c r="P2837">
        <f t="shared" si="265"/>
        <v>20.118172043010752</v>
      </c>
      <c r="Q2837" s="6" t="str">
        <f t="shared" si="266"/>
        <v>theater</v>
      </c>
      <c r="R2837" s="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s="5">
        <f t="shared" si="264"/>
        <v>107.77777777777777</v>
      </c>
      <c r="P2838">
        <f t="shared" si="265"/>
        <v>44.090909090909093</v>
      </c>
      <c r="Q2838" s="6" t="str">
        <f t="shared" si="266"/>
        <v>theater</v>
      </c>
      <c r="R2838" s="7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5">
        <f t="shared" si="264"/>
        <v>100</v>
      </c>
      <c r="P2839">
        <f t="shared" si="265"/>
        <v>40.476190476190474</v>
      </c>
      <c r="Q2839" s="6" t="str">
        <f t="shared" si="266"/>
        <v>theater</v>
      </c>
      <c r="R2839" s="7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s="5">
        <f t="shared" si="264"/>
        <v>120.24999999999999</v>
      </c>
      <c r="P2840">
        <f t="shared" si="265"/>
        <v>44.537037037037038</v>
      </c>
      <c r="Q2840" s="6" t="str">
        <f t="shared" si="266"/>
        <v>theater</v>
      </c>
      <c r="R2840" s="7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s="5">
        <f t="shared" si="264"/>
        <v>111.42857142857143</v>
      </c>
      <c r="P2841">
        <f t="shared" si="265"/>
        <v>125.80645161290323</v>
      </c>
      <c r="Q2841" s="6" t="str">
        <f t="shared" si="266"/>
        <v>theater</v>
      </c>
      <c r="R2841" s="7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s="5">
        <f t="shared" si="264"/>
        <v>104</v>
      </c>
      <c r="P2842">
        <f t="shared" si="265"/>
        <v>19.696969696969695</v>
      </c>
      <c r="Q2842" s="6" t="str">
        <f t="shared" si="266"/>
        <v>theater</v>
      </c>
      <c r="R2842" s="7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s="5">
        <f t="shared" si="264"/>
        <v>1</v>
      </c>
      <c r="P2843">
        <f t="shared" si="265"/>
        <v>10</v>
      </c>
      <c r="Q2843" s="6" t="str">
        <f t="shared" si="266"/>
        <v>theater</v>
      </c>
      <c r="R2843" s="7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s="5">
        <f t="shared" si="264"/>
        <v>0</v>
      </c>
      <c r="P2844">
        <f t="shared" si="265"/>
        <v>0</v>
      </c>
      <c r="Q2844" s="6" t="str">
        <f t="shared" si="266"/>
        <v>theater</v>
      </c>
      <c r="R2844" s="7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s="5">
        <f t="shared" si="264"/>
        <v>0</v>
      </c>
      <c r="P2845">
        <f t="shared" si="265"/>
        <v>0</v>
      </c>
      <c r="Q2845" s="6" t="str">
        <f t="shared" si="266"/>
        <v>theater</v>
      </c>
      <c r="R2845" s="7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s="5">
        <f t="shared" si="264"/>
        <v>5.4545454545454541</v>
      </c>
      <c r="P2846">
        <f t="shared" si="265"/>
        <v>30</v>
      </c>
      <c r="Q2846" s="6" t="str">
        <f t="shared" si="266"/>
        <v>theater</v>
      </c>
      <c r="R2846" s="7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s="5">
        <f t="shared" si="264"/>
        <v>31.546666666666667</v>
      </c>
      <c r="P2847">
        <f t="shared" si="265"/>
        <v>60.666666666666664</v>
      </c>
      <c r="Q2847" s="6" t="str">
        <f t="shared" si="266"/>
        <v>theater</v>
      </c>
      <c r="R2847" s="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s="5">
        <f t="shared" si="264"/>
        <v>0</v>
      </c>
      <c r="P2848">
        <f t="shared" si="265"/>
        <v>0</v>
      </c>
      <c r="Q2848" s="6" t="str">
        <f t="shared" si="266"/>
        <v>theater</v>
      </c>
      <c r="R2848" s="7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s="5">
        <f t="shared" si="264"/>
        <v>0</v>
      </c>
      <c r="P2849">
        <f t="shared" si="265"/>
        <v>0</v>
      </c>
      <c r="Q2849" s="6" t="str">
        <f t="shared" si="266"/>
        <v>theater</v>
      </c>
      <c r="R2849" s="7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s="5">
        <f t="shared" si="264"/>
        <v>0.2</v>
      </c>
      <c r="P2850">
        <f t="shared" si="265"/>
        <v>23.333333333333332</v>
      </c>
      <c r="Q2850" s="6" t="str">
        <f t="shared" si="266"/>
        <v>theater</v>
      </c>
      <c r="R2850" s="7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s="5">
        <f t="shared" si="264"/>
        <v>1</v>
      </c>
      <c r="P2851">
        <f t="shared" si="265"/>
        <v>5</v>
      </c>
      <c r="Q2851" s="6" t="str">
        <f t="shared" si="266"/>
        <v>theater</v>
      </c>
      <c r="R2851" s="7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s="5">
        <f t="shared" si="264"/>
        <v>3.8875000000000002</v>
      </c>
      <c r="P2852">
        <f t="shared" si="265"/>
        <v>23.923076923076923</v>
      </c>
      <c r="Q2852" s="6" t="str">
        <f t="shared" si="266"/>
        <v>theater</v>
      </c>
      <c r="R2852" s="7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s="5">
        <f t="shared" si="264"/>
        <v>0</v>
      </c>
      <c r="P2853">
        <f t="shared" si="265"/>
        <v>0</v>
      </c>
      <c r="Q2853" s="6" t="str">
        <f t="shared" si="266"/>
        <v>theater</v>
      </c>
      <c r="R2853" s="7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s="5">
        <f t="shared" si="264"/>
        <v>1.9</v>
      </c>
      <c r="P2854">
        <f t="shared" si="265"/>
        <v>15.833333333333334</v>
      </c>
      <c r="Q2854" s="6" t="str">
        <f t="shared" si="266"/>
        <v>theater</v>
      </c>
      <c r="R2854" s="7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s="5">
        <f t="shared" si="264"/>
        <v>0</v>
      </c>
      <c r="P2855">
        <f t="shared" si="265"/>
        <v>0</v>
      </c>
      <c r="Q2855" s="6" t="str">
        <f t="shared" si="266"/>
        <v>theater</v>
      </c>
      <c r="R2855" s="7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s="5">
        <f t="shared" si="264"/>
        <v>41.699999999999996</v>
      </c>
      <c r="P2856">
        <f t="shared" si="265"/>
        <v>29.785714285714285</v>
      </c>
      <c r="Q2856" s="6" t="str">
        <f t="shared" si="266"/>
        <v>theater</v>
      </c>
      <c r="R2856" s="7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s="5">
        <f t="shared" si="264"/>
        <v>50</v>
      </c>
      <c r="P2857">
        <f t="shared" si="265"/>
        <v>60</v>
      </c>
      <c r="Q2857" s="6" t="str">
        <f t="shared" si="266"/>
        <v>theater</v>
      </c>
      <c r="R2857" s="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s="5">
        <f t="shared" si="264"/>
        <v>4.8666666666666663</v>
      </c>
      <c r="P2858">
        <f t="shared" si="265"/>
        <v>24.333333333333332</v>
      </c>
      <c r="Q2858" s="6" t="str">
        <f t="shared" si="266"/>
        <v>theater</v>
      </c>
      <c r="R2858" s="7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s="5">
        <f t="shared" si="264"/>
        <v>19.736842105263158</v>
      </c>
      <c r="P2859">
        <f t="shared" si="265"/>
        <v>500</v>
      </c>
      <c r="Q2859" s="6" t="str">
        <f t="shared" si="266"/>
        <v>theater</v>
      </c>
      <c r="R2859" s="7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s="5">
        <f t="shared" si="264"/>
        <v>0</v>
      </c>
      <c r="P2860">
        <f t="shared" si="265"/>
        <v>0</v>
      </c>
      <c r="Q2860" s="6" t="str">
        <f t="shared" si="266"/>
        <v>theater</v>
      </c>
      <c r="R2860" s="7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7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s="5">
        <f t="shared" si="264"/>
        <v>1.7500000000000002</v>
      </c>
      <c r="P2861">
        <f t="shared" si="265"/>
        <v>35</v>
      </c>
      <c r="Q2861" s="6" t="str">
        <f t="shared" si="266"/>
        <v>theater</v>
      </c>
      <c r="R2861" s="7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s="5">
        <f t="shared" si="264"/>
        <v>6.65</v>
      </c>
      <c r="P2862">
        <f t="shared" si="265"/>
        <v>29.555555555555557</v>
      </c>
      <c r="Q2862" s="6" t="str">
        <f t="shared" si="266"/>
        <v>theater</v>
      </c>
      <c r="R2862" s="7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s="5">
        <f t="shared" si="264"/>
        <v>32</v>
      </c>
      <c r="P2863">
        <f t="shared" si="265"/>
        <v>26.666666666666668</v>
      </c>
      <c r="Q2863" s="6" t="str">
        <f t="shared" si="266"/>
        <v>theater</v>
      </c>
      <c r="R2863" s="7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s="5">
        <f t="shared" si="264"/>
        <v>0.43307086614173229</v>
      </c>
      <c r="P2864">
        <f t="shared" si="265"/>
        <v>18.333333333333332</v>
      </c>
      <c r="Q2864" s="6" t="str">
        <f t="shared" si="266"/>
        <v>theater</v>
      </c>
      <c r="R2864" s="7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5">
        <f t="shared" si="264"/>
        <v>0.04</v>
      </c>
      <c r="P2865">
        <f t="shared" si="265"/>
        <v>20</v>
      </c>
      <c r="Q2865" s="6" t="str">
        <f t="shared" si="266"/>
        <v>theater</v>
      </c>
      <c r="R2865" s="7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s="5">
        <f t="shared" si="264"/>
        <v>1.6</v>
      </c>
      <c r="P2866">
        <f t="shared" si="265"/>
        <v>13.333333333333334</v>
      </c>
      <c r="Q2866" s="6" t="str">
        <f t="shared" si="266"/>
        <v>theater</v>
      </c>
      <c r="R2866" s="7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s="5">
        <f t="shared" si="264"/>
        <v>0</v>
      </c>
      <c r="P2867">
        <f t="shared" si="265"/>
        <v>0</v>
      </c>
      <c r="Q2867" s="6" t="str">
        <f t="shared" si="266"/>
        <v>theater</v>
      </c>
      <c r="R2867" s="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s="5">
        <f t="shared" si="264"/>
        <v>0.89999999999999991</v>
      </c>
      <c r="P2868">
        <f t="shared" si="265"/>
        <v>22.5</v>
      </c>
      <c r="Q2868" s="6" t="str">
        <f t="shared" si="266"/>
        <v>theater</v>
      </c>
      <c r="R2868" s="7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s="5">
        <f t="shared" si="264"/>
        <v>20.16</v>
      </c>
      <c r="P2869">
        <f t="shared" si="265"/>
        <v>50.4</v>
      </c>
      <c r="Q2869" s="6" t="str">
        <f t="shared" si="266"/>
        <v>theater</v>
      </c>
      <c r="R2869" s="7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s="5">
        <f t="shared" si="264"/>
        <v>42.011733333333332</v>
      </c>
      <c r="P2870">
        <f t="shared" si="265"/>
        <v>105.02933333333334</v>
      </c>
      <c r="Q2870" s="6" t="str">
        <f t="shared" si="266"/>
        <v>theater</v>
      </c>
      <c r="R2870" s="7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s="5">
        <f t="shared" si="264"/>
        <v>0.88500000000000001</v>
      </c>
      <c r="P2871">
        <f t="shared" si="265"/>
        <v>35.4</v>
      </c>
      <c r="Q2871" s="6" t="str">
        <f t="shared" si="266"/>
        <v>theater</v>
      </c>
      <c r="R2871" s="7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s="5">
        <f t="shared" si="264"/>
        <v>15</v>
      </c>
      <c r="P2872">
        <f t="shared" si="265"/>
        <v>83.333333333333329</v>
      </c>
      <c r="Q2872" s="6" t="str">
        <f t="shared" si="266"/>
        <v>theater</v>
      </c>
      <c r="R2872" s="7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s="5">
        <f t="shared" si="264"/>
        <v>4.67</v>
      </c>
      <c r="P2873">
        <f t="shared" si="265"/>
        <v>35.92307692307692</v>
      </c>
      <c r="Q2873" s="6" t="str">
        <f t="shared" si="266"/>
        <v>theater</v>
      </c>
      <c r="R2873" s="7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7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s="5">
        <f t="shared" si="264"/>
        <v>0</v>
      </c>
      <c r="P2874">
        <f t="shared" si="265"/>
        <v>0</v>
      </c>
      <c r="Q2874" s="6" t="str">
        <f t="shared" si="266"/>
        <v>theater</v>
      </c>
      <c r="R2874" s="7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s="5">
        <f t="shared" si="264"/>
        <v>38.119999999999997</v>
      </c>
      <c r="P2875">
        <f t="shared" si="265"/>
        <v>119.125</v>
      </c>
      <c r="Q2875" s="6" t="str">
        <f t="shared" si="266"/>
        <v>theater</v>
      </c>
      <c r="R2875" s="7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s="5">
        <f t="shared" si="264"/>
        <v>5.42</v>
      </c>
      <c r="P2876">
        <f t="shared" si="265"/>
        <v>90.333333333333329</v>
      </c>
      <c r="Q2876" s="6" t="str">
        <f t="shared" si="266"/>
        <v>theater</v>
      </c>
      <c r="R2876" s="7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5">
        <f t="shared" si="264"/>
        <v>3.4999999999999996E-2</v>
      </c>
      <c r="P2877">
        <f t="shared" si="265"/>
        <v>2.3333333333333335</v>
      </c>
      <c r="Q2877" s="6" t="str">
        <f t="shared" si="266"/>
        <v>theater</v>
      </c>
      <c r="R2877" s="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s="5">
        <f t="shared" si="264"/>
        <v>0</v>
      </c>
      <c r="P2878">
        <f t="shared" si="265"/>
        <v>0</v>
      </c>
      <c r="Q2878" s="6" t="str">
        <f t="shared" si="266"/>
        <v>theater</v>
      </c>
      <c r="R2878" s="7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s="5">
        <f t="shared" si="264"/>
        <v>10.833333333333334</v>
      </c>
      <c r="P2879">
        <f t="shared" si="265"/>
        <v>108.33333333333333</v>
      </c>
      <c r="Q2879" s="6" t="str">
        <f t="shared" si="266"/>
        <v>theater</v>
      </c>
      <c r="R2879" s="7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s="5">
        <f t="shared" si="264"/>
        <v>2.1</v>
      </c>
      <c r="P2880">
        <f t="shared" si="265"/>
        <v>15.75</v>
      </c>
      <c r="Q2880" s="6" t="str">
        <f t="shared" si="266"/>
        <v>theater</v>
      </c>
      <c r="R2880" s="7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s="5">
        <f t="shared" si="264"/>
        <v>0.2589285714285714</v>
      </c>
      <c r="P2881">
        <f t="shared" si="265"/>
        <v>29</v>
      </c>
      <c r="Q2881" s="6" t="str">
        <f t="shared" si="266"/>
        <v>theater</v>
      </c>
      <c r="R2881" s="7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s="5">
        <f t="shared" ref="O2882:O2945" si="270">(E2882/D2882)*100</f>
        <v>23.333333333333332</v>
      </c>
      <c r="P2882">
        <f t="shared" si="265"/>
        <v>96.551724137931032</v>
      </c>
      <c r="Q2882" s="6" t="str">
        <f t="shared" si="266"/>
        <v>theater</v>
      </c>
      <c r="R2882" s="7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s="5">
        <f t="shared" si="270"/>
        <v>0</v>
      </c>
      <c r="P2883">
        <f t="shared" ref="P2883:P2946" si="271">IFERROR(E2883/L2883,0)</f>
        <v>0</v>
      </c>
      <c r="Q2883" s="6" t="str">
        <f t="shared" ref="Q2883:Q2946" si="272">LEFT(N2883,FIND("/",N2883)-1)</f>
        <v>theater</v>
      </c>
      <c r="R2883" s="7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s="5">
        <f t="shared" si="270"/>
        <v>33.6</v>
      </c>
      <c r="P2884">
        <f t="shared" si="271"/>
        <v>63</v>
      </c>
      <c r="Q2884" s="6" t="str">
        <f t="shared" si="272"/>
        <v>theater</v>
      </c>
      <c r="R2884" s="7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s="5">
        <f t="shared" si="270"/>
        <v>19.079999999999998</v>
      </c>
      <c r="P2885">
        <f t="shared" si="271"/>
        <v>381.6</v>
      </c>
      <c r="Q2885" s="6" t="str">
        <f t="shared" si="272"/>
        <v>theater</v>
      </c>
      <c r="R2885" s="7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7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s="5">
        <f t="shared" si="270"/>
        <v>0.41111111111111115</v>
      </c>
      <c r="P2886">
        <f t="shared" si="271"/>
        <v>46.25</v>
      </c>
      <c r="Q2886" s="6" t="str">
        <f t="shared" si="272"/>
        <v>theater</v>
      </c>
      <c r="R2886" s="7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7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s="5">
        <f t="shared" si="270"/>
        <v>32.5</v>
      </c>
      <c r="P2887">
        <f t="shared" si="271"/>
        <v>26</v>
      </c>
      <c r="Q2887" s="6" t="str">
        <f t="shared" si="272"/>
        <v>theater</v>
      </c>
      <c r="R2887" s="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s="5">
        <f t="shared" si="270"/>
        <v>5</v>
      </c>
      <c r="P2888">
        <f t="shared" si="271"/>
        <v>10</v>
      </c>
      <c r="Q2888" s="6" t="str">
        <f t="shared" si="272"/>
        <v>theater</v>
      </c>
      <c r="R2888" s="7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s="5">
        <f t="shared" si="270"/>
        <v>0.16666666666666669</v>
      </c>
      <c r="P2889">
        <f t="shared" si="271"/>
        <v>5</v>
      </c>
      <c r="Q2889" s="6" t="str">
        <f t="shared" si="272"/>
        <v>theater</v>
      </c>
      <c r="R2889" s="7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s="5">
        <f t="shared" si="270"/>
        <v>0</v>
      </c>
      <c r="P2890">
        <f t="shared" si="271"/>
        <v>0</v>
      </c>
      <c r="Q2890" s="6" t="str">
        <f t="shared" si="272"/>
        <v>theater</v>
      </c>
      <c r="R2890" s="7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s="5">
        <f t="shared" si="270"/>
        <v>38.066666666666663</v>
      </c>
      <c r="P2891">
        <f t="shared" si="271"/>
        <v>81.571428571428569</v>
      </c>
      <c r="Q2891" s="6" t="str">
        <f t="shared" si="272"/>
        <v>theater</v>
      </c>
      <c r="R2891" s="7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s="5">
        <f t="shared" si="270"/>
        <v>1.05</v>
      </c>
      <c r="P2892">
        <f t="shared" si="271"/>
        <v>7</v>
      </c>
      <c r="Q2892" s="6" t="str">
        <f t="shared" si="272"/>
        <v>theater</v>
      </c>
      <c r="R2892" s="7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s="5">
        <f t="shared" si="270"/>
        <v>2.73</v>
      </c>
      <c r="P2893">
        <f t="shared" si="271"/>
        <v>27.3</v>
      </c>
      <c r="Q2893" s="6" t="str">
        <f t="shared" si="272"/>
        <v>theater</v>
      </c>
      <c r="R2893" s="7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s="5">
        <f t="shared" si="270"/>
        <v>9.0909090909090917</v>
      </c>
      <c r="P2894">
        <f t="shared" si="271"/>
        <v>29.411764705882351</v>
      </c>
      <c r="Q2894" s="6" t="str">
        <f t="shared" si="272"/>
        <v>theater</v>
      </c>
      <c r="R2894" s="7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s="5">
        <f t="shared" si="270"/>
        <v>0.5</v>
      </c>
      <c r="P2895">
        <f t="shared" si="271"/>
        <v>12.5</v>
      </c>
      <c r="Q2895" s="6" t="str">
        <f t="shared" si="272"/>
        <v>theater</v>
      </c>
      <c r="R2895" s="7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7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s="5">
        <f t="shared" si="270"/>
        <v>0</v>
      </c>
      <c r="P2896">
        <f t="shared" si="271"/>
        <v>0</v>
      </c>
      <c r="Q2896" s="6" t="str">
        <f t="shared" si="272"/>
        <v>theater</v>
      </c>
      <c r="R2896" s="7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s="5">
        <f t="shared" si="270"/>
        <v>4.5999999999999996</v>
      </c>
      <c r="P2897">
        <f t="shared" si="271"/>
        <v>5.75</v>
      </c>
      <c r="Q2897" s="6" t="str">
        <f t="shared" si="272"/>
        <v>theater</v>
      </c>
      <c r="R2897" s="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s="5">
        <f t="shared" si="270"/>
        <v>20.833333333333336</v>
      </c>
      <c r="P2898">
        <f t="shared" si="271"/>
        <v>52.083333333333336</v>
      </c>
      <c r="Q2898" s="6" t="str">
        <f t="shared" si="272"/>
        <v>theater</v>
      </c>
      <c r="R2898" s="7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s="5">
        <f t="shared" si="270"/>
        <v>4.583333333333333</v>
      </c>
      <c r="P2899">
        <f t="shared" si="271"/>
        <v>183.33333333333334</v>
      </c>
      <c r="Q2899" s="6" t="str">
        <f t="shared" si="272"/>
        <v>theater</v>
      </c>
      <c r="R2899" s="7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s="5">
        <f t="shared" si="270"/>
        <v>4.2133333333333338</v>
      </c>
      <c r="P2900">
        <f t="shared" si="271"/>
        <v>26.333333333333332</v>
      </c>
      <c r="Q2900" s="6" t="str">
        <f t="shared" si="272"/>
        <v>theater</v>
      </c>
      <c r="R2900" s="7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s="5">
        <f t="shared" si="270"/>
        <v>0</v>
      </c>
      <c r="P2901">
        <f t="shared" si="271"/>
        <v>0</v>
      </c>
      <c r="Q2901" s="6" t="str">
        <f t="shared" si="272"/>
        <v>theater</v>
      </c>
      <c r="R2901" s="7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s="5">
        <f t="shared" si="270"/>
        <v>61.909090909090914</v>
      </c>
      <c r="P2902">
        <f t="shared" si="271"/>
        <v>486.42857142857144</v>
      </c>
      <c r="Q2902" s="6" t="str">
        <f t="shared" si="272"/>
        <v>theater</v>
      </c>
      <c r="R2902" s="7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s="5">
        <f t="shared" si="270"/>
        <v>0.8</v>
      </c>
      <c r="P2903">
        <f t="shared" si="271"/>
        <v>3</v>
      </c>
      <c r="Q2903" s="6" t="str">
        <f t="shared" si="272"/>
        <v>theater</v>
      </c>
      <c r="R2903" s="7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5">
        <f t="shared" si="270"/>
        <v>1.6666666666666666E-2</v>
      </c>
      <c r="P2904">
        <f t="shared" si="271"/>
        <v>25</v>
      </c>
      <c r="Q2904" s="6" t="str">
        <f t="shared" si="272"/>
        <v>theater</v>
      </c>
      <c r="R2904" s="7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s="5">
        <f t="shared" si="270"/>
        <v>0.77999999999999992</v>
      </c>
      <c r="P2905">
        <f t="shared" si="271"/>
        <v>9.75</v>
      </c>
      <c r="Q2905" s="6" t="str">
        <f t="shared" si="272"/>
        <v>theater</v>
      </c>
      <c r="R2905" s="7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s="5">
        <f t="shared" si="270"/>
        <v>5</v>
      </c>
      <c r="P2906">
        <f t="shared" si="271"/>
        <v>18.75</v>
      </c>
      <c r="Q2906" s="6" t="str">
        <f t="shared" si="272"/>
        <v>theater</v>
      </c>
      <c r="R2906" s="7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s="5">
        <f t="shared" si="270"/>
        <v>17.771428571428572</v>
      </c>
      <c r="P2907">
        <f t="shared" si="271"/>
        <v>36.588235294117645</v>
      </c>
      <c r="Q2907" s="6" t="str">
        <f t="shared" si="272"/>
        <v>theater</v>
      </c>
      <c r="R2907" s="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s="5">
        <f t="shared" si="270"/>
        <v>9.4166666666666661</v>
      </c>
      <c r="P2908">
        <f t="shared" si="271"/>
        <v>80.714285714285708</v>
      </c>
      <c r="Q2908" s="6" t="str">
        <f t="shared" si="272"/>
        <v>theater</v>
      </c>
      <c r="R2908" s="7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5">
        <f t="shared" si="270"/>
        <v>0.08</v>
      </c>
      <c r="P2909">
        <f t="shared" si="271"/>
        <v>1</v>
      </c>
      <c r="Q2909" s="6" t="str">
        <f t="shared" si="272"/>
        <v>theater</v>
      </c>
      <c r="R2909" s="7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s="5">
        <f t="shared" si="270"/>
        <v>2.75</v>
      </c>
      <c r="P2910">
        <f t="shared" si="271"/>
        <v>52.8</v>
      </c>
      <c r="Q2910" s="6" t="str">
        <f t="shared" si="272"/>
        <v>theater</v>
      </c>
      <c r="R2910" s="7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5">
        <f t="shared" si="270"/>
        <v>1.1111111111111112E-2</v>
      </c>
      <c r="P2911">
        <f t="shared" si="271"/>
        <v>20</v>
      </c>
      <c r="Q2911" s="6" t="str">
        <f t="shared" si="272"/>
        <v>theater</v>
      </c>
      <c r="R2911" s="7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s="5">
        <f t="shared" si="270"/>
        <v>3.3333333333333335E-3</v>
      </c>
      <c r="P2912">
        <f t="shared" si="271"/>
        <v>1</v>
      </c>
      <c r="Q2912" s="6" t="str">
        <f t="shared" si="272"/>
        <v>theater</v>
      </c>
      <c r="R2912" s="7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s="5">
        <f t="shared" si="270"/>
        <v>36.5</v>
      </c>
      <c r="P2913">
        <f t="shared" si="271"/>
        <v>46.928571428571431</v>
      </c>
      <c r="Q2913" s="6" t="str">
        <f t="shared" si="272"/>
        <v>theater</v>
      </c>
      <c r="R2913" s="7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s="5">
        <f t="shared" si="270"/>
        <v>14.058171745152354</v>
      </c>
      <c r="P2914">
        <f t="shared" si="271"/>
        <v>78.07692307692308</v>
      </c>
      <c r="Q2914" s="6" t="str">
        <f t="shared" si="272"/>
        <v>theater</v>
      </c>
      <c r="R2914" s="7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5">
        <f t="shared" si="270"/>
        <v>0.02</v>
      </c>
      <c r="P2915">
        <f t="shared" si="271"/>
        <v>1</v>
      </c>
      <c r="Q2915" s="6" t="str">
        <f t="shared" si="272"/>
        <v>theater</v>
      </c>
      <c r="R2915" s="7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7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s="5">
        <f t="shared" si="270"/>
        <v>4.0000000000000001E-3</v>
      </c>
      <c r="P2916">
        <f t="shared" si="271"/>
        <v>1</v>
      </c>
      <c r="Q2916" s="6" t="str">
        <f t="shared" si="272"/>
        <v>theater</v>
      </c>
      <c r="R2916" s="7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s="5">
        <f t="shared" si="270"/>
        <v>61.1</v>
      </c>
      <c r="P2917">
        <f t="shared" si="271"/>
        <v>203.66666666666666</v>
      </c>
      <c r="Q2917" s="6" t="str">
        <f t="shared" si="272"/>
        <v>theater</v>
      </c>
      <c r="R2917" s="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s="5">
        <f t="shared" si="270"/>
        <v>7.8378378378378386</v>
      </c>
      <c r="P2918">
        <f t="shared" si="271"/>
        <v>20.714285714285715</v>
      </c>
      <c r="Q2918" s="6" t="str">
        <f t="shared" si="272"/>
        <v>theater</v>
      </c>
      <c r="R2918" s="7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s="5">
        <f t="shared" si="270"/>
        <v>21.85</v>
      </c>
      <c r="P2919">
        <f t="shared" si="271"/>
        <v>48.555555555555557</v>
      </c>
      <c r="Q2919" s="6" t="str">
        <f t="shared" si="272"/>
        <v>theater</v>
      </c>
      <c r="R2919" s="7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s="5">
        <f t="shared" si="270"/>
        <v>27.24</v>
      </c>
      <c r="P2920">
        <f t="shared" si="271"/>
        <v>68.099999999999994</v>
      </c>
      <c r="Q2920" s="6" t="str">
        <f t="shared" si="272"/>
        <v>theater</v>
      </c>
      <c r="R2920" s="7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s="5">
        <f t="shared" si="270"/>
        <v>8.5</v>
      </c>
      <c r="P2921">
        <f t="shared" si="271"/>
        <v>8.5</v>
      </c>
      <c r="Q2921" s="6" t="str">
        <f t="shared" si="272"/>
        <v>theater</v>
      </c>
      <c r="R2921" s="7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s="5">
        <f t="shared" si="270"/>
        <v>26.840000000000003</v>
      </c>
      <c r="P2922">
        <f t="shared" si="271"/>
        <v>51.615384615384613</v>
      </c>
      <c r="Q2922" s="6" t="str">
        <f t="shared" si="272"/>
        <v>theater</v>
      </c>
      <c r="R2922" s="7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7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8308</v>
      </c>
      <c r="O2923" s="5">
        <f t="shared" si="270"/>
        <v>129</v>
      </c>
      <c r="P2923">
        <f t="shared" si="271"/>
        <v>43</v>
      </c>
      <c r="Q2923" s="6" t="str">
        <f t="shared" si="272"/>
        <v>theater</v>
      </c>
      <c r="R2923" s="7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8308</v>
      </c>
      <c r="O2924" s="5">
        <f t="shared" si="270"/>
        <v>100</v>
      </c>
      <c r="P2924">
        <f t="shared" si="271"/>
        <v>83.333333333333329</v>
      </c>
      <c r="Q2924" s="6" t="str">
        <f t="shared" si="272"/>
        <v>theater</v>
      </c>
      <c r="R2924" s="7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8308</v>
      </c>
      <c r="O2925" s="5">
        <f t="shared" si="270"/>
        <v>100</v>
      </c>
      <c r="P2925">
        <f t="shared" si="271"/>
        <v>30</v>
      </c>
      <c r="Q2925" s="6" t="str">
        <f t="shared" si="272"/>
        <v>theater</v>
      </c>
      <c r="R2925" s="7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8308</v>
      </c>
      <c r="O2926" s="5">
        <f t="shared" si="270"/>
        <v>103.2</v>
      </c>
      <c r="P2926">
        <f t="shared" si="271"/>
        <v>175.51020408163265</v>
      </c>
      <c r="Q2926" s="6" t="str">
        <f t="shared" si="272"/>
        <v>theater</v>
      </c>
      <c r="R2926" s="7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8308</v>
      </c>
      <c r="O2927" s="5">
        <f t="shared" si="270"/>
        <v>102.44597777777777</v>
      </c>
      <c r="P2927">
        <f t="shared" si="271"/>
        <v>231.66175879396985</v>
      </c>
      <c r="Q2927" s="6" t="str">
        <f t="shared" si="272"/>
        <v>theater</v>
      </c>
      <c r="R2927" s="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8308</v>
      </c>
      <c r="O2928" s="5">
        <f t="shared" si="270"/>
        <v>125</v>
      </c>
      <c r="P2928">
        <f t="shared" si="271"/>
        <v>75</v>
      </c>
      <c r="Q2928" s="6" t="str">
        <f t="shared" si="272"/>
        <v>theater</v>
      </c>
      <c r="R2928" s="7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8308</v>
      </c>
      <c r="O2929" s="5">
        <f t="shared" si="270"/>
        <v>130.83333333333334</v>
      </c>
      <c r="P2929">
        <f t="shared" si="271"/>
        <v>112.14285714285714</v>
      </c>
      <c r="Q2929" s="6" t="str">
        <f t="shared" si="272"/>
        <v>theater</v>
      </c>
      <c r="R2929" s="7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7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8308</v>
      </c>
      <c r="O2930" s="5">
        <f t="shared" si="270"/>
        <v>100</v>
      </c>
      <c r="P2930">
        <f t="shared" si="271"/>
        <v>41.666666666666664</v>
      </c>
      <c r="Q2930" s="6" t="str">
        <f t="shared" si="272"/>
        <v>theater</v>
      </c>
      <c r="R2930" s="7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8308</v>
      </c>
      <c r="O2931" s="5">
        <f t="shared" si="270"/>
        <v>102.06937499999999</v>
      </c>
      <c r="P2931">
        <f t="shared" si="271"/>
        <v>255.17343750000001</v>
      </c>
      <c r="Q2931" s="6" t="str">
        <f t="shared" si="272"/>
        <v>theater</v>
      </c>
      <c r="R2931" s="7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8308</v>
      </c>
      <c r="O2932" s="5">
        <f t="shared" si="270"/>
        <v>100.92000000000002</v>
      </c>
      <c r="P2932">
        <f t="shared" si="271"/>
        <v>162.7741935483871</v>
      </c>
      <c r="Q2932" s="6" t="str">
        <f t="shared" si="272"/>
        <v>theater</v>
      </c>
      <c r="R2932" s="7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8308</v>
      </c>
      <c r="O2933" s="5">
        <f t="shared" si="270"/>
        <v>106</v>
      </c>
      <c r="P2933">
        <f t="shared" si="271"/>
        <v>88.333333333333329</v>
      </c>
      <c r="Q2933" s="6" t="str">
        <f t="shared" si="272"/>
        <v>theater</v>
      </c>
      <c r="R2933" s="7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8308</v>
      </c>
      <c r="O2934" s="5">
        <f t="shared" si="270"/>
        <v>105.0967741935484</v>
      </c>
      <c r="P2934">
        <f t="shared" si="271"/>
        <v>85.736842105263165</v>
      </c>
      <c r="Q2934" s="6" t="str">
        <f t="shared" si="272"/>
        <v>theater</v>
      </c>
      <c r="R2934" s="7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8308</v>
      </c>
      <c r="O2935" s="5">
        <f t="shared" si="270"/>
        <v>102.76</v>
      </c>
      <c r="P2935">
        <f t="shared" si="271"/>
        <v>47.574074074074076</v>
      </c>
      <c r="Q2935" s="6" t="str">
        <f t="shared" si="272"/>
        <v>theater</v>
      </c>
      <c r="R2935" s="7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8308</v>
      </c>
      <c r="O2936" s="5">
        <f t="shared" si="270"/>
        <v>108</v>
      </c>
      <c r="P2936">
        <f t="shared" si="271"/>
        <v>72.972972972972968</v>
      </c>
      <c r="Q2936" s="6" t="str">
        <f t="shared" si="272"/>
        <v>theater</v>
      </c>
      <c r="R2936" s="7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8308</v>
      </c>
      <c r="O2937" s="5">
        <f t="shared" si="270"/>
        <v>100.88571428571429</v>
      </c>
      <c r="P2937">
        <f t="shared" si="271"/>
        <v>90.538461538461533</v>
      </c>
      <c r="Q2937" s="6" t="str">
        <f t="shared" si="272"/>
        <v>theater</v>
      </c>
      <c r="R2937" s="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8308</v>
      </c>
      <c r="O2938" s="5">
        <f t="shared" si="270"/>
        <v>128</v>
      </c>
      <c r="P2938">
        <f t="shared" si="271"/>
        <v>37.647058823529413</v>
      </c>
      <c r="Q2938" s="6" t="str">
        <f t="shared" si="272"/>
        <v>theater</v>
      </c>
      <c r="R2938" s="7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7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8308</v>
      </c>
      <c r="O2939" s="5">
        <f t="shared" si="270"/>
        <v>133.33333333333331</v>
      </c>
      <c r="P2939">
        <f t="shared" si="271"/>
        <v>36.363636363636367</v>
      </c>
      <c r="Q2939" s="6" t="str">
        <f t="shared" si="272"/>
        <v>theater</v>
      </c>
      <c r="R2939" s="7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8308</v>
      </c>
      <c r="O2940" s="5">
        <f t="shared" si="270"/>
        <v>101.375</v>
      </c>
      <c r="P2940">
        <f t="shared" si="271"/>
        <v>126.71875</v>
      </c>
      <c r="Q2940" s="6" t="str">
        <f t="shared" si="272"/>
        <v>theater</v>
      </c>
      <c r="R2940" s="7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8308</v>
      </c>
      <c r="O2941" s="5">
        <f t="shared" si="270"/>
        <v>102.875</v>
      </c>
      <c r="P2941">
        <f t="shared" si="271"/>
        <v>329.2</v>
      </c>
      <c r="Q2941" s="6" t="str">
        <f t="shared" si="272"/>
        <v>theater</v>
      </c>
      <c r="R2941" s="7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8308</v>
      </c>
      <c r="O2942" s="5">
        <f t="shared" si="270"/>
        <v>107.24000000000001</v>
      </c>
      <c r="P2942">
        <f t="shared" si="271"/>
        <v>81.242424242424249</v>
      </c>
      <c r="Q2942" s="6" t="str">
        <f t="shared" si="272"/>
        <v>theater</v>
      </c>
      <c r="R2942" s="7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8306</v>
      </c>
      <c r="O2943" s="5">
        <f t="shared" si="270"/>
        <v>4.0000000000000001E-3</v>
      </c>
      <c r="P2943">
        <f t="shared" si="271"/>
        <v>1</v>
      </c>
      <c r="Q2943" s="6" t="str">
        <f t="shared" si="272"/>
        <v>theater</v>
      </c>
      <c r="R2943" s="7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8306</v>
      </c>
      <c r="O2944" s="5">
        <f t="shared" si="270"/>
        <v>20.424999999999997</v>
      </c>
      <c r="P2944">
        <f t="shared" si="271"/>
        <v>202.22772277227722</v>
      </c>
      <c r="Q2944" s="6" t="str">
        <f t="shared" si="272"/>
        <v>theater</v>
      </c>
      <c r="R2944" s="7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8306</v>
      </c>
      <c r="O2945" s="5">
        <f t="shared" si="270"/>
        <v>0</v>
      </c>
      <c r="P2945">
        <f t="shared" si="271"/>
        <v>0</v>
      </c>
      <c r="Q2945" s="6" t="str">
        <f t="shared" si="272"/>
        <v>theater</v>
      </c>
      <c r="R2945" s="7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8306</v>
      </c>
      <c r="O2946" s="5">
        <f t="shared" ref="O2946:O3009" si="276">(E2946/D2946)*100</f>
        <v>1</v>
      </c>
      <c r="P2946">
        <f t="shared" si="271"/>
        <v>100</v>
      </c>
      <c r="Q2946" s="6" t="str">
        <f t="shared" si="272"/>
        <v>theater</v>
      </c>
      <c r="R2946" s="7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8306</v>
      </c>
      <c r="O2947" s="5">
        <f t="shared" si="276"/>
        <v>0</v>
      </c>
      <c r="P2947">
        <f t="shared" ref="P2947:P3010" si="277">IFERROR(E2947/L2947,0)</f>
        <v>0</v>
      </c>
      <c r="Q2947" s="6" t="str">
        <f t="shared" ref="Q2947:Q3010" si="278">LEFT(N2947,FIND("/",N2947)-1)</f>
        <v>theater</v>
      </c>
      <c r="R2947" s="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8306</v>
      </c>
      <c r="O2948" s="5">
        <f t="shared" si="276"/>
        <v>0.1</v>
      </c>
      <c r="P2948">
        <f t="shared" si="277"/>
        <v>1</v>
      </c>
      <c r="Q2948" s="6" t="str">
        <f t="shared" si="278"/>
        <v>theater</v>
      </c>
      <c r="R2948" s="7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8306</v>
      </c>
      <c r="O2949" s="5">
        <f t="shared" si="276"/>
        <v>4.2880000000000003</v>
      </c>
      <c r="P2949">
        <f t="shared" si="277"/>
        <v>82.461538461538467</v>
      </c>
      <c r="Q2949" s="6" t="str">
        <f t="shared" si="278"/>
        <v>theater</v>
      </c>
      <c r="R2949" s="7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8306</v>
      </c>
      <c r="O2950" s="5">
        <f t="shared" si="276"/>
        <v>4.8000000000000004E-3</v>
      </c>
      <c r="P2950">
        <f t="shared" si="277"/>
        <v>2.6666666666666665</v>
      </c>
      <c r="Q2950" s="6" t="str">
        <f t="shared" si="278"/>
        <v>theater</v>
      </c>
      <c r="R2950" s="7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8306</v>
      </c>
      <c r="O2951" s="5">
        <f t="shared" si="276"/>
        <v>2.5</v>
      </c>
      <c r="P2951">
        <f t="shared" si="277"/>
        <v>12.5</v>
      </c>
      <c r="Q2951" s="6" t="str">
        <f t="shared" si="278"/>
        <v>theater</v>
      </c>
      <c r="R2951" s="7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8306</v>
      </c>
      <c r="O2952" s="5">
        <f t="shared" si="276"/>
        <v>0</v>
      </c>
      <c r="P2952">
        <f t="shared" si="277"/>
        <v>0</v>
      </c>
      <c r="Q2952" s="6" t="str">
        <f t="shared" si="278"/>
        <v>theater</v>
      </c>
      <c r="R2952" s="7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8306</v>
      </c>
      <c r="O2953" s="5">
        <f t="shared" si="276"/>
        <v>2.1919999999999997</v>
      </c>
      <c r="P2953">
        <f t="shared" si="277"/>
        <v>18.896551724137932</v>
      </c>
      <c r="Q2953" s="6" t="str">
        <f t="shared" si="278"/>
        <v>theater</v>
      </c>
      <c r="R2953" s="7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8306</v>
      </c>
      <c r="O2954" s="5">
        <f t="shared" si="276"/>
        <v>8.0250000000000004</v>
      </c>
      <c r="P2954">
        <f t="shared" si="277"/>
        <v>200.625</v>
      </c>
      <c r="Q2954" s="6" t="str">
        <f t="shared" si="278"/>
        <v>theater</v>
      </c>
      <c r="R2954" s="7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8306</v>
      </c>
      <c r="O2955" s="5">
        <f t="shared" si="276"/>
        <v>0.15125</v>
      </c>
      <c r="P2955">
        <f t="shared" si="277"/>
        <v>201.66666666666666</v>
      </c>
      <c r="Q2955" s="6" t="str">
        <f t="shared" si="278"/>
        <v>theater</v>
      </c>
      <c r="R2955" s="7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8306</v>
      </c>
      <c r="O2956" s="5">
        <f t="shared" si="276"/>
        <v>0</v>
      </c>
      <c r="P2956">
        <f t="shared" si="277"/>
        <v>0</v>
      </c>
      <c r="Q2956" s="6" t="str">
        <f t="shared" si="278"/>
        <v>theater</v>
      </c>
      <c r="R2956" s="7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7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8306</v>
      </c>
      <c r="O2957" s="5">
        <f t="shared" si="276"/>
        <v>59.583333333333336</v>
      </c>
      <c r="P2957">
        <f t="shared" si="277"/>
        <v>65</v>
      </c>
      <c r="Q2957" s="6" t="str">
        <f t="shared" si="278"/>
        <v>theater</v>
      </c>
      <c r="R2957" s="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8306</v>
      </c>
      <c r="O2958" s="5">
        <f t="shared" si="276"/>
        <v>16.734177215189874</v>
      </c>
      <c r="P2958">
        <f t="shared" si="277"/>
        <v>66.099999999999994</v>
      </c>
      <c r="Q2958" s="6" t="str">
        <f t="shared" si="278"/>
        <v>theater</v>
      </c>
      <c r="R2958" s="7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8306</v>
      </c>
      <c r="O2959" s="5">
        <f t="shared" si="276"/>
        <v>1.8666666666666669</v>
      </c>
      <c r="P2959">
        <f t="shared" si="277"/>
        <v>93.333333333333329</v>
      </c>
      <c r="Q2959" s="6" t="str">
        <f t="shared" si="278"/>
        <v>theater</v>
      </c>
      <c r="R2959" s="7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8306</v>
      </c>
      <c r="O2960" s="5">
        <f t="shared" si="276"/>
        <v>0</v>
      </c>
      <c r="P2960">
        <f t="shared" si="277"/>
        <v>0</v>
      </c>
      <c r="Q2960" s="6" t="str">
        <f t="shared" si="278"/>
        <v>theater</v>
      </c>
      <c r="R2960" s="7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8306</v>
      </c>
      <c r="O2961" s="5">
        <f t="shared" si="276"/>
        <v>0</v>
      </c>
      <c r="P2961">
        <f t="shared" si="277"/>
        <v>0</v>
      </c>
      <c r="Q2961" s="6" t="str">
        <f t="shared" si="278"/>
        <v>theater</v>
      </c>
      <c r="R2961" s="7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8306</v>
      </c>
      <c r="O2962" s="5">
        <f t="shared" si="276"/>
        <v>0</v>
      </c>
      <c r="P2962">
        <f t="shared" si="277"/>
        <v>0</v>
      </c>
      <c r="Q2962" s="6" t="str">
        <f t="shared" si="278"/>
        <v>theater</v>
      </c>
      <c r="R2962" s="7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s="5">
        <f t="shared" si="276"/>
        <v>109.62</v>
      </c>
      <c r="P2963">
        <f t="shared" si="277"/>
        <v>50.75</v>
      </c>
      <c r="Q2963" s="6" t="str">
        <f t="shared" si="278"/>
        <v>theater</v>
      </c>
      <c r="R2963" s="7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s="5">
        <f t="shared" si="276"/>
        <v>121.8</v>
      </c>
      <c r="P2964">
        <f t="shared" si="277"/>
        <v>60.9</v>
      </c>
      <c r="Q2964" s="6" t="str">
        <f t="shared" si="278"/>
        <v>theater</v>
      </c>
      <c r="R2964" s="7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s="5">
        <f t="shared" si="276"/>
        <v>106.85</v>
      </c>
      <c r="P2965">
        <f t="shared" si="277"/>
        <v>109.03061224489795</v>
      </c>
      <c r="Q2965" s="6" t="str">
        <f t="shared" si="278"/>
        <v>theater</v>
      </c>
      <c r="R2965" s="7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s="5">
        <f t="shared" si="276"/>
        <v>100.71379999999999</v>
      </c>
      <c r="P2966">
        <f t="shared" si="277"/>
        <v>25.692295918367346</v>
      </c>
      <c r="Q2966" s="6" t="str">
        <f t="shared" si="278"/>
        <v>theater</v>
      </c>
      <c r="R2966" s="7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s="5">
        <f t="shared" si="276"/>
        <v>109.00000000000001</v>
      </c>
      <c r="P2967">
        <f t="shared" si="277"/>
        <v>41.92307692307692</v>
      </c>
      <c r="Q2967" s="6" t="str">
        <f t="shared" si="278"/>
        <v>theater</v>
      </c>
      <c r="R2967" s="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s="5">
        <f t="shared" si="276"/>
        <v>113.63000000000001</v>
      </c>
      <c r="P2968">
        <f t="shared" si="277"/>
        <v>88.7734375</v>
      </c>
      <c r="Q2968" s="6" t="str">
        <f t="shared" si="278"/>
        <v>theater</v>
      </c>
      <c r="R2968" s="7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s="5">
        <f t="shared" si="276"/>
        <v>113.92</v>
      </c>
      <c r="P2969">
        <f t="shared" si="277"/>
        <v>80.225352112676063</v>
      </c>
      <c r="Q2969" s="6" t="str">
        <f t="shared" si="278"/>
        <v>theater</v>
      </c>
      <c r="R2969" s="7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7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s="5">
        <f t="shared" si="276"/>
        <v>106</v>
      </c>
      <c r="P2970">
        <f t="shared" si="277"/>
        <v>78.936170212765958</v>
      </c>
      <c r="Q2970" s="6" t="str">
        <f t="shared" si="278"/>
        <v>theater</v>
      </c>
      <c r="R2970" s="7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s="5">
        <f t="shared" si="276"/>
        <v>162.5</v>
      </c>
      <c r="P2971">
        <f t="shared" si="277"/>
        <v>95.588235294117652</v>
      </c>
      <c r="Q2971" s="6" t="str">
        <f t="shared" si="278"/>
        <v>theater</v>
      </c>
      <c r="R2971" s="7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s="5">
        <f t="shared" si="276"/>
        <v>106</v>
      </c>
      <c r="P2972">
        <f t="shared" si="277"/>
        <v>69.890109890109883</v>
      </c>
      <c r="Q2972" s="6" t="str">
        <f t="shared" si="278"/>
        <v>theater</v>
      </c>
      <c r="R2972" s="7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s="5">
        <f t="shared" si="276"/>
        <v>100.15624999999999</v>
      </c>
      <c r="P2973">
        <f t="shared" si="277"/>
        <v>74.534883720930239</v>
      </c>
      <c r="Q2973" s="6" t="str">
        <f t="shared" si="278"/>
        <v>theater</v>
      </c>
      <c r="R2973" s="7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7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s="5">
        <f t="shared" si="276"/>
        <v>105.35000000000001</v>
      </c>
      <c r="P2974">
        <f t="shared" si="277"/>
        <v>123.94117647058823</v>
      </c>
      <c r="Q2974" s="6" t="str">
        <f t="shared" si="278"/>
        <v>theater</v>
      </c>
      <c r="R2974" s="7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s="5">
        <f t="shared" si="276"/>
        <v>174.8</v>
      </c>
      <c r="P2975">
        <f t="shared" si="277"/>
        <v>264.84848484848487</v>
      </c>
      <c r="Q2975" s="6" t="str">
        <f t="shared" si="278"/>
        <v>theater</v>
      </c>
      <c r="R2975" s="7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s="5">
        <f t="shared" si="276"/>
        <v>102</v>
      </c>
      <c r="P2976">
        <f t="shared" si="277"/>
        <v>58.620689655172413</v>
      </c>
      <c r="Q2976" s="6" t="str">
        <f t="shared" si="278"/>
        <v>theater</v>
      </c>
      <c r="R2976" s="7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s="5">
        <f t="shared" si="276"/>
        <v>100.125</v>
      </c>
      <c r="P2977">
        <f t="shared" si="277"/>
        <v>70.884955752212392</v>
      </c>
      <c r="Q2977" s="6" t="str">
        <f t="shared" si="278"/>
        <v>theater</v>
      </c>
      <c r="R2977" s="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s="5">
        <f t="shared" si="276"/>
        <v>171.42857142857142</v>
      </c>
      <c r="P2978">
        <f t="shared" si="277"/>
        <v>8.5714285714285712</v>
      </c>
      <c r="Q2978" s="6" t="str">
        <f t="shared" si="278"/>
        <v>theater</v>
      </c>
      <c r="R2978" s="7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s="5">
        <f t="shared" si="276"/>
        <v>113.56666666666666</v>
      </c>
      <c r="P2979">
        <f t="shared" si="277"/>
        <v>113.56666666666666</v>
      </c>
      <c r="Q2979" s="6" t="str">
        <f t="shared" si="278"/>
        <v>theater</v>
      </c>
      <c r="R2979" s="7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s="5">
        <f t="shared" si="276"/>
        <v>129.46666666666667</v>
      </c>
      <c r="P2980">
        <f t="shared" si="277"/>
        <v>60.6875</v>
      </c>
      <c r="Q2980" s="6" t="str">
        <f t="shared" si="278"/>
        <v>theater</v>
      </c>
      <c r="R2980" s="7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s="5">
        <f t="shared" si="276"/>
        <v>101.4</v>
      </c>
      <c r="P2981">
        <f t="shared" si="277"/>
        <v>110.21739130434783</v>
      </c>
      <c r="Q2981" s="6" t="str">
        <f t="shared" si="278"/>
        <v>theater</v>
      </c>
      <c r="R2981" s="7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s="5">
        <f t="shared" si="276"/>
        <v>109.16666666666666</v>
      </c>
      <c r="P2982">
        <f t="shared" si="277"/>
        <v>136.45833333333334</v>
      </c>
      <c r="Q2982" s="6" t="str">
        <f t="shared" si="278"/>
        <v>theater</v>
      </c>
      <c r="R2982" s="7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8306</v>
      </c>
      <c r="O2983" s="5">
        <f t="shared" si="276"/>
        <v>128.92500000000001</v>
      </c>
      <c r="P2983">
        <f t="shared" si="277"/>
        <v>53.164948453608247</v>
      </c>
      <c r="Q2983" s="6" t="str">
        <f t="shared" si="278"/>
        <v>theater</v>
      </c>
      <c r="R2983" s="7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7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8306</v>
      </c>
      <c r="O2984" s="5">
        <f t="shared" si="276"/>
        <v>102.06</v>
      </c>
      <c r="P2984">
        <f t="shared" si="277"/>
        <v>86.491525423728817</v>
      </c>
      <c r="Q2984" s="6" t="str">
        <f t="shared" si="278"/>
        <v>theater</v>
      </c>
      <c r="R2984" s="7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8306</v>
      </c>
      <c r="O2985" s="5">
        <f t="shared" si="276"/>
        <v>146.53957758620692</v>
      </c>
      <c r="P2985">
        <f t="shared" si="277"/>
        <v>155.23827397260274</v>
      </c>
      <c r="Q2985" s="6" t="str">
        <f t="shared" si="278"/>
        <v>theater</v>
      </c>
      <c r="R2985" s="7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8306</v>
      </c>
      <c r="O2986" s="5">
        <f t="shared" si="276"/>
        <v>100.352</v>
      </c>
      <c r="P2986">
        <f t="shared" si="277"/>
        <v>115.08256880733946</v>
      </c>
      <c r="Q2986" s="6" t="str">
        <f t="shared" si="278"/>
        <v>theater</v>
      </c>
      <c r="R2986" s="7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8306</v>
      </c>
      <c r="O2987" s="5">
        <f t="shared" si="276"/>
        <v>121.64999999999999</v>
      </c>
      <c r="P2987">
        <f t="shared" si="277"/>
        <v>109.5945945945946</v>
      </c>
      <c r="Q2987" s="6" t="str">
        <f t="shared" si="278"/>
        <v>theater</v>
      </c>
      <c r="R2987" s="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8306</v>
      </c>
      <c r="O2988" s="5">
        <f t="shared" si="276"/>
        <v>105.5</v>
      </c>
      <c r="P2988">
        <f t="shared" si="277"/>
        <v>45.214285714285715</v>
      </c>
      <c r="Q2988" s="6" t="str">
        <f t="shared" si="278"/>
        <v>theater</v>
      </c>
      <c r="R2988" s="7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8306</v>
      </c>
      <c r="O2989" s="5">
        <f t="shared" si="276"/>
        <v>110.4008</v>
      </c>
      <c r="P2989">
        <f t="shared" si="277"/>
        <v>104.15169811320754</v>
      </c>
      <c r="Q2989" s="6" t="str">
        <f t="shared" si="278"/>
        <v>theater</v>
      </c>
      <c r="R2989" s="7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8306</v>
      </c>
      <c r="O2990" s="5">
        <f t="shared" si="276"/>
        <v>100</v>
      </c>
      <c r="P2990">
        <f t="shared" si="277"/>
        <v>35.714285714285715</v>
      </c>
      <c r="Q2990" s="6" t="str">
        <f t="shared" si="278"/>
        <v>theater</v>
      </c>
      <c r="R2990" s="7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8306</v>
      </c>
      <c r="O2991" s="5">
        <f t="shared" si="276"/>
        <v>176.535</v>
      </c>
      <c r="P2991">
        <f t="shared" si="277"/>
        <v>96.997252747252745</v>
      </c>
      <c r="Q2991" s="6" t="str">
        <f t="shared" si="278"/>
        <v>theater</v>
      </c>
      <c r="R2991" s="7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8306</v>
      </c>
      <c r="O2992" s="5">
        <f t="shared" si="276"/>
        <v>100</v>
      </c>
      <c r="P2992">
        <f t="shared" si="277"/>
        <v>370.37037037037038</v>
      </c>
      <c r="Q2992" s="6" t="str">
        <f t="shared" si="278"/>
        <v>theater</v>
      </c>
      <c r="R2992" s="7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8306</v>
      </c>
      <c r="O2993" s="5">
        <f t="shared" si="276"/>
        <v>103.29411764705883</v>
      </c>
      <c r="P2993">
        <f t="shared" si="277"/>
        <v>94.408602150537632</v>
      </c>
      <c r="Q2993" s="6" t="str">
        <f t="shared" si="278"/>
        <v>theater</v>
      </c>
      <c r="R2993" s="7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8306</v>
      </c>
      <c r="O2994" s="5">
        <f t="shared" si="276"/>
        <v>104.5</v>
      </c>
      <c r="P2994">
        <f t="shared" si="277"/>
        <v>48.984375</v>
      </c>
      <c r="Q2994" s="6" t="str">
        <f t="shared" si="278"/>
        <v>theater</v>
      </c>
      <c r="R2994" s="7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8306</v>
      </c>
      <c r="O2995" s="5">
        <f t="shared" si="276"/>
        <v>100.29999999999998</v>
      </c>
      <c r="P2995">
        <f t="shared" si="277"/>
        <v>45.590909090909093</v>
      </c>
      <c r="Q2995" s="6" t="str">
        <f t="shared" si="278"/>
        <v>theater</v>
      </c>
      <c r="R2995" s="7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8306</v>
      </c>
      <c r="O2996" s="5">
        <f t="shared" si="276"/>
        <v>457.74666666666673</v>
      </c>
      <c r="P2996">
        <f t="shared" si="277"/>
        <v>23.275254237288134</v>
      </c>
      <c r="Q2996" s="6" t="str">
        <f t="shared" si="278"/>
        <v>theater</v>
      </c>
      <c r="R2996" s="7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8306</v>
      </c>
      <c r="O2997" s="5">
        <f t="shared" si="276"/>
        <v>104.96000000000001</v>
      </c>
      <c r="P2997">
        <f t="shared" si="277"/>
        <v>63.2289156626506</v>
      </c>
      <c r="Q2997" s="6" t="str">
        <f t="shared" si="278"/>
        <v>theater</v>
      </c>
      <c r="R2997" s="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7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8306</v>
      </c>
      <c r="O2998" s="5">
        <f t="shared" si="276"/>
        <v>171.94285714285715</v>
      </c>
      <c r="P2998">
        <f t="shared" si="277"/>
        <v>153.5204081632653</v>
      </c>
      <c r="Q2998" s="6" t="str">
        <f t="shared" si="278"/>
        <v>theater</v>
      </c>
      <c r="R2998" s="7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8306</v>
      </c>
      <c r="O2999" s="5">
        <f t="shared" si="276"/>
        <v>103.73000000000002</v>
      </c>
      <c r="P2999">
        <f t="shared" si="277"/>
        <v>90.2</v>
      </c>
      <c r="Q2999" s="6" t="str">
        <f t="shared" si="278"/>
        <v>theater</v>
      </c>
      <c r="R2999" s="7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8306</v>
      </c>
      <c r="O3000" s="5">
        <f t="shared" si="276"/>
        <v>103.029</v>
      </c>
      <c r="P3000">
        <f t="shared" si="277"/>
        <v>118.97113163972287</v>
      </c>
      <c r="Q3000" s="6" t="str">
        <f t="shared" si="278"/>
        <v>theater</v>
      </c>
      <c r="R3000" s="7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8306</v>
      </c>
      <c r="O3001" s="5">
        <f t="shared" si="276"/>
        <v>118.88888888888889</v>
      </c>
      <c r="P3001">
        <f t="shared" si="277"/>
        <v>80.25</v>
      </c>
      <c r="Q3001" s="6" t="str">
        <f t="shared" si="278"/>
        <v>theater</v>
      </c>
      <c r="R3001" s="7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8306</v>
      </c>
      <c r="O3002" s="5">
        <f t="shared" si="276"/>
        <v>100</v>
      </c>
      <c r="P3002">
        <f t="shared" si="277"/>
        <v>62.5</v>
      </c>
      <c r="Q3002" s="6" t="str">
        <f t="shared" si="278"/>
        <v>theater</v>
      </c>
      <c r="R3002" s="7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8306</v>
      </c>
      <c r="O3003" s="5">
        <f t="shared" si="276"/>
        <v>318.69988910451895</v>
      </c>
      <c r="P3003">
        <f t="shared" si="277"/>
        <v>131.37719999999999</v>
      </c>
      <c r="Q3003" s="6" t="str">
        <f t="shared" si="278"/>
        <v>theater</v>
      </c>
      <c r="R3003" s="7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7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8306</v>
      </c>
      <c r="O3004" s="5">
        <f t="shared" si="276"/>
        <v>108.50614285714286</v>
      </c>
      <c r="P3004">
        <f t="shared" si="277"/>
        <v>73.032980769230775</v>
      </c>
      <c r="Q3004" s="6" t="str">
        <f t="shared" si="278"/>
        <v>theater</v>
      </c>
      <c r="R3004" s="7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8306</v>
      </c>
      <c r="O3005" s="5">
        <f t="shared" si="276"/>
        <v>101.16666666666667</v>
      </c>
      <c r="P3005">
        <f t="shared" si="277"/>
        <v>178.52941176470588</v>
      </c>
      <c r="Q3005" s="6" t="str">
        <f t="shared" si="278"/>
        <v>theater</v>
      </c>
      <c r="R3005" s="7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8306</v>
      </c>
      <c r="O3006" s="5">
        <f t="shared" si="276"/>
        <v>112.815</v>
      </c>
      <c r="P3006">
        <f t="shared" si="277"/>
        <v>162.90974729241879</v>
      </c>
      <c r="Q3006" s="6" t="str">
        <f t="shared" si="278"/>
        <v>theater</v>
      </c>
      <c r="R3006" s="7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8306</v>
      </c>
      <c r="O3007" s="5">
        <f t="shared" si="276"/>
        <v>120.49622641509434</v>
      </c>
      <c r="P3007">
        <f t="shared" si="277"/>
        <v>108.24237288135593</v>
      </c>
      <c r="Q3007" s="6" t="str">
        <f t="shared" si="278"/>
        <v>theater</v>
      </c>
      <c r="R3007" s="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7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8306</v>
      </c>
      <c r="O3008" s="5">
        <f t="shared" si="276"/>
        <v>107.74999999999999</v>
      </c>
      <c r="P3008">
        <f t="shared" si="277"/>
        <v>88.865979381443296</v>
      </c>
      <c r="Q3008" s="6" t="str">
        <f t="shared" si="278"/>
        <v>theater</v>
      </c>
      <c r="R3008" s="7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7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8306</v>
      </c>
      <c r="O3009" s="5">
        <f t="shared" si="276"/>
        <v>180</v>
      </c>
      <c r="P3009">
        <f t="shared" si="277"/>
        <v>54</v>
      </c>
      <c r="Q3009" s="6" t="str">
        <f t="shared" si="278"/>
        <v>theater</v>
      </c>
      <c r="R3009" s="7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8306</v>
      </c>
      <c r="O3010" s="5">
        <f t="shared" ref="O3010:O3073" si="282">(E3010/D3010)*100</f>
        <v>101.16666666666667</v>
      </c>
      <c r="P3010">
        <f t="shared" si="277"/>
        <v>116.73076923076923</v>
      </c>
      <c r="Q3010" s="6" t="str">
        <f t="shared" si="278"/>
        <v>theater</v>
      </c>
      <c r="R3010" s="7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8306</v>
      </c>
      <c r="O3011" s="5">
        <f t="shared" si="282"/>
        <v>119.756</v>
      </c>
      <c r="P3011">
        <f t="shared" ref="P3011:P3074" si="283">IFERROR(E3011/L3011,0)</f>
        <v>233.8984375</v>
      </c>
      <c r="Q3011" s="6" t="str">
        <f t="shared" ref="Q3011:Q3074" si="284">LEFT(N3011,FIND("/",N3011)-1)</f>
        <v>theater</v>
      </c>
      <c r="R3011" s="7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8306</v>
      </c>
      <c r="O3012" s="5">
        <f t="shared" si="282"/>
        <v>158</v>
      </c>
      <c r="P3012">
        <f t="shared" si="283"/>
        <v>158</v>
      </c>
      <c r="Q3012" s="6" t="str">
        <f t="shared" si="284"/>
        <v>theater</v>
      </c>
      <c r="R3012" s="7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8306</v>
      </c>
      <c r="O3013" s="5">
        <f t="shared" si="282"/>
        <v>123.66666666666666</v>
      </c>
      <c r="P3013">
        <f t="shared" si="283"/>
        <v>14.84</v>
      </c>
      <c r="Q3013" s="6" t="str">
        <f t="shared" si="284"/>
        <v>theater</v>
      </c>
      <c r="R3013" s="7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8306</v>
      </c>
      <c r="O3014" s="5">
        <f t="shared" si="282"/>
        <v>117.12499999999999</v>
      </c>
      <c r="P3014">
        <f t="shared" si="283"/>
        <v>85.181818181818187</v>
      </c>
      <c r="Q3014" s="6" t="str">
        <f t="shared" si="284"/>
        <v>theater</v>
      </c>
      <c r="R3014" s="7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8306</v>
      </c>
      <c r="O3015" s="5">
        <f t="shared" si="282"/>
        <v>156.96</v>
      </c>
      <c r="P3015">
        <f t="shared" si="283"/>
        <v>146.69158878504672</v>
      </c>
      <c r="Q3015" s="6" t="str">
        <f t="shared" si="284"/>
        <v>theater</v>
      </c>
      <c r="R3015" s="7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8306</v>
      </c>
      <c r="O3016" s="5">
        <f t="shared" si="282"/>
        <v>113.104</v>
      </c>
      <c r="P3016">
        <f t="shared" si="283"/>
        <v>50.764811490125673</v>
      </c>
      <c r="Q3016" s="6" t="str">
        <f t="shared" si="284"/>
        <v>theater</v>
      </c>
      <c r="R3016" s="7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8306</v>
      </c>
      <c r="O3017" s="5">
        <f t="shared" si="282"/>
        <v>103.17647058823529</v>
      </c>
      <c r="P3017">
        <f t="shared" si="283"/>
        <v>87.7</v>
      </c>
      <c r="Q3017" s="6" t="str">
        <f t="shared" si="284"/>
        <v>theater</v>
      </c>
      <c r="R3017" s="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8306</v>
      </c>
      <c r="O3018" s="5">
        <f t="shared" si="282"/>
        <v>102.61176470588236</v>
      </c>
      <c r="P3018">
        <f t="shared" si="283"/>
        <v>242.27777777777777</v>
      </c>
      <c r="Q3018" s="6" t="str">
        <f t="shared" si="284"/>
        <v>theater</v>
      </c>
      <c r="R3018" s="7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8306</v>
      </c>
      <c r="O3019" s="5">
        <f t="shared" si="282"/>
        <v>105.84090909090908</v>
      </c>
      <c r="P3019">
        <f t="shared" si="283"/>
        <v>146.44654088050314</v>
      </c>
      <c r="Q3019" s="6" t="str">
        <f t="shared" si="284"/>
        <v>theater</v>
      </c>
      <c r="R3019" s="7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8306</v>
      </c>
      <c r="O3020" s="5">
        <f t="shared" si="282"/>
        <v>100.71428571428571</v>
      </c>
      <c r="P3020">
        <f t="shared" si="283"/>
        <v>103.17073170731707</v>
      </c>
      <c r="Q3020" s="6" t="str">
        <f t="shared" si="284"/>
        <v>theater</v>
      </c>
      <c r="R3020" s="7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8306</v>
      </c>
      <c r="O3021" s="5">
        <f t="shared" si="282"/>
        <v>121.23333333333332</v>
      </c>
      <c r="P3021">
        <f t="shared" si="283"/>
        <v>80.464601769911511</v>
      </c>
      <c r="Q3021" s="6" t="str">
        <f t="shared" si="284"/>
        <v>theater</v>
      </c>
      <c r="R3021" s="7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8306</v>
      </c>
      <c r="O3022" s="5">
        <f t="shared" si="282"/>
        <v>100.57142857142858</v>
      </c>
      <c r="P3022">
        <f t="shared" si="283"/>
        <v>234.66666666666666</v>
      </c>
      <c r="Q3022" s="6" t="str">
        <f t="shared" si="284"/>
        <v>theater</v>
      </c>
      <c r="R3022" s="7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8306</v>
      </c>
      <c r="O3023" s="5">
        <f t="shared" si="282"/>
        <v>116.02222222222223</v>
      </c>
      <c r="P3023">
        <f t="shared" si="283"/>
        <v>50.689320388349515</v>
      </c>
      <c r="Q3023" s="6" t="str">
        <f t="shared" si="284"/>
        <v>theater</v>
      </c>
      <c r="R3023" s="7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8306</v>
      </c>
      <c r="O3024" s="5">
        <f t="shared" si="282"/>
        <v>100.88</v>
      </c>
      <c r="P3024">
        <f t="shared" si="283"/>
        <v>162.70967741935485</v>
      </c>
      <c r="Q3024" s="6" t="str">
        <f t="shared" si="284"/>
        <v>theater</v>
      </c>
      <c r="R3024" s="7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8306</v>
      </c>
      <c r="O3025" s="5">
        <f t="shared" si="282"/>
        <v>103</v>
      </c>
      <c r="P3025">
        <f t="shared" si="283"/>
        <v>120.16666666666667</v>
      </c>
      <c r="Q3025" s="6" t="str">
        <f t="shared" si="284"/>
        <v>theater</v>
      </c>
      <c r="R3025" s="7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8306</v>
      </c>
      <c r="O3026" s="5">
        <f t="shared" si="282"/>
        <v>246.42</v>
      </c>
      <c r="P3026">
        <f t="shared" si="283"/>
        <v>67.697802197802204</v>
      </c>
      <c r="Q3026" s="6" t="str">
        <f t="shared" si="284"/>
        <v>theater</v>
      </c>
      <c r="R3026" s="7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8306</v>
      </c>
      <c r="O3027" s="5">
        <f t="shared" si="282"/>
        <v>302.2</v>
      </c>
      <c r="P3027">
        <f t="shared" si="283"/>
        <v>52.103448275862071</v>
      </c>
      <c r="Q3027" s="6" t="str">
        <f t="shared" si="284"/>
        <v>theater</v>
      </c>
      <c r="R3027" s="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8306</v>
      </c>
      <c r="O3028" s="5">
        <f t="shared" si="282"/>
        <v>143.33333333333334</v>
      </c>
      <c r="P3028">
        <f t="shared" si="283"/>
        <v>51.6</v>
      </c>
      <c r="Q3028" s="6" t="str">
        <f t="shared" si="284"/>
        <v>theater</v>
      </c>
      <c r="R3028" s="7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8306</v>
      </c>
      <c r="O3029" s="5">
        <f t="shared" si="282"/>
        <v>131.44</v>
      </c>
      <c r="P3029">
        <f t="shared" si="283"/>
        <v>164.3</v>
      </c>
      <c r="Q3029" s="6" t="str">
        <f t="shared" si="284"/>
        <v>theater</v>
      </c>
      <c r="R3029" s="7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7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8306</v>
      </c>
      <c r="O3030" s="5">
        <f t="shared" si="282"/>
        <v>168.01999999999998</v>
      </c>
      <c r="P3030">
        <f t="shared" si="283"/>
        <v>84.858585858585855</v>
      </c>
      <c r="Q3030" s="6" t="str">
        <f t="shared" si="284"/>
        <v>theater</v>
      </c>
      <c r="R3030" s="7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8306</v>
      </c>
      <c r="O3031" s="5">
        <f t="shared" si="282"/>
        <v>109.67666666666666</v>
      </c>
      <c r="P3031">
        <f t="shared" si="283"/>
        <v>94.548850574712645</v>
      </c>
      <c r="Q3031" s="6" t="str">
        <f t="shared" si="284"/>
        <v>theater</v>
      </c>
      <c r="R3031" s="7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8306</v>
      </c>
      <c r="O3032" s="5">
        <f t="shared" si="282"/>
        <v>106.6857142857143</v>
      </c>
      <c r="P3032">
        <f t="shared" si="283"/>
        <v>45.536585365853661</v>
      </c>
      <c r="Q3032" s="6" t="str">
        <f t="shared" si="284"/>
        <v>theater</v>
      </c>
      <c r="R3032" s="7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1.7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8306</v>
      </c>
      <c r="O3033" s="5">
        <f t="shared" si="282"/>
        <v>100</v>
      </c>
      <c r="P3033">
        <f t="shared" si="283"/>
        <v>51.724137931034484</v>
      </c>
      <c r="Q3033" s="6" t="str">
        <f t="shared" si="284"/>
        <v>theater</v>
      </c>
      <c r="R3033" s="7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8306</v>
      </c>
      <c r="O3034" s="5">
        <f t="shared" si="282"/>
        <v>127.2</v>
      </c>
      <c r="P3034">
        <f t="shared" si="283"/>
        <v>50.88</v>
      </c>
      <c r="Q3034" s="6" t="str">
        <f t="shared" si="284"/>
        <v>theater</v>
      </c>
      <c r="R3034" s="7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8306</v>
      </c>
      <c r="O3035" s="5">
        <f t="shared" si="282"/>
        <v>146.53333333333333</v>
      </c>
      <c r="P3035">
        <f t="shared" si="283"/>
        <v>191.13043478260869</v>
      </c>
      <c r="Q3035" s="6" t="str">
        <f t="shared" si="284"/>
        <v>theater</v>
      </c>
      <c r="R3035" s="7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8306</v>
      </c>
      <c r="O3036" s="5">
        <f t="shared" si="282"/>
        <v>112.53599999999999</v>
      </c>
      <c r="P3036">
        <f t="shared" si="283"/>
        <v>89.314285714285717</v>
      </c>
      <c r="Q3036" s="6" t="str">
        <f t="shared" si="284"/>
        <v>theater</v>
      </c>
      <c r="R3036" s="7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7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8306</v>
      </c>
      <c r="O3037" s="5">
        <f t="shared" si="282"/>
        <v>108.78684000000001</v>
      </c>
      <c r="P3037">
        <f t="shared" si="283"/>
        <v>88.588631921824103</v>
      </c>
      <c r="Q3037" s="6" t="str">
        <f t="shared" si="284"/>
        <v>theater</v>
      </c>
      <c r="R3037" s="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8306</v>
      </c>
      <c r="O3038" s="5">
        <f t="shared" si="282"/>
        <v>126.732</v>
      </c>
      <c r="P3038">
        <f t="shared" si="283"/>
        <v>96.300911854103347</v>
      </c>
      <c r="Q3038" s="6" t="str">
        <f t="shared" si="284"/>
        <v>theater</v>
      </c>
      <c r="R3038" s="7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8306</v>
      </c>
      <c r="O3039" s="5">
        <f t="shared" si="282"/>
        <v>213.20000000000002</v>
      </c>
      <c r="P3039">
        <f t="shared" si="283"/>
        <v>33.3125</v>
      </c>
      <c r="Q3039" s="6" t="str">
        <f t="shared" si="284"/>
        <v>theater</v>
      </c>
      <c r="R3039" s="7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8306</v>
      </c>
      <c r="O3040" s="5">
        <f t="shared" si="282"/>
        <v>100.49999999999999</v>
      </c>
      <c r="P3040">
        <f t="shared" si="283"/>
        <v>37.222222222222221</v>
      </c>
      <c r="Q3040" s="6" t="str">
        <f t="shared" si="284"/>
        <v>theater</v>
      </c>
      <c r="R3040" s="7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8306</v>
      </c>
      <c r="O3041" s="5">
        <f t="shared" si="282"/>
        <v>108.71389999999998</v>
      </c>
      <c r="P3041">
        <f t="shared" si="283"/>
        <v>92.130423728813554</v>
      </c>
      <c r="Q3041" s="6" t="str">
        <f t="shared" si="284"/>
        <v>theater</v>
      </c>
      <c r="R3041" s="7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8306</v>
      </c>
      <c r="O3042" s="5">
        <f t="shared" si="282"/>
        <v>107.5</v>
      </c>
      <c r="P3042">
        <f t="shared" si="283"/>
        <v>76.785714285714292</v>
      </c>
      <c r="Q3042" s="6" t="str">
        <f t="shared" si="284"/>
        <v>theater</v>
      </c>
      <c r="R3042" s="7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7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8306</v>
      </c>
      <c r="O3043" s="5">
        <f t="shared" si="282"/>
        <v>110.48192771084338</v>
      </c>
      <c r="P3043">
        <f t="shared" si="283"/>
        <v>96.526315789473685</v>
      </c>
      <c r="Q3043" s="6" t="str">
        <f t="shared" si="284"/>
        <v>theater</v>
      </c>
      <c r="R3043" s="7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8306</v>
      </c>
      <c r="O3044" s="5">
        <f t="shared" si="282"/>
        <v>128</v>
      </c>
      <c r="P3044">
        <f t="shared" si="283"/>
        <v>51.891891891891895</v>
      </c>
      <c r="Q3044" s="6" t="str">
        <f t="shared" si="284"/>
        <v>theater</v>
      </c>
      <c r="R3044" s="7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8306</v>
      </c>
      <c r="O3045" s="5">
        <f t="shared" si="282"/>
        <v>110.00666666666667</v>
      </c>
      <c r="P3045">
        <f t="shared" si="283"/>
        <v>128.9140625</v>
      </c>
      <c r="Q3045" s="6" t="str">
        <f t="shared" si="284"/>
        <v>theater</v>
      </c>
      <c r="R3045" s="7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8306</v>
      </c>
      <c r="O3046" s="5">
        <f t="shared" si="282"/>
        <v>109.34166666666667</v>
      </c>
      <c r="P3046">
        <f t="shared" si="283"/>
        <v>84.108974358974365</v>
      </c>
      <c r="Q3046" s="6" t="str">
        <f t="shared" si="284"/>
        <v>theater</v>
      </c>
      <c r="R3046" s="7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8306</v>
      </c>
      <c r="O3047" s="5">
        <f t="shared" si="282"/>
        <v>132.70650000000001</v>
      </c>
      <c r="P3047">
        <f t="shared" si="283"/>
        <v>82.941562500000003</v>
      </c>
      <c r="Q3047" s="6" t="str">
        <f t="shared" si="284"/>
        <v>theater</v>
      </c>
      <c r="R3047" s="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8306</v>
      </c>
      <c r="O3048" s="5">
        <f t="shared" si="282"/>
        <v>190.84810126582278</v>
      </c>
      <c r="P3048">
        <f t="shared" si="283"/>
        <v>259.94827586206895</v>
      </c>
      <c r="Q3048" s="6" t="str">
        <f t="shared" si="284"/>
        <v>theater</v>
      </c>
      <c r="R3048" s="7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8306</v>
      </c>
      <c r="O3049" s="5">
        <f t="shared" si="282"/>
        <v>149</v>
      </c>
      <c r="P3049">
        <f t="shared" si="283"/>
        <v>37.25</v>
      </c>
      <c r="Q3049" s="6" t="str">
        <f t="shared" si="284"/>
        <v>theater</v>
      </c>
      <c r="R3049" s="7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8306</v>
      </c>
      <c r="O3050" s="5">
        <f t="shared" si="282"/>
        <v>166.4</v>
      </c>
      <c r="P3050">
        <f t="shared" si="283"/>
        <v>177.02127659574469</v>
      </c>
      <c r="Q3050" s="6" t="str">
        <f t="shared" si="284"/>
        <v>theater</v>
      </c>
      <c r="R3050" s="7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8306</v>
      </c>
      <c r="O3051" s="5">
        <f t="shared" si="282"/>
        <v>106.66666666666667</v>
      </c>
      <c r="P3051">
        <f t="shared" si="283"/>
        <v>74.074074074074076</v>
      </c>
      <c r="Q3051" s="6" t="str">
        <f t="shared" si="284"/>
        <v>theater</v>
      </c>
      <c r="R3051" s="7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7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8306</v>
      </c>
      <c r="O3052" s="5">
        <f t="shared" si="282"/>
        <v>106</v>
      </c>
      <c r="P3052">
        <f t="shared" si="283"/>
        <v>70.666666666666671</v>
      </c>
      <c r="Q3052" s="6" t="str">
        <f t="shared" si="284"/>
        <v>theater</v>
      </c>
      <c r="R3052" s="7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8306</v>
      </c>
      <c r="O3053" s="5">
        <f t="shared" si="282"/>
        <v>23.62857142857143</v>
      </c>
      <c r="P3053">
        <f t="shared" si="283"/>
        <v>23.62857142857143</v>
      </c>
      <c r="Q3053" s="6" t="str">
        <f t="shared" si="284"/>
        <v>theater</v>
      </c>
      <c r="R3053" s="7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7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8306</v>
      </c>
      <c r="O3054" s="5">
        <f t="shared" si="282"/>
        <v>0.15</v>
      </c>
      <c r="P3054">
        <f t="shared" si="283"/>
        <v>37.5</v>
      </c>
      <c r="Q3054" s="6" t="str">
        <f t="shared" si="284"/>
        <v>theater</v>
      </c>
      <c r="R3054" s="7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8306</v>
      </c>
      <c r="O3055" s="5">
        <f t="shared" si="282"/>
        <v>0.4</v>
      </c>
      <c r="P3055">
        <f t="shared" si="283"/>
        <v>13.333333333333334</v>
      </c>
      <c r="Q3055" s="6" t="str">
        <f t="shared" si="284"/>
        <v>theater</v>
      </c>
      <c r="R3055" s="7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8306</v>
      </c>
      <c r="O3056" s="5">
        <f t="shared" si="282"/>
        <v>0</v>
      </c>
      <c r="P3056">
        <f t="shared" si="283"/>
        <v>0</v>
      </c>
      <c r="Q3056" s="6" t="str">
        <f t="shared" si="284"/>
        <v>theater</v>
      </c>
      <c r="R3056" s="7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8306</v>
      </c>
      <c r="O3057" s="5">
        <f t="shared" si="282"/>
        <v>5.0000000000000001E-3</v>
      </c>
      <c r="P3057">
        <f t="shared" si="283"/>
        <v>1</v>
      </c>
      <c r="Q3057" s="6" t="str">
        <f t="shared" si="284"/>
        <v>theater</v>
      </c>
      <c r="R3057" s="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8306</v>
      </c>
      <c r="O3058" s="5">
        <f t="shared" si="282"/>
        <v>0</v>
      </c>
      <c r="P3058">
        <f t="shared" si="283"/>
        <v>0</v>
      </c>
      <c r="Q3058" s="6" t="str">
        <f t="shared" si="284"/>
        <v>theater</v>
      </c>
      <c r="R3058" s="7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8306</v>
      </c>
      <c r="O3059" s="5">
        <f t="shared" si="282"/>
        <v>0</v>
      </c>
      <c r="P3059">
        <f t="shared" si="283"/>
        <v>0</v>
      </c>
      <c r="Q3059" s="6" t="str">
        <f t="shared" si="284"/>
        <v>theater</v>
      </c>
      <c r="R3059" s="7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8306</v>
      </c>
      <c r="O3060" s="5">
        <f t="shared" si="282"/>
        <v>1.6666666666666666E-2</v>
      </c>
      <c r="P3060">
        <f t="shared" si="283"/>
        <v>1</v>
      </c>
      <c r="Q3060" s="6" t="str">
        <f t="shared" si="284"/>
        <v>theater</v>
      </c>
      <c r="R3060" s="7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8306</v>
      </c>
      <c r="O3061" s="5">
        <f t="shared" si="282"/>
        <v>3.0066666666666664</v>
      </c>
      <c r="P3061">
        <f t="shared" si="283"/>
        <v>41</v>
      </c>
      <c r="Q3061" s="6" t="str">
        <f t="shared" si="284"/>
        <v>theater</v>
      </c>
      <c r="R3061" s="7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7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8306</v>
      </c>
      <c r="O3062" s="5">
        <f t="shared" si="282"/>
        <v>0.15227272727272728</v>
      </c>
      <c r="P3062">
        <f t="shared" si="283"/>
        <v>55.833333333333336</v>
      </c>
      <c r="Q3062" s="6" t="str">
        <f t="shared" si="284"/>
        <v>theater</v>
      </c>
      <c r="R3062" s="7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8306</v>
      </c>
      <c r="O3063" s="5">
        <f t="shared" si="282"/>
        <v>0</v>
      </c>
      <c r="P3063">
        <f t="shared" si="283"/>
        <v>0</v>
      </c>
      <c r="Q3063" s="6" t="str">
        <f t="shared" si="284"/>
        <v>theater</v>
      </c>
      <c r="R3063" s="7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8306</v>
      </c>
      <c r="O3064" s="5">
        <f t="shared" si="282"/>
        <v>66.84</v>
      </c>
      <c r="P3064">
        <f t="shared" si="283"/>
        <v>99.761194029850742</v>
      </c>
      <c r="Q3064" s="6" t="str">
        <f t="shared" si="284"/>
        <v>theater</v>
      </c>
      <c r="R3064" s="7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8306</v>
      </c>
      <c r="O3065" s="5">
        <f t="shared" si="282"/>
        <v>19.566666666666666</v>
      </c>
      <c r="P3065">
        <f t="shared" si="283"/>
        <v>25.521739130434781</v>
      </c>
      <c r="Q3065" s="6" t="str">
        <f t="shared" si="284"/>
        <v>theater</v>
      </c>
      <c r="R3065" s="7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7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8306</v>
      </c>
      <c r="O3066" s="5">
        <f t="shared" si="282"/>
        <v>11.294666666666666</v>
      </c>
      <c r="P3066">
        <f t="shared" si="283"/>
        <v>117.65277777777777</v>
      </c>
      <c r="Q3066" s="6" t="str">
        <f t="shared" si="284"/>
        <v>theater</v>
      </c>
      <c r="R3066" s="7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8306</v>
      </c>
      <c r="O3067" s="5">
        <f t="shared" si="282"/>
        <v>0.04</v>
      </c>
      <c r="P3067">
        <f t="shared" si="283"/>
        <v>5</v>
      </c>
      <c r="Q3067" s="6" t="str">
        <f t="shared" si="284"/>
        <v>theater</v>
      </c>
      <c r="R3067" s="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8306</v>
      </c>
      <c r="O3068" s="5">
        <f t="shared" si="282"/>
        <v>11.985714285714286</v>
      </c>
      <c r="P3068">
        <f t="shared" si="283"/>
        <v>2796.6666666666665</v>
      </c>
      <c r="Q3068" s="6" t="str">
        <f t="shared" si="284"/>
        <v>theater</v>
      </c>
      <c r="R3068" s="7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8306</v>
      </c>
      <c r="O3069" s="5">
        <f t="shared" si="282"/>
        <v>2.5</v>
      </c>
      <c r="P3069">
        <f t="shared" si="283"/>
        <v>200</v>
      </c>
      <c r="Q3069" s="6" t="str">
        <f t="shared" si="284"/>
        <v>theater</v>
      </c>
      <c r="R3069" s="7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8306</v>
      </c>
      <c r="O3070" s="5">
        <f t="shared" si="282"/>
        <v>6.9999999999999993E-2</v>
      </c>
      <c r="P3070">
        <f t="shared" si="283"/>
        <v>87.5</v>
      </c>
      <c r="Q3070" s="6" t="str">
        <f t="shared" si="284"/>
        <v>theater</v>
      </c>
      <c r="R3070" s="7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8306</v>
      </c>
      <c r="O3071" s="5">
        <f t="shared" si="282"/>
        <v>14.099999999999998</v>
      </c>
      <c r="P3071">
        <f t="shared" si="283"/>
        <v>20.142857142857142</v>
      </c>
      <c r="Q3071" s="6" t="str">
        <f t="shared" si="284"/>
        <v>theater</v>
      </c>
      <c r="R3071" s="7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8306</v>
      </c>
      <c r="O3072" s="5">
        <f t="shared" si="282"/>
        <v>3.34</v>
      </c>
      <c r="P3072">
        <f t="shared" si="283"/>
        <v>20.875</v>
      </c>
      <c r="Q3072" s="6" t="str">
        <f t="shared" si="284"/>
        <v>theater</v>
      </c>
      <c r="R3072" s="7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8306</v>
      </c>
      <c r="O3073" s="5">
        <f t="shared" si="282"/>
        <v>59.774999999999999</v>
      </c>
      <c r="P3073">
        <f t="shared" si="283"/>
        <v>61.307692307692307</v>
      </c>
      <c r="Q3073" s="6" t="str">
        <f t="shared" si="284"/>
        <v>theater</v>
      </c>
      <c r="R3073" s="7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8306</v>
      </c>
      <c r="O3074" s="5">
        <f t="shared" ref="O3074:O3137" si="288">(E3074/D3074)*100</f>
        <v>1.6666666666666666E-2</v>
      </c>
      <c r="P3074">
        <f t="shared" si="283"/>
        <v>1</v>
      </c>
      <c r="Q3074" s="6" t="str">
        <f t="shared" si="284"/>
        <v>theater</v>
      </c>
      <c r="R3074" s="7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8306</v>
      </c>
      <c r="O3075" s="5">
        <f t="shared" si="288"/>
        <v>2.3035714285714284E-2</v>
      </c>
      <c r="P3075">
        <f t="shared" ref="P3075:P3138" si="289">IFERROR(E3075/L3075,0)</f>
        <v>92.142857142857139</v>
      </c>
      <c r="Q3075" s="6" t="str">
        <f t="shared" ref="Q3075:Q3138" si="290">LEFT(N3075,FIND("/",N3075)-1)</f>
        <v>theater</v>
      </c>
      <c r="R3075" s="7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8306</v>
      </c>
      <c r="O3076" s="5">
        <f t="shared" si="288"/>
        <v>8.8000000000000009E-2</v>
      </c>
      <c r="P3076">
        <f t="shared" si="289"/>
        <v>7.333333333333333</v>
      </c>
      <c r="Q3076" s="6" t="str">
        <f t="shared" si="290"/>
        <v>theater</v>
      </c>
      <c r="R3076" s="7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8306</v>
      </c>
      <c r="O3077" s="5">
        <f t="shared" si="288"/>
        <v>8.64</v>
      </c>
      <c r="P3077">
        <f t="shared" si="289"/>
        <v>64.8</v>
      </c>
      <c r="Q3077" s="6" t="str">
        <f t="shared" si="290"/>
        <v>theater</v>
      </c>
      <c r="R3077" s="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7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8306</v>
      </c>
      <c r="O3078" s="5">
        <f t="shared" si="288"/>
        <v>15.06</v>
      </c>
      <c r="P3078">
        <f t="shared" si="289"/>
        <v>30.12</v>
      </c>
      <c r="Q3078" s="6" t="str">
        <f t="shared" si="290"/>
        <v>theater</v>
      </c>
      <c r="R3078" s="7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8306</v>
      </c>
      <c r="O3079" s="5">
        <f t="shared" si="288"/>
        <v>0.47727272727272729</v>
      </c>
      <c r="P3079">
        <f t="shared" si="289"/>
        <v>52.5</v>
      </c>
      <c r="Q3079" s="6" t="str">
        <f t="shared" si="290"/>
        <v>theater</v>
      </c>
      <c r="R3079" s="7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8306</v>
      </c>
      <c r="O3080" s="5">
        <f t="shared" si="288"/>
        <v>0.11833333333333333</v>
      </c>
      <c r="P3080">
        <f t="shared" si="289"/>
        <v>23.666666666666668</v>
      </c>
      <c r="Q3080" s="6" t="str">
        <f t="shared" si="290"/>
        <v>theater</v>
      </c>
      <c r="R3080" s="7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8306</v>
      </c>
      <c r="O3081" s="5">
        <f t="shared" si="288"/>
        <v>0.8417399858735245</v>
      </c>
      <c r="P3081">
        <f t="shared" si="289"/>
        <v>415.77777777777777</v>
      </c>
      <c r="Q3081" s="6" t="str">
        <f t="shared" si="290"/>
        <v>theater</v>
      </c>
      <c r="R3081" s="7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8306</v>
      </c>
      <c r="O3082" s="5">
        <f t="shared" si="288"/>
        <v>1.8799999999999997E-2</v>
      </c>
      <c r="P3082">
        <f t="shared" si="289"/>
        <v>53.714285714285715</v>
      </c>
      <c r="Q3082" s="6" t="str">
        <f t="shared" si="290"/>
        <v>theater</v>
      </c>
      <c r="R3082" s="7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8306</v>
      </c>
      <c r="O3083" s="5">
        <f t="shared" si="288"/>
        <v>0.21029999999999999</v>
      </c>
      <c r="P3083">
        <f t="shared" si="289"/>
        <v>420.6</v>
      </c>
      <c r="Q3083" s="6" t="str">
        <f t="shared" si="290"/>
        <v>theater</v>
      </c>
      <c r="R3083" s="7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8306</v>
      </c>
      <c r="O3084" s="5">
        <f t="shared" si="288"/>
        <v>0</v>
      </c>
      <c r="P3084">
        <f t="shared" si="289"/>
        <v>0</v>
      </c>
      <c r="Q3084" s="6" t="str">
        <f t="shared" si="290"/>
        <v>theater</v>
      </c>
      <c r="R3084" s="7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8306</v>
      </c>
      <c r="O3085" s="5">
        <f t="shared" si="288"/>
        <v>0.27999999999999997</v>
      </c>
      <c r="P3085">
        <f t="shared" si="289"/>
        <v>18.666666666666668</v>
      </c>
      <c r="Q3085" s="6" t="str">
        <f t="shared" si="290"/>
        <v>theater</v>
      </c>
      <c r="R3085" s="7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8306</v>
      </c>
      <c r="O3086" s="5">
        <f t="shared" si="288"/>
        <v>11.57920670115792</v>
      </c>
      <c r="P3086">
        <f t="shared" si="289"/>
        <v>78.333333333333329</v>
      </c>
      <c r="Q3086" s="6" t="str">
        <f t="shared" si="290"/>
        <v>theater</v>
      </c>
      <c r="R3086" s="7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8306</v>
      </c>
      <c r="O3087" s="5">
        <f t="shared" si="288"/>
        <v>2.44</v>
      </c>
      <c r="P3087">
        <f t="shared" si="289"/>
        <v>67.777777777777771</v>
      </c>
      <c r="Q3087" s="6" t="str">
        <f t="shared" si="290"/>
        <v>theater</v>
      </c>
      <c r="R3087" s="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8306</v>
      </c>
      <c r="O3088" s="5">
        <f t="shared" si="288"/>
        <v>0.25</v>
      </c>
      <c r="P3088">
        <f t="shared" si="289"/>
        <v>16.666666666666668</v>
      </c>
      <c r="Q3088" s="6" t="str">
        <f t="shared" si="290"/>
        <v>theater</v>
      </c>
      <c r="R3088" s="7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8306</v>
      </c>
      <c r="O3089" s="5">
        <f t="shared" si="288"/>
        <v>0.625</v>
      </c>
      <c r="P3089">
        <f t="shared" si="289"/>
        <v>62.5</v>
      </c>
      <c r="Q3089" s="6" t="str">
        <f t="shared" si="290"/>
        <v>theater</v>
      </c>
      <c r="R3089" s="7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7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8306</v>
      </c>
      <c r="O3090" s="5">
        <f t="shared" si="288"/>
        <v>0.19384615384615383</v>
      </c>
      <c r="P3090">
        <f t="shared" si="289"/>
        <v>42</v>
      </c>
      <c r="Q3090" s="6" t="str">
        <f t="shared" si="290"/>
        <v>theater</v>
      </c>
      <c r="R3090" s="7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8306</v>
      </c>
      <c r="O3091" s="5">
        <f t="shared" si="288"/>
        <v>23.416</v>
      </c>
      <c r="P3091">
        <f t="shared" si="289"/>
        <v>130.0888888888889</v>
      </c>
      <c r="Q3091" s="6" t="str">
        <f t="shared" si="290"/>
        <v>theater</v>
      </c>
      <c r="R3091" s="7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8306</v>
      </c>
      <c r="O3092" s="5">
        <f t="shared" si="288"/>
        <v>5.0808888888888886</v>
      </c>
      <c r="P3092">
        <f t="shared" si="289"/>
        <v>1270.2222222222222</v>
      </c>
      <c r="Q3092" s="6" t="str">
        <f t="shared" si="290"/>
        <v>theater</v>
      </c>
      <c r="R3092" s="7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8306</v>
      </c>
      <c r="O3093" s="5">
        <f t="shared" si="288"/>
        <v>15.920000000000002</v>
      </c>
      <c r="P3093">
        <f t="shared" si="289"/>
        <v>88.444444444444443</v>
      </c>
      <c r="Q3093" s="6" t="str">
        <f t="shared" si="290"/>
        <v>theater</v>
      </c>
      <c r="R3093" s="7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8306</v>
      </c>
      <c r="O3094" s="5">
        <f t="shared" si="288"/>
        <v>1.1831900000000002</v>
      </c>
      <c r="P3094">
        <f t="shared" si="289"/>
        <v>56.342380952380957</v>
      </c>
      <c r="Q3094" s="6" t="str">
        <f t="shared" si="290"/>
        <v>theater</v>
      </c>
      <c r="R3094" s="7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8306</v>
      </c>
      <c r="O3095" s="5">
        <f t="shared" si="288"/>
        <v>22.75</v>
      </c>
      <c r="P3095">
        <f t="shared" si="289"/>
        <v>53.529411764705884</v>
      </c>
      <c r="Q3095" s="6" t="str">
        <f t="shared" si="290"/>
        <v>theater</v>
      </c>
      <c r="R3095" s="7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7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8306</v>
      </c>
      <c r="O3096" s="5">
        <f t="shared" si="288"/>
        <v>2.5000000000000001E-2</v>
      </c>
      <c r="P3096">
        <f t="shared" si="289"/>
        <v>25</v>
      </c>
      <c r="Q3096" s="6" t="str">
        <f t="shared" si="290"/>
        <v>theater</v>
      </c>
      <c r="R3096" s="7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8306</v>
      </c>
      <c r="O3097" s="5">
        <f t="shared" si="288"/>
        <v>0.33512064343163539</v>
      </c>
      <c r="P3097">
        <f t="shared" si="289"/>
        <v>50</v>
      </c>
      <c r="Q3097" s="6" t="str">
        <f t="shared" si="290"/>
        <v>theater</v>
      </c>
      <c r="R3097" s="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8306</v>
      </c>
      <c r="O3098" s="5">
        <f t="shared" si="288"/>
        <v>3.9750000000000001</v>
      </c>
      <c r="P3098">
        <f t="shared" si="289"/>
        <v>56.785714285714285</v>
      </c>
      <c r="Q3098" s="6" t="str">
        <f t="shared" si="290"/>
        <v>theater</v>
      </c>
      <c r="R3098" s="7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8306</v>
      </c>
      <c r="O3099" s="5">
        <f t="shared" si="288"/>
        <v>17.150000000000002</v>
      </c>
      <c r="P3099">
        <f t="shared" si="289"/>
        <v>40.833333333333336</v>
      </c>
      <c r="Q3099" s="6" t="str">
        <f t="shared" si="290"/>
        <v>theater</v>
      </c>
      <c r="R3099" s="7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8306</v>
      </c>
      <c r="O3100" s="5">
        <f t="shared" si="288"/>
        <v>3.6080041046690612</v>
      </c>
      <c r="P3100">
        <f t="shared" si="289"/>
        <v>65.111111111111114</v>
      </c>
      <c r="Q3100" s="6" t="str">
        <f t="shared" si="290"/>
        <v>theater</v>
      </c>
      <c r="R3100" s="7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8306</v>
      </c>
      <c r="O3101" s="5">
        <f t="shared" si="288"/>
        <v>13.900000000000002</v>
      </c>
      <c r="P3101">
        <f t="shared" si="289"/>
        <v>55.6</v>
      </c>
      <c r="Q3101" s="6" t="str">
        <f t="shared" si="290"/>
        <v>theater</v>
      </c>
      <c r="R3101" s="7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8306</v>
      </c>
      <c r="O3102" s="5">
        <f t="shared" si="288"/>
        <v>15.225</v>
      </c>
      <c r="P3102">
        <f t="shared" si="289"/>
        <v>140.53846153846155</v>
      </c>
      <c r="Q3102" s="6" t="str">
        <f t="shared" si="290"/>
        <v>theater</v>
      </c>
      <c r="R3102" s="7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8306</v>
      </c>
      <c r="O3103" s="5">
        <f t="shared" si="288"/>
        <v>12</v>
      </c>
      <c r="P3103">
        <f t="shared" si="289"/>
        <v>25</v>
      </c>
      <c r="Q3103" s="6" t="str">
        <f t="shared" si="290"/>
        <v>theater</v>
      </c>
      <c r="R3103" s="7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8306</v>
      </c>
      <c r="O3104" s="5">
        <f t="shared" si="288"/>
        <v>39.112499999999997</v>
      </c>
      <c r="P3104">
        <f t="shared" si="289"/>
        <v>69.533333333333331</v>
      </c>
      <c r="Q3104" s="6" t="str">
        <f t="shared" si="290"/>
        <v>theater</v>
      </c>
      <c r="R3104" s="7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7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8306</v>
      </c>
      <c r="O3105" s="5">
        <f t="shared" si="288"/>
        <v>0.26829268292682928</v>
      </c>
      <c r="P3105">
        <f t="shared" si="289"/>
        <v>5.5</v>
      </c>
      <c r="Q3105" s="6" t="str">
        <f t="shared" si="290"/>
        <v>theater</v>
      </c>
      <c r="R3105" s="7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8306</v>
      </c>
      <c r="O3106" s="5">
        <f t="shared" si="288"/>
        <v>29.625</v>
      </c>
      <c r="P3106">
        <f t="shared" si="289"/>
        <v>237</v>
      </c>
      <c r="Q3106" s="6" t="str">
        <f t="shared" si="290"/>
        <v>theater</v>
      </c>
      <c r="R3106" s="7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8306</v>
      </c>
      <c r="O3107" s="5">
        <f t="shared" si="288"/>
        <v>42.360992301112063</v>
      </c>
      <c r="P3107">
        <f t="shared" si="289"/>
        <v>79.870967741935488</v>
      </c>
      <c r="Q3107" s="6" t="str">
        <f t="shared" si="290"/>
        <v>theater</v>
      </c>
      <c r="R3107" s="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8306</v>
      </c>
      <c r="O3108" s="5">
        <f t="shared" si="288"/>
        <v>4.1000000000000005</v>
      </c>
      <c r="P3108">
        <f t="shared" si="289"/>
        <v>10.25</v>
      </c>
      <c r="Q3108" s="6" t="str">
        <f t="shared" si="290"/>
        <v>theater</v>
      </c>
      <c r="R3108" s="7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8306</v>
      </c>
      <c r="O3109" s="5">
        <f t="shared" si="288"/>
        <v>19.762499999999999</v>
      </c>
      <c r="P3109">
        <f t="shared" si="289"/>
        <v>272.58620689655174</v>
      </c>
      <c r="Q3109" s="6" t="str">
        <f t="shared" si="290"/>
        <v>theater</v>
      </c>
      <c r="R3109" s="7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8306</v>
      </c>
      <c r="O3110" s="5">
        <f t="shared" si="288"/>
        <v>5.1999999999999998E-2</v>
      </c>
      <c r="P3110">
        <f t="shared" si="289"/>
        <v>13</v>
      </c>
      <c r="Q3110" s="6" t="str">
        <f t="shared" si="290"/>
        <v>theater</v>
      </c>
      <c r="R3110" s="7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8306</v>
      </c>
      <c r="O3111" s="5">
        <f t="shared" si="288"/>
        <v>25.030188679245285</v>
      </c>
      <c r="P3111">
        <f t="shared" si="289"/>
        <v>58.184210526315788</v>
      </c>
      <c r="Q3111" s="6" t="str">
        <f t="shared" si="290"/>
        <v>theater</v>
      </c>
      <c r="R3111" s="7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8306</v>
      </c>
      <c r="O3112" s="5">
        <f t="shared" si="288"/>
        <v>0.04</v>
      </c>
      <c r="P3112">
        <f t="shared" si="289"/>
        <v>10</v>
      </c>
      <c r="Q3112" s="6" t="str">
        <f t="shared" si="290"/>
        <v>theater</v>
      </c>
      <c r="R3112" s="7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7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8306</v>
      </c>
      <c r="O3113" s="5">
        <f t="shared" si="288"/>
        <v>26.640000000000004</v>
      </c>
      <c r="P3113">
        <f t="shared" si="289"/>
        <v>70.10526315789474</v>
      </c>
      <c r="Q3113" s="6" t="str">
        <f t="shared" si="290"/>
        <v>theater</v>
      </c>
      <c r="R3113" s="7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8306</v>
      </c>
      <c r="O3114" s="5">
        <f t="shared" si="288"/>
        <v>4.7363636363636363</v>
      </c>
      <c r="P3114">
        <f t="shared" si="289"/>
        <v>57.888888888888886</v>
      </c>
      <c r="Q3114" s="6" t="str">
        <f t="shared" si="290"/>
        <v>theater</v>
      </c>
      <c r="R3114" s="7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8306</v>
      </c>
      <c r="O3115" s="5">
        <f t="shared" si="288"/>
        <v>4.2435339894712749</v>
      </c>
      <c r="P3115">
        <f t="shared" si="289"/>
        <v>125.27027027027027</v>
      </c>
      <c r="Q3115" s="6" t="str">
        <f t="shared" si="290"/>
        <v>theater</v>
      </c>
      <c r="R3115" s="7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8306</v>
      </c>
      <c r="O3116" s="5">
        <f t="shared" si="288"/>
        <v>0</v>
      </c>
      <c r="P3116">
        <f t="shared" si="289"/>
        <v>0</v>
      </c>
      <c r="Q3116" s="6" t="str">
        <f t="shared" si="290"/>
        <v>theater</v>
      </c>
      <c r="R3116" s="7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8306</v>
      </c>
      <c r="O3117" s="5">
        <f t="shared" si="288"/>
        <v>3</v>
      </c>
      <c r="P3117">
        <f t="shared" si="289"/>
        <v>300</v>
      </c>
      <c r="Q3117" s="6" t="str">
        <f t="shared" si="290"/>
        <v>theater</v>
      </c>
      <c r="R3117" s="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8306</v>
      </c>
      <c r="O3118" s="5">
        <f t="shared" si="288"/>
        <v>57.333333333333336</v>
      </c>
      <c r="P3118">
        <f t="shared" si="289"/>
        <v>43</v>
      </c>
      <c r="Q3118" s="6" t="str">
        <f t="shared" si="290"/>
        <v>theater</v>
      </c>
      <c r="R3118" s="7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8306</v>
      </c>
      <c r="O3119" s="5">
        <f t="shared" si="288"/>
        <v>0.1</v>
      </c>
      <c r="P3119">
        <f t="shared" si="289"/>
        <v>1</v>
      </c>
      <c r="Q3119" s="6" t="str">
        <f t="shared" si="290"/>
        <v>theater</v>
      </c>
      <c r="R3119" s="7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7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8306</v>
      </c>
      <c r="O3120" s="5">
        <f t="shared" si="288"/>
        <v>0.31</v>
      </c>
      <c r="P3120">
        <f t="shared" si="289"/>
        <v>775</v>
      </c>
      <c r="Q3120" s="6" t="str">
        <f t="shared" si="290"/>
        <v>theater</v>
      </c>
      <c r="R3120" s="7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8306</v>
      </c>
      <c r="O3121" s="5">
        <f t="shared" si="288"/>
        <v>0.05</v>
      </c>
      <c r="P3121">
        <f t="shared" si="289"/>
        <v>5</v>
      </c>
      <c r="Q3121" s="6" t="str">
        <f t="shared" si="290"/>
        <v>theater</v>
      </c>
      <c r="R3121" s="7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8306</v>
      </c>
      <c r="O3122" s="5">
        <f t="shared" si="288"/>
        <v>9.8461538461538465E-3</v>
      </c>
      <c r="P3122">
        <f t="shared" si="289"/>
        <v>12.8</v>
      </c>
      <c r="Q3122" s="6" t="str">
        <f t="shared" si="290"/>
        <v>theater</v>
      </c>
      <c r="R3122" s="7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7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8306</v>
      </c>
      <c r="O3123" s="5">
        <f t="shared" si="288"/>
        <v>0.66666666666666674</v>
      </c>
      <c r="P3123">
        <f t="shared" si="289"/>
        <v>10</v>
      </c>
      <c r="Q3123" s="6" t="str">
        <f t="shared" si="290"/>
        <v>theater</v>
      </c>
      <c r="R3123" s="7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8306</v>
      </c>
      <c r="O3124" s="5">
        <f t="shared" si="288"/>
        <v>58.291457286432156</v>
      </c>
      <c r="P3124">
        <f t="shared" si="289"/>
        <v>58</v>
      </c>
      <c r="Q3124" s="6" t="str">
        <f t="shared" si="290"/>
        <v>theater</v>
      </c>
      <c r="R3124" s="7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8306</v>
      </c>
      <c r="O3125" s="5">
        <f t="shared" si="288"/>
        <v>68.153599999999997</v>
      </c>
      <c r="P3125">
        <f t="shared" si="289"/>
        <v>244.80459770114942</v>
      </c>
      <c r="Q3125" s="6" t="str">
        <f t="shared" si="290"/>
        <v>theater</v>
      </c>
      <c r="R3125" s="7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7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8306</v>
      </c>
      <c r="O3126" s="5">
        <f t="shared" si="288"/>
        <v>3.2499999999999999E-3</v>
      </c>
      <c r="P3126">
        <f t="shared" si="289"/>
        <v>6.5</v>
      </c>
      <c r="Q3126" s="6" t="str">
        <f t="shared" si="290"/>
        <v>theater</v>
      </c>
      <c r="R3126" s="7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8306</v>
      </c>
      <c r="O3127" s="5">
        <f t="shared" si="288"/>
        <v>0</v>
      </c>
      <c r="P3127">
        <f t="shared" si="289"/>
        <v>0</v>
      </c>
      <c r="Q3127" s="6" t="str">
        <f t="shared" si="290"/>
        <v>theater</v>
      </c>
      <c r="R3127" s="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1.7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8306</v>
      </c>
      <c r="O3128" s="5">
        <f t="shared" si="288"/>
        <v>4.16</v>
      </c>
      <c r="P3128">
        <f t="shared" si="289"/>
        <v>61.176470588235297</v>
      </c>
      <c r="Q3128" s="6" t="str">
        <f t="shared" si="290"/>
        <v>theater</v>
      </c>
      <c r="R3128" s="7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8306</v>
      </c>
      <c r="O3129" s="5">
        <f t="shared" si="288"/>
        <v>0</v>
      </c>
      <c r="P3129">
        <f t="shared" si="289"/>
        <v>0</v>
      </c>
      <c r="Q3129" s="6" t="str">
        <f t="shared" si="290"/>
        <v>theater</v>
      </c>
      <c r="R3129" s="7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s="5">
        <f t="shared" si="288"/>
        <v>108.60666666666667</v>
      </c>
      <c r="P3130">
        <f t="shared" si="289"/>
        <v>139.23931623931625</v>
      </c>
      <c r="Q3130" s="6" t="str">
        <f t="shared" si="290"/>
        <v>theater</v>
      </c>
      <c r="R3130" s="7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s="5">
        <f t="shared" si="288"/>
        <v>0.8</v>
      </c>
      <c r="P3131">
        <f t="shared" si="289"/>
        <v>10</v>
      </c>
      <c r="Q3131" s="6" t="str">
        <f t="shared" si="290"/>
        <v>theater</v>
      </c>
      <c r="R3131" s="7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s="5">
        <f t="shared" si="288"/>
        <v>3.75</v>
      </c>
      <c r="P3132">
        <f t="shared" si="289"/>
        <v>93.75</v>
      </c>
      <c r="Q3132" s="6" t="str">
        <f t="shared" si="290"/>
        <v>theater</v>
      </c>
      <c r="R3132" s="7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7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s="5">
        <f t="shared" si="288"/>
        <v>15.731707317073171</v>
      </c>
      <c r="P3133">
        <f t="shared" si="289"/>
        <v>53.75</v>
      </c>
      <c r="Q3133" s="6" t="str">
        <f t="shared" si="290"/>
        <v>theater</v>
      </c>
      <c r="R3133" s="7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7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5">
        <f t="shared" si="288"/>
        <v>3.3333333333333333E-2</v>
      </c>
      <c r="P3134">
        <f t="shared" si="289"/>
        <v>10</v>
      </c>
      <c r="Q3134" s="6" t="str">
        <f t="shared" si="290"/>
        <v>theater</v>
      </c>
      <c r="R3134" s="7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s="5">
        <f t="shared" si="288"/>
        <v>108</v>
      </c>
      <c r="P3135">
        <f t="shared" si="289"/>
        <v>33.75</v>
      </c>
      <c r="Q3135" s="6" t="str">
        <f t="shared" si="290"/>
        <v>theater</v>
      </c>
      <c r="R3135" s="7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s="5">
        <f t="shared" si="288"/>
        <v>22.5</v>
      </c>
      <c r="P3136">
        <f t="shared" si="289"/>
        <v>18.75</v>
      </c>
      <c r="Q3136" s="6" t="str">
        <f t="shared" si="290"/>
        <v>theater</v>
      </c>
      <c r="R3136" s="7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s="5">
        <f t="shared" si="288"/>
        <v>20.849420849420849</v>
      </c>
      <c r="P3137">
        <f t="shared" si="289"/>
        <v>23.142857142857142</v>
      </c>
      <c r="Q3137" s="6" t="str">
        <f t="shared" si="290"/>
        <v>theater</v>
      </c>
      <c r="R3137" s="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s="5">
        <f t="shared" ref="O3138:O3201" si="294">(E3138/D3138)*100</f>
        <v>127.8</v>
      </c>
      <c r="P3138">
        <f t="shared" si="289"/>
        <v>29.045454545454547</v>
      </c>
      <c r="Q3138" s="6" t="str">
        <f t="shared" si="290"/>
        <v>theater</v>
      </c>
      <c r="R3138" s="7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7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s="5">
        <f t="shared" si="294"/>
        <v>3.3333333333333335</v>
      </c>
      <c r="P3139">
        <f t="shared" ref="P3139:P3202" si="295">IFERROR(E3139/L3139,0)</f>
        <v>50</v>
      </c>
      <c r="Q3139" s="6" t="str">
        <f t="shared" ref="Q3139:Q3202" si="296">LEFT(N3139,FIND("/",N3139)-1)</f>
        <v>theater</v>
      </c>
      <c r="R3139" s="7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s="5">
        <f t="shared" si="294"/>
        <v>0</v>
      </c>
      <c r="P3140">
        <f t="shared" si="295"/>
        <v>0</v>
      </c>
      <c r="Q3140" s="6" t="str">
        <f t="shared" si="296"/>
        <v>theater</v>
      </c>
      <c r="R3140" s="7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s="5">
        <f t="shared" si="294"/>
        <v>5.4</v>
      </c>
      <c r="P3141">
        <f t="shared" si="295"/>
        <v>450</v>
      </c>
      <c r="Q3141" s="6" t="str">
        <f t="shared" si="296"/>
        <v>theater</v>
      </c>
      <c r="R3141" s="7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s="5">
        <f t="shared" si="294"/>
        <v>0.96</v>
      </c>
      <c r="P3142">
        <f t="shared" si="295"/>
        <v>24</v>
      </c>
      <c r="Q3142" s="6" t="str">
        <f t="shared" si="296"/>
        <v>theater</v>
      </c>
      <c r="R3142" s="7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s="5">
        <f t="shared" si="294"/>
        <v>51.6</v>
      </c>
      <c r="P3143">
        <f t="shared" si="295"/>
        <v>32.25</v>
      </c>
      <c r="Q3143" s="6" t="str">
        <f t="shared" si="296"/>
        <v>theater</v>
      </c>
      <c r="R3143" s="7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s="5">
        <f t="shared" si="294"/>
        <v>1.6363636363636365</v>
      </c>
      <c r="P3144">
        <f t="shared" si="295"/>
        <v>15</v>
      </c>
      <c r="Q3144" s="6" t="str">
        <f t="shared" si="296"/>
        <v>theater</v>
      </c>
      <c r="R3144" s="7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s="5">
        <f t="shared" si="294"/>
        <v>0</v>
      </c>
      <c r="P3145">
        <f t="shared" si="295"/>
        <v>0</v>
      </c>
      <c r="Q3145" s="6" t="str">
        <f t="shared" si="296"/>
        <v>theater</v>
      </c>
      <c r="R3145" s="7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s="5">
        <f t="shared" si="294"/>
        <v>75.400000000000006</v>
      </c>
      <c r="P3146">
        <f t="shared" si="295"/>
        <v>251.33333333333334</v>
      </c>
      <c r="Q3146" s="6" t="str">
        <f t="shared" si="296"/>
        <v>theater</v>
      </c>
      <c r="R3146" s="7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s="5">
        <f t="shared" si="294"/>
        <v>0</v>
      </c>
      <c r="P3147">
        <f t="shared" si="295"/>
        <v>0</v>
      </c>
      <c r="Q3147" s="6" t="str">
        <f t="shared" si="296"/>
        <v>theater</v>
      </c>
      <c r="R3147" s="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7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s="5">
        <f t="shared" si="294"/>
        <v>10.5</v>
      </c>
      <c r="P3148">
        <f t="shared" si="295"/>
        <v>437.5</v>
      </c>
      <c r="Q3148" s="6" t="str">
        <f t="shared" si="296"/>
        <v>theater</v>
      </c>
      <c r="R3148" s="7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s="5">
        <f t="shared" si="294"/>
        <v>117.52499999999999</v>
      </c>
      <c r="P3149">
        <f t="shared" si="295"/>
        <v>110.35211267605634</v>
      </c>
      <c r="Q3149" s="6" t="str">
        <f t="shared" si="296"/>
        <v>theater</v>
      </c>
      <c r="R3149" s="7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7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s="5">
        <f t="shared" si="294"/>
        <v>131.16666666666669</v>
      </c>
      <c r="P3150">
        <f t="shared" si="295"/>
        <v>41.421052631578945</v>
      </c>
      <c r="Q3150" s="6" t="str">
        <f t="shared" si="296"/>
        <v>theater</v>
      </c>
      <c r="R3150" s="7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s="5">
        <f t="shared" si="294"/>
        <v>104</v>
      </c>
      <c r="P3151">
        <f t="shared" si="295"/>
        <v>52</v>
      </c>
      <c r="Q3151" s="6" t="str">
        <f t="shared" si="296"/>
        <v>theater</v>
      </c>
      <c r="R3151" s="7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s="5">
        <f t="shared" si="294"/>
        <v>101</v>
      </c>
      <c r="P3152">
        <f t="shared" si="295"/>
        <v>33.990384615384613</v>
      </c>
      <c r="Q3152" s="6" t="str">
        <f t="shared" si="296"/>
        <v>theater</v>
      </c>
      <c r="R3152" s="7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s="5">
        <f t="shared" si="294"/>
        <v>100.4</v>
      </c>
      <c r="P3153">
        <f t="shared" si="295"/>
        <v>103.35294117647059</v>
      </c>
      <c r="Q3153" s="6" t="str">
        <f t="shared" si="296"/>
        <v>theater</v>
      </c>
      <c r="R3153" s="7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s="5">
        <f t="shared" si="294"/>
        <v>105.95454545454545</v>
      </c>
      <c r="P3154">
        <f t="shared" si="295"/>
        <v>34.791044776119406</v>
      </c>
      <c r="Q3154" s="6" t="str">
        <f t="shared" si="296"/>
        <v>theater</v>
      </c>
      <c r="R3154" s="7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s="5">
        <f t="shared" si="294"/>
        <v>335.58333333333337</v>
      </c>
      <c r="P3155">
        <f t="shared" si="295"/>
        <v>41.773858921161825</v>
      </c>
      <c r="Q3155" s="6" t="str">
        <f t="shared" si="296"/>
        <v>theater</v>
      </c>
      <c r="R3155" s="7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s="5">
        <f t="shared" si="294"/>
        <v>112.92857142857142</v>
      </c>
      <c r="P3156">
        <f t="shared" si="295"/>
        <v>64.268292682926827</v>
      </c>
      <c r="Q3156" s="6" t="str">
        <f t="shared" si="296"/>
        <v>theater</v>
      </c>
      <c r="R3156" s="7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s="5">
        <f t="shared" si="294"/>
        <v>188.50460000000001</v>
      </c>
      <c r="P3157">
        <f t="shared" si="295"/>
        <v>31.209370860927152</v>
      </c>
      <c r="Q3157" s="6" t="str">
        <f t="shared" si="296"/>
        <v>theater</v>
      </c>
      <c r="R3157" s="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s="5">
        <f t="shared" si="294"/>
        <v>101.81818181818181</v>
      </c>
      <c r="P3158">
        <f t="shared" si="295"/>
        <v>62.921348314606739</v>
      </c>
      <c r="Q3158" s="6" t="str">
        <f t="shared" si="296"/>
        <v>theater</v>
      </c>
      <c r="R3158" s="7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7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s="5">
        <f t="shared" si="294"/>
        <v>101</v>
      </c>
      <c r="P3159">
        <f t="shared" si="295"/>
        <v>98.536585365853654</v>
      </c>
      <c r="Q3159" s="6" t="str">
        <f t="shared" si="296"/>
        <v>theater</v>
      </c>
      <c r="R3159" s="7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7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s="5">
        <f t="shared" si="294"/>
        <v>113.99999999999999</v>
      </c>
      <c r="P3160">
        <f t="shared" si="295"/>
        <v>82.608695652173907</v>
      </c>
      <c r="Q3160" s="6" t="str">
        <f t="shared" si="296"/>
        <v>theater</v>
      </c>
      <c r="R3160" s="7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7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s="5">
        <f t="shared" si="294"/>
        <v>133.48133333333334</v>
      </c>
      <c r="P3161">
        <f t="shared" si="295"/>
        <v>38.504230769230773</v>
      </c>
      <c r="Q3161" s="6" t="str">
        <f t="shared" si="296"/>
        <v>theater</v>
      </c>
      <c r="R3161" s="7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s="5">
        <f t="shared" si="294"/>
        <v>101.53333333333335</v>
      </c>
      <c r="P3162">
        <f t="shared" si="295"/>
        <v>80.15789473684211</v>
      </c>
      <c r="Q3162" s="6" t="str">
        <f t="shared" si="296"/>
        <v>theater</v>
      </c>
      <c r="R3162" s="7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s="5">
        <f t="shared" si="294"/>
        <v>105.1</v>
      </c>
      <c r="P3163">
        <f t="shared" si="295"/>
        <v>28.405405405405407</v>
      </c>
      <c r="Q3163" s="6" t="str">
        <f t="shared" si="296"/>
        <v>theater</v>
      </c>
      <c r="R3163" s="7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s="5">
        <f t="shared" si="294"/>
        <v>127.15</v>
      </c>
      <c r="P3164">
        <f t="shared" si="295"/>
        <v>80.730158730158735</v>
      </c>
      <c r="Q3164" s="6" t="str">
        <f t="shared" si="296"/>
        <v>theater</v>
      </c>
      <c r="R3164" s="7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s="5">
        <f t="shared" si="294"/>
        <v>111.15384615384616</v>
      </c>
      <c r="P3165">
        <f t="shared" si="295"/>
        <v>200.69444444444446</v>
      </c>
      <c r="Q3165" s="6" t="str">
        <f t="shared" si="296"/>
        <v>theater</v>
      </c>
      <c r="R3165" s="7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s="5">
        <f t="shared" si="294"/>
        <v>106.76</v>
      </c>
      <c r="P3166">
        <f t="shared" si="295"/>
        <v>37.591549295774648</v>
      </c>
      <c r="Q3166" s="6" t="str">
        <f t="shared" si="296"/>
        <v>theater</v>
      </c>
      <c r="R3166" s="7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s="5">
        <f t="shared" si="294"/>
        <v>162.66666666666666</v>
      </c>
      <c r="P3167">
        <f t="shared" si="295"/>
        <v>58.095238095238095</v>
      </c>
      <c r="Q3167" s="6" t="str">
        <f t="shared" si="296"/>
        <v>theater</v>
      </c>
      <c r="R3167" s="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s="5">
        <f t="shared" si="294"/>
        <v>160.22808571428573</v>
      </c>
      <c r="P3168">
        <f t="shared" si="295"/>
        <v>60.300892473118282</v>
      </c>
      <c r="Q3168" s="6" t="str">
        <f t="shared" si="296"/>
        <v>theater</v>
      </c>
      <c r="R3168" s="7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7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s="5">
        <f t="shared" si="294"/>
        <v>116.16666666666666</v>
      </c>
      <c r="P3169">
        <f t="shared" si="295"/>
        <v>63.363636363636367</v>
      </c>
      <c r="Q3169" s="6" t="str">
        <f t="shared" si="296"/>
        <v>theater</v>
      </c>
      <c r="R3169" s="7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s="5">
        <f t="shared" si="294"/>
        <v>124.2</v>
      </c>
      <c r="P3170">
        <f t="shared" si="295"/>
        <v>50.901639344262293</v>
      </c>
      <c r="Q3170" s="6" t="str">
        <f t="shared" si="296"/>
        <v>theater</v>
      </c>
      <c r="R3170" s="7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7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s="5">
        <f t="shared" si="294"/>
        <v>103.01249999999999</v>
      </c>
      <c r="P3171">
        <f t="shared" si="295"/>
        <v>100.5</v>
      </c>
      <c r="Q3171" s="6" t="str">
        <f t="shared" si="296"/>
        <v>theater</v>
      </c>
      <c r="R3171" s="7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s="5">
        <f t="shared" si="294"/>
        <v>112.25</v>
      </c>
      <c r="P3172">
        <f t="shared" si="295"/>
        <v>31.619718309859156</v>
      </c>
      <c r="Q3172" s="6" t="str">
        <f t="shared" si="296"/>
        <v>theater</v>
      </c>
      <c r="R3172" s="7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s="5">
        <f t="shared" si="294"/>
        <v>108.8142857142857</v>
      </c>
      <c r="P3173">
        <f t="shared" si="295"/>
        <v>65.102564102564102</v>
      </c>
      <c r="Q3173" s="6" t="str">
        <f t="shared" si="296"/>
        <v>theater</v>
      </c>
      <c r="R3173" s="7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s="5">
        <f t="shared" si="294"/>
        <v>114.99999999999999</v>
      </c>
      <c r="P3174">
        <f t="shared" si="295"/>
        <v>79.310344827586206</v>
      </c>
      <c r="Q3174" s="6" t="str">
        <f t="shared" si="296"/>
        <v>theater</v>
      </c>
      <c r="R3174" s="7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s="5">
        <f t="shared" si="294"/>
        <v>103</v>
      </c>
      <c r="P3175">
        <f t="shared" si="295"/>
        <v>139.18918918918919</v>
      </c>
      <c r="Q3175" s="6" t="str">
        <f t="shared" si="296"/>
        <v>theater</v>
      </c>
      <c r="R3175" s="7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s="5">
        <f t="shared" si="294"/>
        <v>101.13333333333334</v>
      </c>
      <c r="P3176">
        <f t="shared" si="295"/>
        <v>131.91304347826087</v>
      </c>
      <c r="Q3176" s="6" t="str">
        <f t="shared" si="296"/>
        <v>theater</v>
      </c>
      <c r="R3176" s="7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s="5">
        <f t="shared" si="294"/>
        <v>109.55999999999999</v>
      </c>
      <c r="P3177">
        <f t="shared" si="295"/>
        <v>91.3</v>
      </c>
      <c r="Q3177" s="6" t="str">
        <f t="shared" si="296"/>
        <v>theater</v>
      </c>
      <c r="R3177" s="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s="5">
        <f t="shared" si="294"/>
        <v>114.8421052631579</v>
      </c>
      <c r="P3178">
        <f t="shared" si="295"/>
        <v>39.672727272727272</v>
      </c>
      <c r="Q3178" s="6" t="str">
        <f t="shared" si="296"/>
        <v>theater</v>
      </c>
      <c r="R3178" s="7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s="5">
        <f t="shared" si="294"/>
        <v>117.39999999999999</v>
      </c>
      <c r="P3179">
        <f t="shared" si="295"/>
        <v>57.549019607843135</v>
      </c>
      <c r="Q3179" s="6" t="str">
        <f t="shared" si="296"/>
        <v>theater</v>
      </c>
      <c r="R3179" s="7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s="5">
        <f t="shared" si="294"/>
        <v>171.73333333333335</v>
      </c>
      <c r="P3180">
        <f t="shared" si="295"/>
        <v>33.025641025641029</v>
      </c>
      <c r="Q3180" s="6" t="str">
        <f t="shared" si="296"/>
        <v>theater</v>
      </c>
      <c r="R3180" s="7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7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s="5">
        <f t="shared" si="294"/>
        <v>114.16238095238094</v>
      </c>
      <c r="P3181">
        <f t="shared" si="295"/>
        <v>77.335806451612896</v>
      </c>
      <c r="Q3181" s="6" t="str">
        <f t="shared" si="296"/>
        <v>theater</v>
      </c>
      <c r="R3181" s="7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s="5">
        <f t="shared" si="294"/>
        <v>119.75</v>
      </c>
      <c r="P3182">
        <f t="shared" si="295"/>
        <v>31.933333333333334</v>
      </c>
      <c r="Q3182" s="6" t="str">
        <f t="shared" si="296"/>
        <v>theater</v>
      </c>
      <c r="R3182" s="7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s="5">
        <f t="shared" si="294"/>
        <v>109.00000000000001</v>
      </c>
      <c r="P3183">
        <f t="shared" si="295"/>
        <v>36.333333333333336</v>
      </c>
      <c r="Q3183" s="6" t="str">
        <f t="shared" si="296"/>
        <v>theater</v>
      </c>
      <c r="R3183" s="7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s="5">
        <f t="shared" si="294"/>
        <v>100.88571428571429</v>
      </c>
      <c r="P3184">
        <f t="shared" si="295"/>
        <v>46.768211920529801</v>
      </c>
      <c r="Q3184" s="6" t="str">
        <f t="shared" si="296"/>
        <v>theater</v>
      </c>
      <c r="R3184" s="7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s="5">
        <f t="shared" si="294"/>
        <v>109.00000000000001</v>
      </c>
      <c r="P3185">
        <f t="shared" si="295"/>
        <v>40.073529411764703</v>
      </c>
      <c r="Q3185" s="6" t="str">
        <f t="shared" si="296"/>
        <v>theater</v>
      </c>
      <c r="R3185" s="7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s="5">
        <f t="shared" si="294"/>
        <v>107.20930232558139</v>
      </c>
      <c r="P3186">
        <f t="shared" si="295"/>
        <v>100.21739130434783</v>
      </c>
      <c r="Q3186" s="6" t="str">
        <f t="shared" si="296"/>
        <v>theater</v>
      </c>
      <c r="R3186" s="7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5">
        <f t="shared" si="294"/>
        <v>100</v>
      </c>
      <c r="P3187">
        <f t="shared" si="295"/>
        <v>41.666666666666664</v>
      </c>
      <c r="Q3187" s="6" t="str">
        <f t="shared" si="296"/>
        <v>theater</v>
      </c>
      <c r="R3187" s="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s="5">
        <f t="shared" si="294"/>
        <v>102.18750000000001</v>
      </c>
      <c r="P3188">
        <f t="shared" si="295"/>
        <v>46.714285714285715</v>
      </c>
      <c r="Q3188" s="6" t="str">
        <f t="shared" si="296"/>
        <v>theater</v>
      </c>
      <c r="R3188" s="7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s="5">
        <f t="shared" si="294"/>
        <v>116.29333333333334</v>
      </c>
      <c r="P3189">
        <f t="shared" si="295"/>
        <v>71.491803278688522</v>
      </c>
      <c r="Q3189" s="6" t="str">
        <f t="shared" si="296"/>
        <v>theater</v>
      </c>
      <c r="R3189" s="7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8308</v>
      </c>
      <c r="O3190" s="5">
        <f t="shared" si="294"/>
        <v>65</v>
      </c>
      <c r="P3190">
        <f t="shared" si="295"/>
        <v>14.444444444444445</v>
      </c>
      <c r="Q3190" s="6" t="str">
        <f t="shared" si="296"/>
        <v>theater</v>
      </c>
      <c r="R3190" s="7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8308</v>
      </c>
      <c r="O3191" s="5">
        <f t="shared" si="294"/>
        <v>12.327272727272726</v>
      </c>
      <c r="P3191">
        <f t="shared" si="295"/>
        <v>356.84210526315792</v>
      </c>
      <c r="Q3191" s="6" t="str">
        <f t="shared" si="296"/>
        <v>theater</v>
      </c>
      <c r="R3191" s="7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8308</v>
      </c>
      <c r="O3192" s="5">
        <f t="shared" si="294"/>
        <v>0</v>
      </c>
      <c r="P3192">
        <f t="shared" si="295"/>
        <v>0</v>
      </c>
      <c r="Q3192" s="6" t="str">
        <f t="shared" si="296"/>
        <v>theater</v>
      </c>
      <c r="R3192" s="7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8308</v>
      </c>
      <c r="O3193" s="5">
        <f t="shared" si="294"/>
        <v>4.0266666666666664</v>
      </c>
      <c r="P3193">
        <f t="shared" si="295"/>
        <v>37.75</v>
      </c>
      <c r="Q3193" s="6" t="str">
        <f t="shared" si="296"/>
        <v>theater</v>
      </c>
      <c r="R3193" s="7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8308</v>
      </c>
      <c r="O3194" s="5">
        <f t="shared" si="294"/>
        <v>1.02</v>
      </c>
      <c r="P3194">
        <f t="shared" si="295"/>
        <v>12.75</v>
      </c>
      <c r="Q3194" s="6" t="str">
        <f t="shared" si="296"/>
        <v>theater</v>
      </c>
      <c r="R3194" s="7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8308</v>
      </c>
      <c r="O3195" s="5">
        <f t="shared" si="294"/>
        <v>11.74</v>
      </c>
      <c r="P3195">
        <f t="shared" si="295"/>
        <v>24.458333333333332</v>
      </c>
      <c r="Q3195" s="6" t="str">
        <f t="shared" si="296"/>
        <v>theater</v>
      </c>
      <c r="R3195" s="7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8308</v>
      </c>
      <c r="O3196" s="5">
        <f t="shared" si="294"/>
        <v>0</v>
      </c>
      <c r="P3196">
        <f t="shared" si="295"/>
        <v>0</v>
      </c>
      <c r="Q3196" s="6" t="str">
        <f t="shared" si="296"/>
        <v>theater</v>
      </c>
      <c r="R3196" s="7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8308</v>
      </c>
      <c r="O3197" s="5">
        <f t="shared" si="294"/>
        <v>59.142857142857139</v>
      </c>
      <c r="P3197">
        <f t="shared" si="295"/>
        <v>53.07692307692308</v>
      </c>
      <c r="Q3197" s="6" t="str">
        <f t="shared" si="296"/>
        <v>theater</v>
      </c>
      <c r="R3197" s="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8308</v>
      </c>
      <c r="O3198" s="5">
        <f t="shared" si="294"/>
        <v>0.06</v>
      </c>
      <c r="P3198">
        <f t="shared" si="295"/>
        <v>300</v>
      </c>
      <c r="Q3198" s="6" t="str">
        <f t="shared" si="296"/>
        <v>theater</v>
      </c>
      <c r="R3198" s="7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7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8308</v>
      </c>
      <c r="O3199" s="5">
        <f t="shared" si="294"/>
        <v>11.450000000000001</v>
      </c>
      <c r="P3199">
        <f t="shared" si="295"/>
        <v>286.25</v>
      </c>
      <c r="Q3199" s="6" t="str">
        <f t="shared" si="296"/>
        <v>theater</v>
      </c>
      <c r="R3199" s="7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8308</v>
      </c>
      <c r="O3200" s="5">
        <f t="shared" si="294"/>
        <v>0.36666666666666664</v>
      </c>
      <c r="P3200">
        <f t="shared" si="295"/>
        <v>36.666666666666664</v>
      </c>
      <c r="Q3200" s="6" t="str">
        <f t="shared" si="296"/>
        <v>theater</v>
      </c>
      <c r="R3200" s="7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8308</v>
      </c>
      <c r="O3201" s="5">
        <f t="shared" si="294"/>
        <v>52.16</v>
      </c>
      <c r="P3201">
        <f t="shared" si="295"/>
        <v>49.20754716981132</v>
      </c>
      <c r="Q3201" s="6" t="str">
        <f t="shared" si="296"/>
        <v>theater</v>
      </c>
      <c r="R3201" s="7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8308</v>
      </c>
      <c r="O3202" s="5">
        <f t="shared" ref="O3202:O3265" si="300">(E3202/D3202)*100</f>
        <v>2E-3</v>
      </c>
      <c r="P3202">
        <f t="shared" si="295"/>
        <v>1</v>
      </c>
      <c r="Q3202" s="6" t="str">
        <f t="shared" si="296"/>
        <v>theater</v>
      </c>
      <c r="R3202" s="7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8308</v>
      </c>
      <c r="O3203" s="5">
        <f t="shared" si="300"/>
        <v>1.25</v>
      </c>
      <c r="P3203">
        <f t="shared" ref="P3203:P3266" si="301">IFERROR(E3203/L3203,0)</f>
        <v>12.5</v>
      </c>
      <c r="Q3203" s="6" t="str">
        <f t="shared" ref="Q3203:Q3266" si="302">LEFT(N3203,FIND("/",N3203)-1)</f>
        <v>theater</v>
      </c>
      <c r="R3203" s="7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8308</v>
      </c>
      <c r="O3204" s="5">
        <f t="shared" si="300"/>
        <v>54.52</v>
      </c>
      <c r="P3204">
        <f t="shared" si="301"/>
        <v>109.04</v>
      </c>
      <c r="Q3204" s="6" t="str">
        <f t="shared" si="302"/>
        <v>theater</v>
      </c>
      <c r="R3204" s="7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8308</v>
      </c>
      <c r="O3205" s="5">
        <f t="shared" si="300"/>
        <v>25</v>
      </c>
      <c r="P3205">
        <f t="shared" si="301"/>
        <v>41.666666666666664</v>
      </c>
      <c r="Q3205" s="6" t="str">
        <f t="shared" si="302"/>
        <v>theater</v>
      </c>
      <c r="R3205" s="7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8308</v>
      </c>
      <c r="O3206" s="5">
        <f t="shared" si="300"/>
        <v>0</v>
      </c>
      <c r="P3206">
        <f t="shared" si="301"/>
        <v>0</v>
      </c>
      <c r="Q3206" s="6" t="str">
        <f t="shared" si="302"/>
        <v>theater</v>
      </c>
      <c r="R3206" s="7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8308</v>
      </c>
      <c r="O3207" s="5">
        <f t="shared" si="300"/>
        <v>3.4125000000000001</v>
      </c>
      <c r="P3207">
        <f t="shared" si="301"/>
        <v>22.75</v>
      </c>
      <c r="Q3207" s="6" t="str">
        <f t="shared" si="302"/>
        <v>theater</v>
      </c>
      <c r="R3207" s="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8308</v>
      </c>
      <c r="O3208" s="5">
        <f t="shared" si="300"/>
        <v>0</v>
      </c>
      <c r="P3208">
        <f t="shared" si="301"/>
        <v>0</v>
      </c>
      <c r="Q3208" s="6" t="str">
        <f t="shared" si="302"/>
        <v>theater</v>
      </c>
      <c r="R3208" s="7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8308</v>
      </c>
      <c r="O3209" s="5">
        <f t="shared" si="300"/>
        <v>46.36363636363636</v>
      </c>
      <c r="P3209">
        <f t="shared" si="301"/>
        <v>70.833333333333329</v>
      </c>
      <c r="Q3209" s="6" t="str">
        <f t="shared" si="302"/>
        <v>theater</v>
      </c>
      <c r="R3209" s="7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s="5">
        <f t="shared" si="300"/>
        <v>103.49999999999999</v>
      </c>
      <c r="P3210">
        <f t="shared" si="301"/>
        <v>63.109756097560975</v>
      </c>
      <c r="Q3210" s="6" t="str">
        <f t="shared" si="302"/>
        <v>theater</v>
      </c>
      <c r="R3210" s="7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s="5">
        <f t="shared" si="300"/>
        <v>119.32315789473684</v>
      </c>
      <c r="P3211">
        <f t="shared" si="301"/>
        <v>50.157964601769912</v>
      </c>
      <c r="Q3211" s="6" t="str">
        <f t="shared" si="302"/>
        <v>theater</v>
      </c>
      <c r="R3211" s="7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s="5">
        <f t="shared" si="300"/>
        <v>125.76666666666667</v>
      </c>
      <c r="P3212">
        <f t="shared" si="301"/>
        <v>62.883333333333333</v>
      </c>
      <c r="Q3212" s="6" t="str">
        <f t="shared" si="302"/>
        <v>theater</v>
      </c>
      <c r="R3212" s="7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s="5">
        <f t="shared" si="300"/>
        <v>119.74347826086958</v>
      </c>
      <c r="P3213">
        <f t="shared" si="301"/>
        <v>85.531055900621112</v>
      </c>
      <c r="Q3213" s="6" t="str">
        <f t="shared" si="302"/>
        <v>theater</v>
      </c>
      <c r="R3213" s="7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7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s="5">
        <f t="shared" si="300"/>
        <v>126.25</v>
      </c>
      <c r="P3214">
        <f t="shared" si="301"/>
        <v>53.723404255319146</v>
      </c>
      <c r="Q3214" s="6" t="str">
        <f t="shared" si="302"/>
        <v>theater</v>
      </c>
      <c r="R3214" s="7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s="5">
        <f t="shared" si="300"/>
        <v>100.11666666666667</v>
      </c>
      <c r="P3215">
        <f t="shared" si="301"/>
        <v>127.80851063829788</v>
      </c>
      <c r="Q3215" s="6" t="str">
        <f t="shared" si="302"/>
        <v>theater</v>
      </c>
      <c r="R3215" s="7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s="5">
        <f t="shared" si="300"/>
        <v>102.13333333333334</v>
      </c>
      <c r="P3216">
        <f t="shared" si="301"/>
        <v>106.57391304347826</v>
      </c>
      <c r="Q3216" s="6" t="str">
        <f t="shared" si="302"/>
        <v>theater</v>
      </c>
      <c r="R3216" s="7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s="5">
        <f t="shared" si="300"/>
        <v>100.35142857142858</v>
      </c>
      <c r="P3217">
        <f t="shared" si="301"/>
        <v>262.11194029850748</v>
      </c>
      <c r="Q3217" s="6" t="str">
        <f t="shared" si="302"/>
        <v>theater</v>
      </c>
      <c r="R3217" s="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s="5">
        <f t="shared" si="300"/>
        <v>100.05</v>
      </c>
      <c r="P3218">
        <f t="shared" si="301"/>
        <v>57.171428571428571</v>
      </c>
      <c r="Q3218" s="6" t="str">
        <f t="shared" si="302"/>
        <v>theater</v>
      </c>
      <c r="R3218" s="7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7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s="5">
        <f t="shared" si="300"/>
        <v>116.02222222222223</v>
      </c>
      <c r="P3219">
        <f t="shared" si="301"/>
        <v>50.20192307692308</v>
      </c>
      <c r="Q3219" s="6" t="str">
        <f t="shared" si="302"/>
        <v>theater</v>
      </c>
      <c r="R3219" s="7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s="5">
        <f t="shared" si="300"/>
        <v>102.1</v>
      </c>
      <c r="P3220">
        <f t="shared" si="301"/>
        <v>66.586956521739125</v>
      </c>
      <c r="Q3220" s="6" t="str">
        <f t="shared" si="302"/>
        <v>theater</v>
      </c>
      <c r="R3220" s="7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7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s="5">
        <f t="shared" si="300"/>
        <v>100.11000000000001</v>
      </c>
      <c r="P3221">
        <f t="shared" si="301"/>
        <v>168.25210084033614</v>
      </c>
      <c r="Q3221" s="6" t="str">
        <f t="shared" si="302"/>
        <v>theater</v>
      </c>
      <c r="R3221" s="7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7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s="5">
        <f t="shared" si="300"/>
        <v>100.84</v>
      </c>
      <c r="P3222">
        <f t="shared" si="301"/>
        <v>256.37288135593218</v>
      </c>
      <c r="Q3222" s="6" t="str">
        <f t="shared" si="302"/>
        <v>theater</v>
      </c>
      <c r="R3222" s="7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s="5">
        <f t="shared" si="300"/>
        <v>103.42499999999998</v>
      </c>
      <c r="P3223">
        <f t="shared" si="301"/>
        <v>36.610619469026545</v>
      </c>
      <c r="Q3223" s="6" t="str">
        <f t="shared" si="302"/>
        <v>theater</v>
      </c>
      <c r="R3223" s="7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s="5">
        <f t="shared" si="300"/>
        <v>124.8</v>
      </c>
      <c r="P3224">
        <f t="shared" si="301"/>
        <v>37.142857142857146</v>
      </c>
      <c r="Q3224" s="6" t="str">
        <f t="shared" si="302"/>
        <v>theater</v>
      </c>
      <c r="R3224" s="7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7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s="5">
        <f t="shared" si="300"/>
        <v>109.51612903225806</v>
      </c>
      <c r="P3225">
        <f t="shared" si="301"/>
        <v>45.878378378378379</v>
      </c>
      <c r="Q3225" s="6" t="str">
        <f t="shared" si="302"/>
        <v>theater</v>
      </c>
      <c r="R3225" s="7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s="5">
        <f t="shared" si="300"/>
        <v>102.03333333333333</v>
      </c>
      <c r="P3226">
        <f t="shared" si="301"/>
        <v>141.71296296296296</v>
      </c>
      <c r="Q3226" s="6" t="str">
        <f t="shared" si="302"/>
        <v>theater</v>
      </c>
      <c r="R3226" s="7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s="5">
        <f t="shared" si="300"/>
        <v>102.35000000000001</v>
      </c>
      <c r="P3227">
        <f t="shared" si="301"/>
        <v>52.487179487179489</v>
      </c>
      <c r="Q3227" s="6" t="str">
        <f t="shared" si="302"/>
        <v>theater</v>
      </c>
      <c r="R3227" s="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s="5">
        <f t="shared" si="300"/>
        <v>104.16666666666667</v>
      </c>
      <c r="P3228">
        <f t="shared" si="301"/>
        <v>59.523809523809526</v>
      </c>
      <c r="Q3228" s="6" t="str">
        <f t="shared" si="302"/>
        <v>theater</v>
      </c>
      <c r="R3228" s="7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s="5">
        <f t="shared" si="300"/>
        <v>125</v>
      </c>
      <c r="P3229">
        <f t="shared" si="301"/>
        <v>50</v>
      </c>
      <c r="Q3229" s="6" t="str">
        <f t="shared" si="302"/>
        <v>theater</v>
      </c>
      <c r="R3229" s="7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7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s="5">
        <f t="shared" si="300"/>
        <v>102.34285714285714</v>
      </c>
      <c r="P3230">
        <f t="shared" si="301"/>
        <v>193.62162162162161</v>
      </c>
      <c r="Q3230" s="6" t="str">
        <f t="shared" si="302"/>
        <v>theater</v>
      </c>
      <c r="R3230" s="7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s="5">
        <f t="shared" si="300"/>
        <v>107.86500000000001</v>
      </c>
      <c r="P3231">
        <f t="shared" si="301"/>
        <v>106.79702970297029</v>
      </c>
      <c r="Q3231" s="6" t="str">
        <f t="shared" si="302"/>
        <v>theater</v>
      </c>
      <c r="R3231" s="7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s="5">
        <f t="shared" si="300"/>
        <v>109.88461538461539</v>
      </c>
      <c r="P3232">
        <f t="shared" si="301"/>
        <v>77.21621621621621</v>
      </c>
      <c r="Q3232" s="6" t="str">
        <f t="shared" si="302"/>
        <v>theater</v>
      </c>
      <c r="R3232" s="7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s="5">
        <f t="shared" si="300"/>
        <v>161</v>
      </c>
      <c r="P3233">
        <f t="shared" si="301"/>
        <v>57.5</v>
      </c>
      <c r="Q3233" s="6" t="str">
        <f t="shared" si="302"/>
        <v>theater</v>
      </c>
      <c r="R3233" s="7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s="5">
        <f t="shared" si="300"/>
        <v>131.20000000000002</v>
      </c>
      <c r="P3234">
        <f t="shared" si="301"/>
        <v>50.46153846153846</v>
      </c>
      <c r="Q3234" s="6" t="str">
        <f t="shared" si="302"/>
        <v>theater</v>
      </c>
      <c r="R3234" s="7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s="5">
        <f t="shared" si="300"/>
        <v>118.8</v>
      </c>
      <c r="P3235">
        <f t="shared" si="301"/>
        <v>97.377049180327873</v>
      </c>
      <c r="Q3235" s="6" t="str">
        <f t="shared" si="302"/>
        <v>theater</v>
      </c>
      <c r="R3235" s="7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s="5">
        <f t="shared" si="300"/>
        <v>100.39275000000001</v>
      </c>
      <c r="P3236">
        <f t="shared" si="301"/>
        <v>34.91921739130435</v>
      </c>
      <c r="Q3236" s="6" t="str">
        <f t="shared" si="302"/>
        <v>theater</v>
      </c>
      <c r="R3236" s="7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s="5">
        <f t="shared" si="300"/>
        <v>103.20666666666666</v>
      </c>
      <c r="P3237">
        <f t="shared" si="301"/>
        <v>85.530386740331494</v>
      </c>
      <c r="Q3237" s="6" t="str">
        <f t="shared" si="302"/>
        <v>theater</v>
      </c>
      <c r="R3237" s="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s="5">
        <f t="shared" si="300"/>
        <v>100.6</v>
      </c>
      <c r="P3238">
        <f t="shared" si="301"/>
        <v>182.90909090909091</v>
      </c>
      <c r="Q3238" s="6" t="str">
        <f t="shared" si="302"/>
        <v>theater</v>
      </c>
      <c r="R3238" s="7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7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s="5">
        <f t="shared" si="300"/>
        <v>100.78754285714287</v>
      </c>
      <c r="P3239">
        <f t="shared" si="301"/>
        <v>131.13620817843866</v>
      </c>
      <c r="Q3239" s="6" t="str">
        <f t="shared" si="302"/>
        <v>theater</v>
      </c>
      <c r="R3239" s="7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s="5">
        <f t="shared" si="300"/>
        <v>112.32142857142857</v>
      </c>
      <c r="P3240">
        <f t="shared" si="301"/>
        <v>39.810126582278478</v>
      </c>
      <c r="Q3240" s="6" t="str">
        <f t="shared" si="302"/>
        <v>theater</v>
      </c>
      <c r="R3240" s="7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s="5">
        <f t="shared" si="300"/>
        <v>105.91914022517912</v>
      </c>
      <c r="P3241">
        <f t="shared" si="301"/>
        <v>59.701730769230764</v>
      </c>
      <c r="Q3241" s="6" t="str">
        <f t="shared" si="302"/>
        <v>theater</v>
      </c>
      <c r="R3241" s="7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s="5">
        <f t="shared" si="300"/>
        <v>100.56666666666668</v>
      </c>
      <c r="P3242">
        <f t="shared" si="301"/>
        <v>88.735294117647058</v>
      </c>
      <c r="Q3242" s="6" t="str">
        <f t="shared" si="302"/>
        <v>theater</v>
      </c>
      <c r="R3242" s="7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s="5">
        <f t="shared" si="300"/>
        <v>115.30588235294117</v>
      </c>
      <c r="P3243">
        <f t="shared" si="301"/>
        <v>58.688622754491021</v>
      </c>
      <c r="Q3243" s="6" t="str">
        <f t="shared" si="302"/>
        <v>theater</v>
      </c>
      <c r="R3243" s="7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7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s="5">
        <f t="shared" si="300"/>
        <v>127.30419999999999</v>
      </c>
      <c r="P3244">
        <f t="shared" si="301"/>
        <v>69.56513661202186</v>
      </c>
      <c r="Q3244" s="6" t="str">
        <f t="shared" si="302"/>
        <v>theater</v>
      </c>
      <c r="R3244" s="7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s="5">
        <f t="shared" si="300"/>
        <v>102.83750000000001</v>
      </c>
      <c r="P3245">
        <f t="shared" si="301"/>
        <v>115.87323943661971</v>
      </c>
      <c r="Q3245" s="6" t="str">
        <f t="shared" si="302"/>
        <v>theater</v>
      </c>
      <c r="R3245" s="7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s="5">
        <f t="shared" si="300"/>
        <v>102.9375</v>
      </c>
      <c r="P3246">
        <f t="shared" si="301"/>
        <v>23.869565217391305</v>
      </c>
      <c r="Q3246" s="6" t="str">
        <f t="shared" si="302"/>
        <v>theater</v>
      </c>
      <c r="R3246" s="7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s="5">
        <f t="shared" si="300"/>
        <v>104.3047619047619</v>
      </c>
      <c r="P3247">
        <f t="shared" si="301"/>
        <v>81.125925925925927</v>
      </c>
      <c r="Q3247" s="6" t="str">
        <f t="shared" si="302"/>
        <v>theater</v>
      </c>
      <c r="R3247" s="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s="5">
        <f t="shared" si="300"/>
        <v>111.22000000000001</v>
      </c>
      <c r="P3248">
        <f t="shared" si="301"/>
        <v>57.626943005181346</v>
      </c>
      <c r="Q3248" s="6" t="str">
        <f t="shared" si="302"/>
        <v>theater</v>
      </c>
      <c r="R3248" s="7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s="5">
        <f t="shared" si="300"/>
        <v>105.86</v>
      </c>
      <c r="P3249">
        <f t="shared" si="301"/>
        <v>46.429824561403507</v>
      </c>
      <c r="Q3249" s="6" t="str">
        <f t="shared" si="302"/>
        <v>theater</v>
      </c>
      <c r="R3249" s="7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7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s="5">
        <f t="shared" si="300"/>
        <v>100.79166666666666</v>
      </c>
      <c r="P3250">
        <f t="shared" si="301"/>
        <v>60.475000000000001</v>
      </c>
      <c r="Q3250" s="6" t="str">
        <f t="shared" si="302"/>
        <v>theater</v>
      </c>
      <c r="R3250" s="7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s="5">
        <f t="shared" si="300"/>
        <v>104.92727272727274</v>
      </c>
      <c r="P3251">
        <f t="shared" si="301"/>
        <v>65.579545454545453</v>
      </c>
      <c r="Q3251" s="6" t="str">
        <f t="shared" si="302"/>
        <v>theater</v>
      </c>
      <c r="R3251" s="7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s="5">
        <f t="shared" si="300"/>
        <v>101.55199999999999</v>
      </c>
      <c r="P3252">
        <f t="shared" si="301"/>
        <v>119.1924882629108</v>
      </c>
      <c r="Q3252" s="6" t="str">
        <f t="shared" si="302"/>
        <v>theater</v>
      </c>
      <c r="R3252" s="7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s="5">
        <f t="shared" si="300"/>
        <v>110.73333333333333</v>
      </c>
      <c r="P3253">
        <f t="shared" si="301"/>
        <v>83.05</v>
      </c>
      <c r="Q3253" s="6" t="str">
        <f t="shared" si="302"/>
        <v>theater</v>
      </c>
      <c r="R3253" s="7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7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s="5">
        <f t="shared" si="300"/>
        <v>127.82222222222221</v>
      </c>
      <c r="P3254">
        <f t="shared" si="301"/>
        <v>57.52</v>
      </c>
      <c r="Q3254" s="6" t="str">
        <f t="shared" si="302"/>
        <v>theater</v>
      </c>
      <c r="R3254" s="7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s="5">
        <f t="shared" si="300"/>
        <v>101.82500000000002</v>
      </c>
      <c r="P3255">
        <f t="shared" si="301"/>
        <v>177.08695652173913</v>
      </c>
      <c r="Q3255" s="6" t="str">
        <f t="shared" si="302"/>
        <v>theater</v>
      </c>
      <c r="R3255" s="7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s="5">
        <f t="shared" si="300"/>
        <v>101.25769230769231</v>
      </c>
      <c r="P3256">
        <f t="shared" si="301"/>
        <v>70.771505376344081</v>
      </c>
      <c r="Q3256" s="6" t="str">
        <f t="shared" si="302"/>
        <v>theater</v>
      </c>
      <c r="R3256" s="7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s="5">
        <f t="shared" si="300"/>
        <v>175</v>
      </c>
      <c r="P3257">
        <f t="shared" si="301"/>
        <v>29.166666666666668</v>
      </c>
      <c r="Q3257" s="6" t="str">
        <f t="shared" si="302"/>
        <v>theater</v>
      </c>
      <c r="R3257" s="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s="5">
        <f t="shared" si="300"/>
        <v>128.06</v>
      </c>
      <c r="P3258">
        <f t="shared" si="301"/>
        <v>72.76136363636364</v>
      </c>
      <c r="Q3258" s="6" t="str">
        <f t="shared" si="302"/>
        <v>theater</v>
      </c>
      <c r="R3258" s="7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s="5">
        <f t="shared" si="300"/>
        <v>106.29949999999999</v>
      </c>
      <c r="P3259">
        <f t="shared" si="301"/>
        <v>51.853414634146333</v>
      </c>
      <c r="Q3259" s="6" t="str">
        <f t="shared" si="302"/>
        <v>theater</v>
      </c>
      <c r="R3259" s="7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7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s="5">
        <f t="shared" si="300"/>
        <v>105.21428571428571</v>
      </c>
      <c r="P3260">
        <f t="shared" si="301"/>
        <v>98.2</v>
      </c>
      <c r="Q3260" s="6" t="str">
        <f t="shared" si="302"/>
        <v>theater</v>
      </c>
      <c r="R3260" s="7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s="5">
        <f t="shared" si="300"/>
        <v>106.16782608695652</v>
      </c>
      <c r="P3261">
        <f t="shared" si="301"/>
        <v>251.7381443298969</v>
      </c>
      <c r="Q3261" s="6" t="str">
        <f t="shared" si="302"/>
        <v>theater</v>
      </c>
      <c r="R3261" s="7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s="5">
        <f t="shared" si="300"/>
        <v>109.24000000000001</v>
      </c>
      <c r="P3262">
        <f t="shared" si="301"/>
        <v>74.821917808219183</v>
      </c>
      <c r="Q3262" s="6" t="str">
        <f t="shared" si="302"/>
        <v>theater</v>
      </c>
      <c r="R3262" s="7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s="5">
        <f t="shared" si="300"/>
        <v>100.45454545454547</v>
      </c>
      <c r="P3263">
        <f t="shared" si="301"/>
        <v>67.65306122448979</v>
      </c>
      <c r="Q3263" s="6" t="str">
        <f t="shared" si="302"/>
        <v>theater</v>
      </c>
      <c r="R3263" s="7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7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s="5">
        <f t="shared" si="300"/>
        <v>103.04098360655738</v>
      </c>
      <c r="P3264">
        <f t="shared" si="301"/>
        <v>93.81343283582089</v>
      </c>
      <c r="Q3264" s="6" t="str">
        <f t="shared" si="302"/>
        <v>theater</v>
      </c>
      <c r="R3264" s="7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7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s="5">
        <f t="shared" si="300"/>
        <v>112.1664</v>
      </c>
      <c r="P3265">
        <f t="shared" si="301"/>
        <v>41.237647058823526</v>
      </c>
      <c r="Q3265" s="6" t="str">
        <f t="shared" si="302"/>
        <v>theater</v>
      </c>
      <c r="R3265" s="7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7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s="5">
        <f t="shared" ref="O3266:O3329" si="306">(E3266/D3266)*100</f>
        <v>103</v>
      </c>
      <c r="P3266">
        <f t="shared" si="301"/>
        <v>52.551020408163268</v>
      </c>
      <c r="Q3266" s="6" t="str">
        <f t="shared" si="302"/>
        <v>theater</v>
      </c>
      <c r="R3266" s="7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s="5">
        <f t="shared" si="306"/>
        <v>164</v>
      </c>
      <c r="P3267">
        <f t="shared" ref="P3267:P3330" si="307">IFERROR(E3267/L3267,0)</f>
        <v>70.285714285714292</v>
      </c>
      <c r="Q3267" s="6" t="str">
        <f t="shared" ref="Q3267:Q3330" si="308">LEFT(N3267,FIND("/",N3267)-1)</f>
        <v>theater</v>
      </c>
      <c r="R3267" s="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s="5">
        <f t="shared" si="306"/>
        <v>131.28333333333333</v>
      </c>
      <c r="P3268">
        <f t="shared" si="307"/>
        <v>48.325153374233132</v>
      </c>
      <c r="Q3268" s="6" t="str">
        <f t="shared" si="308"/>
        <v>theater</v>
      </c>
      <c r="R3268" s="7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s="5">
        <f t="shared" si="306"/>
        <v>102.1</v>
      </c>
      <c r="P3269">
        <f t="shared" si="307"/>
        <v>53.177083333333336</v>
      </c>
      <c r="Q3269" s="6" t="str">
        <f t="shared" si="308"/>
        <v>theater</v>
      </c>
      <c r="R3269" s="7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s="5">
        <f t="shared" si="306"/>
        <v>128</v>
      </c>
      <c r="P3270">
        <f t="shared" si="307"/>
        <v>60.952380952380949</v>
      </c>
      <c r="Q3270" s="6" t="str">
        <f t="shared" si="308"/>
        <v>theater</v>
      </c>
      <c r="R3270" s="7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s="5">
        <f t="shared" si="306"/>
        <v>101.49999999999999</v>
      </c>
      <c r="P3271">
        <f t="shared" si="307"/>
        <v>116</v>
      </c>
      <c r="Q3271" s="6" t="str">
        <f t="shared" si="308"/>
        <v>theater</v>
      </c>
      <c r="R3271" s="7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s="5">
        <f t="shared" si="306"/>
        <v>101.66666666666666</v>
      </c>
      <c r="P3272">
        <f t="shared" si="307"/>
        <v>61</v>
      </c>
      <c r="Q3272" s="6" t="str">
        <f t="shared" si="308"/>
        <v>theater</v>
      </c>
      <c r="R3272" s="7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s="5">
        <f t="shared" si="306"/>
        <v>130</v>
      </c>
      <c r="P3273">
        <f t="shared" si="307"/>
        <v>38.235294117647058</v>
      </c>
      <c r="Q3273" s="6" t="str">
        <f t="shared" si="308"/>
        <v>theater</v>
      </c>
      <c r="R3273" s="7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s="5">
        <f t="shared" si="306"/>
        <v>154.43</v>
      </c>
      <c r="P3274">
        <f t="shared" si="307"/>
        <v>106.50344827586207</v>
      </c>
      <c r="Q3274" s="6" t="str">
        <f t="shared" si="308"/>
        <v>theater</v>
      </c>
      <c r="R3274" s="7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s="5">
        <f t="shared" si="306"/>
        <v>107.4</v>
      </c>
      <c r="P3275">
        <f t="shared" si="307"/>
        <v>204.57142857142858</v>
      </c>
      <c r="Q3275" s="6" t="str">
        <f t="shared" si="308"/>
        <v>theater</v>
      </c>
      <c r="R3275" s="7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s="5">
        <f t="shared" si="306"/>
        <v>101.32258064516128</v>
      </c>
      <c r="P3276">
        <f t="shared" si="307"/>
        <v>54.912587412587413</v>
      </c>
      <c r="Q3276" s="6" t="str">
        <f t="shared" si="308"/>
        <v>theater</v>
      </c>
      <c r="R3276" s="7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s="5">
        <f t="shared" si="306"/>
        <v>100.27777777777777</v>
      </c>
      <c r="P3277">
        <f t="shared" si="307"/>
        <v>150.41666666666666</v>
      </c>
      <c r="Q3277" s="6" t="str">
        <f t="shared" si="308"/>
        <v>theater</v>
      </c>
      <c r="R3277" s="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s="5">
        <f t="shared" si="306"/>
        <v>116.84444444444443</v>
      </c>
      <c r="P3278">
        <f t="shared" si="307"/>
        <v>52.58</v>
      </c>
      <c r="Q3278" s="6" t="str">
        <f t="shared" si="308"/>
        <v>theater</v>
      </c>
      <c r="R3278" s="7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s="5">
        <f t="shared" si="306"/>
        <v>108.60000000000001</v>
      </c>
      <c r="P3279">
        <f t="shared" si="307"/>
        <v>54.3</v>
      </c>
      <c r="Q3279" s="6" t="str">
        <f t="shared" si="308"/>
        <v>theater</v>
      </c>
      <c r="R3279" s="7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s="5">
        <f t="shared" si="306"/>
        <v>103.4</v>
      </c>
      <c r="P3280">
        <f t="shared" si="307"/>
        <v>76.029411764705884</v>
      </c>
      <c r="Q3280" s="6" t="str">
        <f t="shared" si="308"/>
        <v>theater</v>
      </c>
      <c r="R3280" s="7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s="5">
        <f t="shared" si="306"/>
        <v>114.27586206896552</v>
      </c>
      <c r="P3281">
        <f t="shared" si="307"/>
        <v>105.2063492063492</v>
      </c>
      <c r="Q3281" s="6" t="str">
        <f t="shared" si="308"/>
        <v>theater</v>
      </c>
      <c r="R3281" s="7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s="5">
        <f t="shared" si="306"/>
        <v>103</v>
      </c>
      <c r="P3282">
        <f t="shared" si="307"/>
        <v>68.666666666666671</v>
      </c>
      <c r="Q3282" s="6" t="str">
        <f t="shared" si="308"/>
        <v>theater</v>
      </c>
      <c r="R3282" s="7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7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s="5">
        <f t="shared" si="306"/>
        <v>121.6</v>
      </c>
      <c r="P3283">
        <f t="shared" si="307"/>
        <v>129.36170212765958</v>
      </c>
      <c r="Q3283" s="6" t="str">
        <f t="shared" si="308"/>
        <v>theater</v>
      </c>
      <c r="R3283" s="7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s="5">
        <f t="shared" si="306"/>
        <v>102.6467741935484</v>
      </c>
      <c r="P3284">
        <f t="shared" si="307"/>
        <v>134.26371308016877</v>
      </c>
      <c r="Q3284" s="6" t="str">
        <f t="shared" si="308"/>
        <v>theater</v>
      </c>
      <c r="R3284" s="7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s="5">
        <f t="shared" si="306"/>
        <v>104.75000000000001</v>
      </c>
      <c r="P3285">
        <f t="shared" si="307"/>
        <v>17.829787234042552</v>
      </c>
      <c r="Q3285" s="6" t="str">
        <f t="shared" si="308"/>
        <v>theater</v>
      </c>
      <c r="R3285" s="7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s="5">
        <f t="shared" si="306"/>
        <v>101.6</v>
      </c>
      <c r="P3286">
        <f t="shared" si="307"/>
        <v>203.2</v>
      </c>
      <c r="Q3286" s="6" t="str">
        <f t="shared" si="308"/>
        <v>theater</v>
      </c>
      <c r="R3286" s="7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s="5">
        <f t="shared" si="306"/>
        <v>112.10242048409683</v>
      </c>
      <c r="P3287">
        <f t="shared" si="307"/>
        <v>69.18518518518519</v>
      </c>
      <c r="Q3287" s="6" t="str">
        <f t="shared" si="308"/>
        <v>theater</v>
      </c>
      <c r="R3287" s="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s="5">
        <f t="shared" si="306"/>
        <v>101.76666666666667</v>
      </c>
      <c r="P3288">
        <f t="shared" si="307"/>
        <v>125.12295081967213</v>
      </c>
      <c r="Q3288" s="6" t="str">
        <f t="shared" si="308"/>
        <v>theater</v>
      </c>
      <c r="R3288" s="7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7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5">
        <f t="shared" si="306"/>
        <v>100</v>
      </c>
      <c r="P3289">
        <f t="shared" si="307"/>
        <v>73.529411764705884</v>
      </c>
      <c r="Q3289" s="6" t="str">
        <f t="shared" si="308"/>
        <v>theater</v>
      </c>
      <c r="R3289" s="7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s="5">
        <f t="shared" si="306"/>
        <v>100.26489999999998</v>
      </c>
      <c r="P3290">
        <f t="shared" si="307"/>
        <v>48.437149758454105</v>
      </c>
      <c r="Q3290" s="6" t="str">
        <f t="shared" si="308"/>
        <v>theater</v>
      </c>
      <c r="R3290" s="7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s="5">
        <f t="shared" si="306"/>
        <v>133.04200000000003</v>
      </c>
      <c r="P3291">
        <f t="shared" si="307"/>
        <v>26.608400000000003</v>
      </c>
      <c r="Q3291" s="6" t="str">
        <f t="shared" si="308"/>
        <v>theater</v>
      </c>
      <c r="R3291" s="7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1.7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s="5">
        <f t="shared" si="306"/>
        <v>121.2</v>
      </c>
      <c r="P3292">
        <f t="shared" si="307"/>
        <v>33.666666666666664</v>
      </c>
      <c r="Q3292" s="6" t="str">
        <f t="shared" si="308"/>
        <v>theater</v>
      </c>
      <c r="R3292" s="7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s="5">
        <f t="shared" si="306"/>
        <v>113.99999999999999</v>
      </c>
      <c r="P3293">
        <f t="shared" si="307"/>
        <v>40.714285714285715</v>
      </c>
      <c r="Q3293" s="6" t="str">
        <f t="shared" si="308"/>
        <v>theater</v>
      </c>
      <c r="R3293" s="7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s="5">
        <f t="shared" si="306"/>
        <v>286.13861386138615</v>
      </c>
      <c r="P3294">
        <f t="shared" si="307"/>
        <v>19.266666666666666</v>
      </c>
      <c r="Q3294" s="6" t="str">
        <f t="shared" si="308"/>
        <v>theater</v>
      </c>
      <c r="R3294" s="7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s="5">
        <f t="shared" si="306"/>
        <v>170.44444444444446</v>
      </c>
      <c r="P3295">
        <f t="shared" si="307"/>
        <v>84.285714285714292</v>
      </c>
      <c r="Q3295" s="6" t="str">
        <f t="shared" si="308"/>
        <v>theater</v>
      </c>
      <c r="R3295" s="7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s="5">
        <f t="shared" si="306"/>
        <v>118.33333333333333</v>
      </c>
      <c r="P3296">
        <f t="shared" si="307"/>
        <v>29.583333333333332</v>
      </c>
      <c r="Q3296" s="6" t="str">
        <f t="shared" si="308"/>
        <v>theater</v>
      </c>
      <c r="R3296" s="7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s="5">
        <f t="shared" si="306"/>
        <v>102.85857142857142</v>
      </c>
      <c r="P3297">
        <f t="shared" si="307"/>
        <v>26.667037037037037</v>
      </c>
      <c r="Q3297" s="6" t="str">
        <f t="shared" si="308"/>
        <v>theater</v>
      </c>
      <c r="R3297" s="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s="5">
        <f t="shared" si="306"/>
        <v>144.06666666666666</v>
      </c>
      <c r="P3298">
        <f t="shared" si="307"/>
        <v>45.978723404255319</v>
      </c>
      <c r="Q3298" s="6" t="str">
        <f t="shared" si="308"/>
        <v>theater</v>
      </c>
      <c r="R3298" s="7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s="5">
        <f t="shared" si="306"/>
        <v>100.07272727272726</v>
      </c>
      <c r="P3299">
        <f t="shared" si="307"/>
        <v>125.09090909090909</v>
      </c>
      <c r="Q3299" s="6" t="str">
        <f t="shared" si="308"/>
        <v>theater</v>
      </c>
      <c r="R3299" s="7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s="5">
        <f t="shared" si="306"/>
        <v>101.73</v>
      </c>
      <c r="P3300">
        <f t="shared" si="307"/>
        <v>141.29166666666666</v>
      </c>
      <c r="Q3300" s="6" t="str">
        <f t="shared" si="308"/>
        <v>theater</v>
      </c>
      <c r="R3300" s="7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s="5">
        <f t="shared" si="306"/>
        <v>116.19999999999999</v>
      </c>
      <c r="P3301">
        <f t="shared" si="307"/>
        <v>55.333333333333336</v>
      </c>
      <c r="Q3301" s="6" t="str">
        <f t="shared" si="308"/>
        <v>theater</v>
      </c>
      <c r="R3301" s="7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s="5">
        <f t="shared" si="306"/>
        <v>136.16666666666666</v>
      </c>
      <c r="P3302">
        <f t="shared" si="307"/>
        <v>46.420454545454547</v>
      </c>
      <c r="Q3302" s="6" t="str">
        <f t="shared" si="308"/>
        <v>theater</v>
      </c>
      <c r="R3302" s="7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s="5">
        <f t="shared" si="306"/>
        <v>133.46666666666667</v>
      </c>
      <c r="P3303">
        <f t="shared" si="307"/>
        <v>57.2</v>
      </c>
      <c r="Q3303" s="6" t="str">
        <f t="shared" si="308"/>
        <v>theater</v>
      </c>
      <c r="R3303" s="7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s="5">
        <f t="shared" si="306"/>
        <v>103.39285714285715</v>
      </c>
      <c r="P3304">
        <f t="shared" si="307"/>
        <v>173.7</v>
      </c>
      <c r="Q3304" s="6" t="str">
        <f t="shared" si="308"/>
        <v>theater</v>
      </c>
      <c r="R3304" s="7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s="5">
        <f t="shared" si="306"/>
        <v>115.88888888888889</v>
      </c>
      <c r="P3305">
        <f t="shared" si="307"/>
        <v>59.6</v>
      </c>
      <c r="Q3305" s="6" t="str">
        <f t="shared" si="308"/>
        <v>theater</v>
      </c>
      <c r="R3305" s="7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s="5">
        <f t="shared" si="306"/>
        <v>104.51666666666665</v>
      </c>
      <c r="P3306">
        <f t="shared" si="307"/>
        <v>89.585714285714289</v>
      </c>
      <c r="Q3306" s="6" t="str">
        <f t="shared" si="308"/>
        <v>theater</v>
      </c>
      <c r="R3306" s="7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s="5">
        <f t="shared" si="306"/>
        <v>102.02500000000001</v>
      </c>
      <c r="P3307">
        <f t="shared" si="307"/>
        <v>204.05</v>
      </c>
      <c r="Q3307" s="6" t="str">
        <f t="shared" si="308"/>
        <v>theater</v>
      </c>
      <c r="R3307" s="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s="5">
        <f t="shared" si="306"/>
        <v>175.33333333333334</v>
      </c>
      <c r="P3308">
        <f t="shared" si="307"/>
        <v>48.703703703703702</v>
      </c>
      <c r="Q3308" s="6" t="str">
        <f t="shared" si="308"/>
        <v>theater</v>
      </c>
      <c r="R3308" s="7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s="5">
        <f t="shared" si="306"/>
        <v>106.67999999999999</v>
      </c>
      <c r="P3309">
        <f t="shared" si="307"/>
        <v>53.339999999999996</v>
      </c>
      <c r="Q3309" s="6" t="str">
        <f t="shared" si="308"/>
        <v>theater</v>
      </c>
      <c r="R3309" s="7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s="5">
        <f t="shared" si="306"/>
        <v>122.28571428571429</v>
      </c>
      <c r="P3310">
        <f t="shared" si="307"/>
        <v>75.087719298245617</v>
      </c>
      <c r="Q3310" s="6" t="str">
        <f t="shared" si="308"/>
        <v>theater</v>
      </c>
      <c r="R3310" s="7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7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s="5">
        <f t="shared" si="306"/>
        <v>159.42857142857144</v>
      </c>
      <c r="P3311">
        <f t="shared" si="307"/>
        <v>18</v>
      </c>
      <c r="Q3311" s="6" t="str">
        <f t="shared" si="308"/>
        <v>theater</v>
      </c>
      <c r="R3311" s="7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7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s="5">
        <f t="shared" si="306"/>
        <v>100.07692307692308</v>
      </c>
      <c r="P3312">
        <f t="shared" si="307"/>
        <v>209.83870967741936</v>
      </c>
      <c r="Q3312" s="6" t="str">
        <f t="shared" si="308"/>
        <v>theater</v>
      </c>
      <c r="R3312" s="7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s="5">
        <f t="shared" si="306"/>
        <v>109.84</v>
      </c>
      <c r="P3313">
        <f t="shared" si="307"/>
        <v>61.022222222222226</v>
      </c>
      <c r="Q3313" s="6" t="str">
        <f t="shared" si="308"/>
        <v>theater</v>
      </c>
      <c r="R3313" s="7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s="5">
        <f t="shared" si="306"/>
        <v>100.03999999999999</v>
      </c>
      <c r="P3314">
        <f t="shared" si="307"/>
        <v>61</v>
      </c>
      <c r="Q3314" s="6" t="str">
        <f t="shared" si="308"/>
        <v>theater</v>
      </c>
      <c r="R3314" s="7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s="5">
        <f t="shared" si="306"/>
        <v>116.05000000000001</v>
      </c>
      <c r="P3315">
        <f t="shared" si="307"/>
        <v>80.034482758620683</v>
      </c>
      <c r="Q3315" s="6" t="str">
        <f t="shared" si="308"/>
        <v>theater</v>
      </c>
      <c r="R3315" s="7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s="5">
        <f t="shared" si="306"/>
        <v>210.75</v>
      </c>
      <c r="P3316">
        <f t="shared" si="307"/>
        <v>29.068965517241381</v>
      </c>
      <c r="Q3316" s="6" t="str">
        <f t="shared" si="308"/>
        <v>theater</v>
      </c>
      <c r="R3316" s="7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s="5">
        <f t="shared" si="306"/>
        <v>110.00000000000001</v>
      </c>
      <c r="P3317">
        <f t="shared" si="307"/>
        <v>49.438202247191015</v>
      </c>
      <c r="Q3317" s="6" t="str">
        <f t="shared" si="308"/>
        <v>theater</v>
      </c>
      <c r="R3317" s="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1.7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s="5">
        <f t="shared" si="306"/>
        <v>100.08673425918037</v>
      </c>
      <c r="P3318">
        <f t="shared" si="307"/>
        <v>93.977440000000001</v>
      </c>
      <c r="Q3318" s="6" t="str">
        <f t="shared" si="308"/>
        <v>theater</v>
      </c>
      <c r="R3318" s="7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s="5">
        <f t="shared" si="306"/>
        <v>106.19047619047619</v>
      </c>
      <c r="P3319">
        <f t="shared" si="307"/>
        <v>61.944444444444443</v>
      </c>
      <c r="Q3319" s="6" t="str">
        <f t="shared" si="308"/>
        <v>theater</v>
      </c>
      <c r="R3319" s="7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7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s="5">
        <f t="shared" si="306"/>
        <v>125.6</v>
      </c>
      <c r="P3320">
        <f t="shared" si="307"/>
        <v>78.5</v>
      </c>
      <c r="Q3320" s="6" t="str">
        <f t="shared" si="308"/>
        <v>theater</v>
      </c>
      <c r="R3320" s="7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s="5">
        <f t="shared" si="306"/>
        <v>108</v>
      </c>
      <c r="P3321">
        <f t="shared" si="307"/>
        <v>33.75</v>
      </c>
      <c r="Q3321" s="6" t="str">
        <f t="shared" si="308"/>
        <v>theater</v>
      </c>
      <c r="R3321" s="7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s="5">
        <f t="shared" si="306"/>
        <v>101</v>
      </c>
      <c r="P3322">
        <f t="shared" si="307"/>
        <v>66.44736842105263</v>
      </c>
      <c r="Q3322" s="6" t="str">
        <f t="shared" si="308"/>
        <v>theater</v>
      </c>
      <c r="R3322" s="7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s="5">
        <f t="shared" si="306"/>
        <v>107.4</v>
      </c>
      <c r="P3323">
        <f t="shared" si="307"/>
        <v>35.799999999999997</v>
      </c>
      <c r="Q3323" s="6" t="str">
        <f t="shared" si="308"/>
        <v>theater</v>
      </c>
      <c r="R3323" s="7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s="5">
        <f t="shared" si="306"/>
        <v>101.51515151515152</v>
      </c>
      <c r="P3324">
        <f t="shared" si="307"/>
        <v>145.65217391304347</v>
      </c>
      <c r="Q3324" s="6" t="str">
        <f t="shared" si="308"/>
        <v>theater</v>
      </c>
      <c r="R3324" s="7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s="5">
        <f t="shared" si="306"/>
        <v>125.89999999999999</v>
      </c>
      <c r="P3325">
        <f t="shared" si="307"/>
        <v>25.693877551020407</v>
      </c>
      <c r="Q3325" s="6" t="str">
        <f t="shared" si="308"/>
        <v>theater</v>
      </c>
      <c r="R3325" s="7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s="5">
        <f t="shared" si="306"/>
        <v>101.66666666666666</v>
      </c>
      <c r="P3326">
        <f t="shared" si="307"/>
        <v>152.5</v>
      </c>
      <c r="Q3326" s="6" t="str">
        <f t="shared" si="308"/>
        <v>theater</v>
      </c>
      <c r="R3326" s="7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s="5">
        <f t="shared" si="306"/>
        <v>112.5</v>
      </c>
      <c r="P3327">
        <f t="shared" si="307"/>
        <v>30</v>
      </c>
      <c r="Q3327" s="6" t="str">
        <f t="shared" si="308"/>
        <v>theater</v>
      </c>
      <c r="R3327" s="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s="5">
        <f t="shared" si="306"/>
        <v>101.375</v>
      </c>
      <c r="P3328">
        <f t="shared" si="307"/>
        <v>142.28070175438597</v>
      </c>
      <c r="Q3328" s="6" t="str">
        <f t="shared" si="308"/>
        <v>theater</v>
      </c>
      <c r="R3328" s="7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s="5">
        <f t="shared" si="306"/>
        <v>101.25</v>
      </c>
      <c r="P3329">
        <f t="shared" si="307"/>
        <v>24.545454545454547</v>
      </c>
      <c r="Q3329" s="6" t="str">
        <f t="shared" si="308"/>
        <v>theater</v>
      </c>
      <c r="R3329" s="7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s="5">
        <f t="shared" ref="O3330:O3393" si="312">(E3330/D3330)*100</f>
        <v>146.38888888888889</v>
      </c>
      <c r="P3330">
        <f t="shared" si="307"/>
        <v>292.77777777777777</v>
      </c>
      <c r="Q3330" s="6" t="str">
        <f t="shared" si="308"/>
        <v>theater</v>
      </c>
      <c r="R3330" s="7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s="5">
        <f t="shared" si="312"/>
        <v>116.8</v>
      </c>
      <c r="P3331">
        <f t="shared" ref="P3331:P3394" si="313">IFERROR(E3331/L3331,0)</f>
        <v>44.92307692307692</v>
      </c>
      <c r="Q3331" s="6" t="str">
        <f t="shared" ref="Q3331:Q3394" si="314">LEFT(N3331,FIND("/",N3331)-1)</f>
        <v>theater</v>
      </c>
      <c r="R3331" s="7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s="5">
        <f t="shared" si="312"/>
        <v>106.26666666666667</v>
      </c>
      <c r="P3332">
        <f t="shared" si="313"/>
        <v>23.10144927536232</v>
      </c>
      <c r="Q3332" s="6" t="str">
        <f t="shared" si="314"/>
        <v>theater</v>
      </c>
      <c r="R3332" s="7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s="5">
        <f t="shared" si="312"/>
        <v>104.52</v>
      </c>
      <c r="P3333">
        <f t="shared" si="313"/>
        <v>80.400000000000006</v>
      </c>
      <c r="Q3333" s="6" t="str">
        <f t="shared" si="314"/>
        <v>theater</v>
      </c>
      <c r="R3333" s="7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5">
        <f t="shared" si="312"/>
        <v>100</v>
      </c>
      <c r="P3334">
        <f t="shared" si="313"/>
        <v>72.289156626506028</v>
      </c>
      <c r="Q3334" s="6" t="str">
        <f t="shared" si="314"/>
        <v>theater</v>
      </c>
      <c r="R3334" s="7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s="5">
        <f t="shared" si="312"/>
        <v>104.57142857142858</v>
      </c>
      <c r="P3335">
        <f t="shared" si="313"/>
        <v>32.972972972972975</v>
      </c>
      <c r="Q3335" s="6" t="str">
        <f t="shared" si="314"/>
        <v>theater</v>
      </c>
      <c r="R3335" s="7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7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s="5">
        <f t="shared" si="312"/>
        <v>138.62051149573753</v>
      </c>
      <c r="P3336">
        <f t="shared" si="313"/>
        <v>116.65217391304348</v>
      </c>
      <c r="Q3336" s="6" t="str">
        <f t="shared" si="314"/>
        <v>theater</v>
      </c>
      <c r="R3336" s="7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s="5">
        <f t="shared" si="312"/>
        <v>100.32000000000001</v>
      </c>
      <c r="P3337">
        <f t="shared" si="313"/>
        <v>79.61904761904762</v>
      </c>
      <c r="Q3337" s="6" t="str">
        <f t="shared" si="314"/>
        <v>theater</v>
      </c>
      <c r="R3337" s="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5">
        <f t="shared" si="312"/>
        <v>100</v>
      </c>
      <c r="P3338">
        <f t="shared" si="313"/>
        <v>27.777777777777779</v>
      </c>
      <c r="Q3338" s="6" t="str">
        <f t="shared" si="314"/>
        <v>theater</v>
      </c>
      <c r="R3338" s="7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s="5">
        <f t="shared" si="312"/>
        <v>110.2</v>
      </c>
      <c r="P3339">
        <f t="shared" si="313"/>
        <v>81.029411764705884</v>
      </c>
      <c r="Q3339" s="6" t="str">
        <f t="shared" si="314"/>
        <v>theater</v>
      </c>
      <c r="R3339" s="7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7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s="5">
        <f t="shared" si="312"/>
        <v>102.18</v>
      </c>
      <c r="P3340">
        <f t="shared" si="313"/>
        <v>136.84821428571428</v>
      </c>
      <c r="Q3340" s="6" t="str">
        <f t="shared" si="314"/>
        <v>theater</v>
      </c>
      <c r="R3340" s="7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7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s="5">
        <f t="shared" si="312"/>
        <v>104.35000000000001</v>
      </c>
      <c r="P3341">
        <f t="shared" si="313"/>
        <v>177.61702127659575</v>
      </c>
      <c r="Q3341" s="6" t="str">
        <f t="shared" si="314"/>
        <v>theater</v>
      </c>
      <c r="R3341" s="7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s="5">
        <f t="shared" si="312"/>
        <v>138.16666666666666</v>
      </c>
      <c r="P3342">
        <f t="shared" si="313"/>
        <v>109.07894736842105</v>
      </c>
      <c r="Q3342" s="6" t="str">
        <f t="shared" si="314"/>
        <v>theater</v>
      </c>
      <c r="R3342" s="7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5">
        <f t="shared" si="312"/>
        <v>100</v>
      </c>
      <c r="P3343">
        <f t="shared" si="313"/>
        <v>119.64285714285714</v>
      </c>
      <c r="Q3343" s="6" t="str">
        <f t="shared" si="314"/>
        <v>theater</v>
      </c>
      <c r="R3343" s="7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7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s="5">
        <f t="shared" si="312"/>
        <v>101.66666666666666</v>
      </c>
      <c r="P3344">
        <f t="shared" si="313"/>
        <v>78.205128205128204</v>
      </c>
      <c r="Q3344" s="6" t="str">
        <f t="shared" si="314"/>
        <v>theater</v>
      </c>
      <c r="R3344" s="7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s="5">
        <f t="shared" si="312"/>
        <v>171.42857142857142</v>
      </c>
      <c r="P3345">
        <f t="shared" si="313"/>
        <v>52.173913043478258</v>
      </c>
      <c r="Q3345" s="6" t="str">
        <f t="shared" si="314"/>
        <v>theater</v>
      </c>
      <c r="R3345" s="7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s="5">
        <f t="shared" si="312"/>
        <v>101.44444444444444</v>
      </c>
      <c r="P3346">
        <f t="shared" si="313"/>
        <v>114.125</v>
      </c>
      <c r="Q3346" s="6" t="str">
        <f t="shared" si="314"/>
        <v>theater</v>
      </c>
      <c r="R3346" s="7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s="5">
        <f t="shared" si="312"/>
        <v>130</v>
      </c>
      <c r="P3347">
        <f t="shared" si="313"/>
        <v>50</v>
      </c>
      <c r="Q3347" s="6" t="str">
        <f t="shared" si="314"/>
        <v>theater</v>
      </c>
      <c r="R3347" s="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s="5">
        <f t="shared" si="312"/>
        <v>110.00000000000001</v>
      </c>
      <c r="P3348">
        <f t="shared" si="313"/>
        <v>91.666666666666671</v>
      </c>
      <c r="Q3348" s="6" t="str">
        <f t="shared" si="314"/>
        <v>theater</v>
      </c>
      <c r="R3348" s="7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s="5">
        <f t="shared" si="312"/>
        <v>119.44999999999999</v>
      </c>
      <c r="P3349">
        <f t="shared" si="313"/>
        <v>108.59090909090909</v>
      </c>
      <c r="Q3349" s="6" t="str">
        <f t="shared" si="314"/>
        <v>theater</v>
      </c>
      <c r="R3349" s="7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s="5">
        <f t="shared" si="312"/>
        <v>100.2909090909091</v>
      </c>
      <c r="P3350">
        <f t="shared" si="313"/>
        <v>69.822784810126578</v>
      </c>
      <c r="Q3350" s="6" t="str">
        <f t="shared" si="314"/>
        <v>theater</v>
      </c>
      <c r="R3350" s="7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s="5">
        <f t="shared" si="312"/>
        <v>153.4</v>
      </c>
      <c r="P3351">
        <f t="shared" si="313"/>
        <v>109.57142857142857</v>
      </c>
      <c r="Q3351" s="6" t="str">
        <f t="shared" si="314"/>
        <v>theater</v>
      </c>
      <c r="R3351" s="7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s="5">
        <f t="shared" si="312"/>
        <v>104.42857142857143</v>
      </c>
      <c r="P3352">
        <f t="shared" si="313"/>
        <v>71.666666666666671</v>
      </c>
      <c r="Q3352" s="6" t="str">
        <f t="shared" si="314"/>
        <v>theater</v>
      </c>
      <c r="R3352" s="7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s="5">
        <f t="shared" si="312"/>
        <v>101.1</v>
      </c>
      <c r="P3353">
        <f t="shared" si="313"/>
        <v>93.611111111111114</v>
      </c>
      <c r="Q3353" s="6" t="str">
        <f t="shared" si="314"/>
        <v>theater</v>
      </c>
      <c r="R3353" s="7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s="5">
        <f t="shared" si="312"/>
        <v>107.52</v>
      </c>
      <c r="P3354">
        <f t="shared" si="313"/>
        <v>76.8</v>
      </c>
      <c r="Q3354" s="6" t="str">
        <f t="shared" si="314"/>
        <v>theater</v>
      </c>
      <c r="R3354" s="7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s="5">
        <f t="shared" si="312"/>
        <v>315</v>
      </c>
      <c r="P3355">
        <f t="shared" si="313"/>
        <v>35.795454545454547</v>
      </c>
      <c r="Q3355" s="6" t="str">
        <f t="shared" si="314"/>
        <v>theater</v>
      </c>
      <c r="R3355" s="7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7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s="5">
        <f t="shared" si="312"/>
        <v>101.93333333333334</v>
      </c>
      <c r="P3356">
        <f t="shared" si="313"/>
        <v>55.6</v>
      </c>
      <c r="Q3356" s="6" t="str">
        <f t="shared" si="314"/>
        <v>theater</v>
      </c>
      <c r="R3356" s="7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s="5">
        <f t="shared" si="312"/>
        <v>126.28571428571429</v>
      </c>
      <c r="P3357">
        <f t="shared" si="313"/>
        <v>147.33333333333334</v>
      </c>
      <c r="Q3357" s="6" t="str">
        <f t="shared" si="314"/>
        <v>theater</v>
      </c>
      <c r="R3357" s="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s="5">
        <f t="shared" si="312"/>
        <v>101.4</v>
      </c>
      <c r="P3358">
        <f t="shared" si="313"/>
        <v>56.333333333333336</v>
      </c>
      <c r="Q3358" s="6" t="str">
        <f t="shared" si="314"/>
        <v>theater</v>
      </c>
      <c r="R3358" s="7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s="5">
        <f t="shared" si="312"/>
        <v>101</v>
      </c>
      <c r="P3359">
        <f t="shared" si="313"/>
        <v>96.19047619047619</v>
      </c>
      <c r="Q3359" s="6" t="str">
        <f t="shared" si="314"/>
        <v>theater</v>
      </c>
      <c r="R3359" s="7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s="5">
        <f t="shared" si="312"/>
        <v>102.99000000000001</v>
      </c>
      <c r="P3360">
        <f t="shared" si="313"/>
        <v>63.574074074074076</v>
      </c>
      <c r="Q3360" s="6" t="str">
        <f t="shared" si="314"/>
        <v>theater</v>
      </c>
      <c r="R3360" s="7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7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s="5">
        <f t="shared" si="312"/>
        <v>106.25</v>
      </c>
      <c r="P3361">
        <f t="shared" si="313"/>
        <v>184.78260869565219</v>
      </c>
      <c r="Q3361" s="6" t="str">
        <f t="shared" si="314"/>
        <v>theater</v>
      </c>
      <c r="R3361" s="7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7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s="5">
        <f t="shared" si="312"/>
        <v>101.37777777777779</v>
      </c>
      <c r="P3362">
        <f t="shared" si="313"/>
        <v>126.72222222222223</v>
      </c>
      <c r="Q3362" s="6" t="str">
        <f t="shared" si="314"/>
        <v>theater</v>
      </c>
      <c r="R3362" s="7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s="5">
        <f t="shared" si="312"/>
        <v>113.46000000000001</v>
      </c>
      <c r="P3363">
        <f t="shared" si="313"/>
        <v>83.42647058823529</v>
      </c>
      <c r="Q3363" s="6" t="str">
        <f t="shared" si="314"/>
        <v>theater</v>
      </c>
      <c r="R3363" s="7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s="5">
        <f t="shared" si="312"/>
        <v>218.00000000000003</v>
      </c>
      <c r="P3364">
        <f t="shared" si="313"/>
        <v>54.5</v>
      </c>
      <c r="Q3364" s="6" t="str">
        <f t="shared" si="314"/>
        <v>theater</v>
      </c>
      <c r="R3364" s="7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s="5">
        <f t="shared" si="312"/>
        <v>101.41935483870968</v>
      </c>
      <c r="P3365">
        <f t="shared" si="313"/>
        <v>302.30769230769232</v>
      </c>
      <c r="Q3365" s="6" t="str">
        <f t="shared" si="314"/>
        <v>theater</v>
      </c>
      <c r="R3365" s="7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s="5">
        <f t="shared" si="312"/>
        <v>105.93333333333332</v>
      </c>
      <c r="P3366">
        <f t="shared" si="313"/>
        <v>44.138888888888886</v>
      </c>
      <c r="Q3366" s="6" t="str">
        <f t="shared" si="314"/>
        <v>theater</v>
      </c>
      <c r="R3366" s="7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s="5">
        <f t="shared" si="312"/>
        <v>104</v>
      </c>
      <c r="P3367">
        <f t="shared" si="313"/>
        <v>866.66666666666663</v>
      </c>
      <c r="Q3367" s="6" t="str">
        <f t="shared" si="314"/>
        <v>theater</v>
      </c>
      <c r="R3367" s="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s="5">
        <f t="shared" si="312"/>
        <v>221</v>
      </c>
      <c r="P3368">
        <f t="shared" si="313"/>
        <v>61.388888888888886</v>
      </c>
      <c r="Q3368" s="6" t="str">
        <f t="shared" si="314"/>
        <v>theater</v>
      </c>
      <c r="R3368" s="7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s="5">
        <f t="shared" si="312"/>
        <v>118.66666666666667</v>
      </c>
      <c r="P3369">
        <f t="shared" si="313"/>
        <v>29.666666666666668</v>
      </c>
      <c r="Q3369" s="6" t="str">
        <f t="shared" si="314"/>
        <v>theater</v>
      </c>
      <c r="R3369" s="7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s="5">
        <f t="shared" si="312"/>
        <v>104.60000000000001</v>
      </c>
      <c r="P3370">
        <f t="shared" si="313"/>
        <v>45.478260869565219</v>
      </c>
      <c r="Q3370" s="6" t="str">
        <f t="shared" si="314"/>
        <v>theater</v>
      </c>
      <c r="R3370" s="7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s="5">
        <f t="shared" si="312"/>
        <v>103.89999999999999</v>
      </c>
      <c r="P3371">
        <f t="shared" si="313"/>
        <v>96.203703703703709</v>
      </c>
      <c r="Q3371" s="6" t="str">
        <f t="shared" si="314"/>
        <v>theater</v>
      </c>
      <c r="R3371" s="7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7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s="5">
        <f t="shared" si="312"/>
        <v>117.73333333333333</v>
      </c>
      <c r="P3372">
        <f t="shared" si="313"/>
        <v>67.92307692307692</v>
      </c>
      <c r="Q3372" s="6" t="str">
        <f t="shared" si="314"/>
        <v>theater</v>
      </c>
      <c r="R3372" s="7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7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s="5">
        <f t="shared" si="312"/>
        <v>138.5</v>
      </c>
      <c r="P3373">
        <f t="shared" si="313"/>
        <v>30.777777777777779</v>
      </c>
      <c r="Q3373" s="6" t="str">
        <f t="shared" si="314"/>
        <v>theater</v>
      </c>
      <c r="R3373" s="7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s="5">
        <f t="shared" si="312"/>
        <v>103.49999999999999</v>
      </c>
      <c r="P3374">
        <f t="shared" si="313"/>
        <v>38.333333333333336</v>
      </c>
      <c r="Q3374" s="6" t="str">
        <f t="shared" si="314"/>
        <v>theater</v>
      </c>
      <c r="R3374" s="7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s="5">
        <f t="shared" si="312"/>
        <v>100.25</v>
      </c>
      <c r="P3375">
        <f t="shared" si="313"/>
        <v>66.833333333333329</v>
      </c>
      <c r="Q3375" s="6" t="str">
        <f t="shared" si="314"/>
        <v>theater</v>
      </c>
      <c r="R3375" s="7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s="5">
        <f t="shared" si="312"/>
        <v>106.57142857142856</v>
      </c>
      <c r="P3376">
        <f t="shared" si="313"/>
        <v>71.730769230769226</v>
      </c>
      <c r="Q3376" s="6" t="str">
        <f t="shared" si="314"/>
        <v>theater</v>
      </c>
      <c r="R3376" s="7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5">
        <f t="shared" si="312"/>
        <v>100</v>
      </c>
      <c r="P3377">
        <f t="shared" si="313"/>
        <v>176.47058823529412</v>
      </c>
      <c r="Q3377" s="6" t="str">
        <f t="shared" si="314"/>
        <v>theater</v>
      </c>
      <c r="R3377" s="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s="5">
        <f t="shared" si="312"/>
        <v>100.01249999999999</v>
      </c>
      <c r="P3378">
        <f t="shared" si="313"/>
        <v>421.10526315789474</v>
      </c>
      <c r="Q3378" s="6" t="str">
        <f t="shared" si="314"/>
        <v>theater</v>
      </c>
      <c r="R3378" s="7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s="5">
        <f t="shared" si="312"/>
        <v>101.05</v>
      </c>
      <c r="P3379">
        <f t="shared" si="313"/>
        <v>104.98701298701299</v>
      </c>
      <c r="Q3379" s="6" t="str">
        <f t="shared" si="314"/>
        <v>theater</v>
      </c>
      <c r="R3379" s="7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s="5">
        <f t="shared" si="312"/>
        <v>107.63636363636364</v>
      </c>
      <c r="P3380">
        <f t="shared" si="313"/>
        <v>28.19047619047619</v>
      </c>
      <c r="Q3380" s="6" t="str">
        <f t="shared" si="314"/>
        <v>theater</v>
      </c>
      <c r="R3380" s="7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s="5">
        <f t="shared" si="312"/>
        <v>103.64999999999999</v>
      </c>
      <c r="P3381">
        <f t="shared" si="313"/>
        <v>54.55263157894737</v>
      </c>
      <c r="Q3381" s="6" t="str">
        <f t="shared" si="314"/>
        <v>theater</v>
      </c>
      <c r="R3381" s="7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s="5">
        <f t="shared" si="312"/>
        <v>104.43333333333334</v>
      </c>
      <c r="P3382">
        <f t="shared" si="313"/>
        <v>111.89285714285714</v>
      </c>
      <c r="Q3382" s="6" t="str">
        <f t="shared" si="314"/>
        <v>theater</v>
      </c>
      <c r="R3382" s="7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s="5">
        <f t="shared" si="312"/>
        <v>102.25</v>
      </c>
      <c r="P3383">
        <f t="shared" si="313"/>
        <v>85.208333333333329</v>
      </c>
      <c r="Q3383" s="6" t="str">
        <f t="shared" si="314"/>
        <v>theater</v>
      </c>
      <c r="R3383" s="7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s="5">
        <f t="shared" si="312"/>
        <v>100.74285714285713</v>
      </c>
      <c r="P3384">
        <f t="shared" si="313"/>
        <v>76.652173913043484</v>
      </c>
      <c r="Q3384" s="6" t="str">
        <f t="shared" si="314"/>
        <v>theater</v>
      </c>
      <c r="R3384" s="7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s="5">
        <f t="shared" si="312"/>
        <v>111.71428571428572</v>
      </c>
      <c r="P3385">
        <f t="shared" si="313"/>
        <v>65.166666666666671</v>
      </c>
      <c r="Q3385" s="6" t="str">
        <f t="shared" si="314"/>
        <v>theater</v>
      </c>
      <c r="R3385" s="7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5">
        <f t="shared" si="312"/>
        <v>100.01100000000001</v>
      </c>
      <c r="P3386">
        <f t="shared" si="313"/>
        <v>93.760312499999998</v>
      </c>
      <c r="Q3386" s="6" t="str">
        <f t="shared" si="314"/>
        <v>theater</v>
      </c>
      <c r="R3386" s="7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5">
        <f t="shared" si="312"/>
        <v>100</v>
      </c>
      <c r="P3387">
        <f t="shared" si="313"/>
        <v>133.33333333333334</v>
      </c>
      <c r="Q3387" s="6" t="str">
        <f t="shared" si="314"/>
        <v>theater</v>
      </c>
      <c r="R3387" s="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s="5">
        <f t="shared" si="312"/>
        <v>105</v>
      </c>
      <c r="P3388">
        <f t="shared" si="313"/>
        <v>51.219512195121951</v>
      </c>
      <c r="Q3388" s="6" t="str">
        <f t="shared" si="314"/>
        <v>theater</v>
      </c>
      <c r="R3388" s="7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s="5">
        <f t="shared" si="312"/>
        <v>116.86666666666667</v>
      </c>
      <c r="P3389">
        <f t="shared" si="313"/>
        <v>100.17142857142858</v>
      </c>
      <c r="Q3389" s="6" t="str">
        <f t="shared" si="314"/>
        <v>theater</v>
      </c>
      <c r="R3389" s="7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s="5">
        <f t="shared" si="312"/>
        <v>103.8</v>
      </c>
      <c r="P3390">
        <f t="shared" si="313"/>
        <v>34.6</v>
      </c>
      <c r="Q3390" s="6" t="str">
        <f t="shared" si="314"/>
        <v>theater</v>
      </c>
      <c r="R3390" s="7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s="5">
        <f t="shared" si="312"/>
        <v>114.5</v>
      </c>
      <c r="P3391">
        <f t="shared" si="313"/>
        <v>184.67741935483872</v>
      </c>
      <c r="Q3391" s="6" t="str">
        <f t="shared" si="314"/>
        <v>theater</v>
      </c>
      <c r="R3391" s="7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s="5">
        <f t="shared" si="312"/>
        <v>102.4</v>
      </c>
      <c r="P3392">
        <f t="shared" si="313"/>
        <v>69.818181818181813</v>
      </c>
      <c r="Q3392" s="6" t="str">
        <f t="shared" si="314"/>
        <v>theater</v>
      </c>
      <c r="R3392" s="7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s="5">
        <f t="shared" si="312"/>
        <v>223</v>
      </c>
      <c r="P3393">
        <f t="shared" si="313"/>
        <v>61.944444444444443</v>
      </c>
      <c r="Q3393" s="6" t="str">
        <f t="shared" si="314"/>
        <v>theater</v>
      </c>
      <c r="R3393" s="7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5">
        <f t="shared" ref="O3394:O3457" si="318">(E3394/D3394)*100</f>
        <v>100</v>
      </c>
      <c r="P3394">
        <f t="shared" si="313"/>
        <v>41.666666666666664</v>
      </c>
      <c r="Q3394" s="6" t="str">
        <f t="shared" si="314"/>
        <v>theater</v>
      </c>
      <c r="R3394" s="7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s="5">
        <f t="shared" si="318"/>
        <v>105.80000000000001</v>
      </c>
      <c r="P3395">
        <f t="shared" ref="P3395:P3458" si="319">IFERROR(E3395/L3395,0)</f>
        <v>36.06818181818182</v>
      </c>
      <c r="Q3395" s="6" t="str">
        <f t="shared" ref="Q3395:Q3458" si="320">LEFT(N3395,FIND("/",N3395)-1)</f>
        <v>theater</v>
      </c>
      <c r="R3395" s="7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s="5">
        <f t="shared" si="318"/>
        <v>142.36363636363635</v>
      </c>
      <c r="P3396">
        <f t="shared" si="319"/>
        <v>29</v>
      </c>
      <c r="Q3396" s="6" t="str">
        <f t="shared" si="320"/>
        <v>theater</v>
      </c>
      <c r="R3396" s="7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7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s="5">
        <f t="shared" si="318"/>
        <v>184</v>
      </c>
      <c r="P3397">
        <f t="shared" si="319"/>
        <v>24.210526315789473</v>
      </c>
      <c r="Q3397" s="6" t="str">
        <f t="shared" si="320"/>
        <v>theater</v>
      </c>
      <c r="R3397" s="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s="5">
        <f t="shared" si="318"/>
        <v>104.33333333333333</v>
      </c>
      <c r="P3398">
        <f t="shared" si="319"/>
        <v>55.892857142857146</v>
      </c>
      <c r="Q3398" s="6" t="str">
        <f t="shared" si="320"/>
        <v>theater</v>
      </c>
      <c r="R3398" s="7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7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s="5">
        <f t="shared" si="318"/>
        <v>112.00000000000001</v>
      </c>
      <c r="P3399">
        <f t="shared" si="319"/>
        <v>11.666666666666666</v>
      </c>
      <c r="Q3399" s="6" t="str">
        <f t="shared" si="320"/>
        <v>theater</v>
      </c>
      <c r="R3399" s="7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s="5">
        <f t="shared" si="318"/>
        <v>111.07499999999999</v>
      </c>
      <c r="P3400">
        <f t="shared" si="319"/>
        <v>68.353846153846149</v>
      </c>
      <c r="Q3400" s="6" t="str">
        <f t="shared" si="320"/>
        <v>theater</v>
      </c>
      <c r="R3400" s="7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s="5">
        <f t="shared" si="318"/>
        <v>103.75000000000001</v>
      </c>
      <c r="P3401">
        <f t="shared" si="319"/>
        <v>27.065217391304348</v>
      </c>
      <c r="Q3401" s="6" t="str">
        <f t="shared" si="320"/>
        <v>theater</v>
      </c>
      <c r="R3401" s="7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s="5">
        <f t="shared" si="318"/>
        <v>100.41</v>
      </c>
      <c r="P3402">
        <f t="shared" si="319"/>
        <v>118.12941176470588</v>
      </c>
      <c r="Q3402" s="6" t="str">
        <f t="shared" si="320"/>
        <v>theater</v>
      </c>
      <c r="R3402" s="7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s="5">
        <f t="shared" si="318"/>
        <v>101.86206896551724</v>
      </c>
      <c r="P3403">
        <f t="shared" si="319"/>
        <v>44.757575757575758</v>
      </c>
      <c r="Q3403" s="6" t="str">
        <f t="shared" si="320"/>
        <v>theater</v>
      </c>
      <c r="R3403" s="7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s="5">
        <f t="shared" si="318"/>
        <v>109.76666666666665</v>
      </c>
      <c r="P3404">
        <f t="shared" si="319"/>
        <v>99.787878787878782</v>
      </c>
      <c r="Q3404" s="6" t="str">
        <f t="shared" si="320"/>
        <v>theater</v>
      </c>
      <c r="R3404" s="7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5">
        <f t="shared" si="318"/>
        <v>100</v>
      </c>
      <c r="P3405">
        <f t="shared" si="319"/>
        <v>117.64705882352941</v>
      </c>
      <c r="Q3405" s="6" t="str">
        <f t="shared" si="320"/>
        <v>theater</v>
      </c>
      <c r="R3405" s="7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s="5">
        <f t="shared" si="318"/>
        <v>122</v>
      </c>
      <c r="P3406">
        <f t="shared" si="319"/>
        <v>203.33333333333334</v>
      </c>
      <c r="Q3406" s="6" t="str">
        <f t="shared" si="320"/>
        <v>theater</v>
      </c>
      <c r="R3406" s="7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s="5">
        <f t="shared" si="318"/>
        <v>137.57142857142856</v>
      </c>
      <c r="P3407">
        <f t="shared" si="319"/>
        <v>28.323529411764707</v>
      </c>
      <c r="Q3407" s="6" t="str">
        <f t="shared" si="320"/>
        <v>theater</v>
      </c>
      <c r="R3407" s="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7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s="5">
        <f t="shared" si="318"/>
        <v>100.31000000000002</v>
      </c>
      <c r="P3408">
        <f t="shared" si="319"/>
        <v>110.23076923076923</v>
      </c>
      <c r="Q3408" s="6" t="str">
        <f t="shared" si="320"/>
        <v>theater</v>
      </c>
      <c r="R3408" s="7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s="5">
        <f t="shared" si="318"/>
        <v>107.1</v>
      </c>
      <c r="P3409">
        <f t="shared" si="319"/>
        <v>31.970149253731343</v>
      </c>
      <c r="Q3409" s="6" t="str">
        <f t="shared" si="320"/>
        <v>theater</v>
      </c>
      <c r="R3409" s="7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s="5">
        <f t="shared" si="318"/>
        <v>211</v>
      </c>
      <c r="P3410">
        <f t="shared" si="319"/>
        <v>58.611111111111114</v>
      </c>
      <c r="Q3410" s="6" t="str">
        <f t="shared" si="320"/>
        <v>theater</v>
      </c>
      <c r="R3410" s="7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s="5">
        <f t="shared" si="318"/>
        <v>123.6</v>
      </c>
      <c r="P3411">
        <f t="shared" si="319"/>
        <v>29.428571428571427</v>
      </c>
      <c r="Q3411" s="6" t="str">
        <f t="shared" si="320"/>
        <v>theater</v>
      </c>
      <c r="R3411" s="7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s="5">
        <f t="shared" si="318"/>
        <v>108.5</v>
      </c>
      <c r="P3412">
        <f t="shared" si="319"/>
        <v>81.375</v>
      </c>
      <c r="Q3412" s="6" t="str">
        <f t="shared" si="320"/>
        <v>theater</v>
      </c>
      <c r="R3412" s="7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s="5">
        <f t="shared" si="318"/>
        <v>103.56666666666668</v>
      </c>
      <c r="P3413">
        <f t="shared" si="319"/>
        <v>199.16666666666666</v>
      </c>
      <c r="Q3413" s="6" t="str">
        <f t="shared" si="320"/>
        <v>theater</v>
      </c>
      <c r="R3413" s="7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5">
        <f t="shared" si="318"/>
        <v>100</v>
      </c>
      <c r="P3414">
        <f t="shared" si="319"/>
        <v>115.38461538461539</v>
      </c>
      <c r="Q3414" s="6" t="str">
        <f t="shared" si="320"/>
        <v>theater</v>
      </c>
      <c r="R3414" s="7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s="5">
        <f t="shared" si="318"/>
        <v>130</v>
      </c>
      <c r="P3415">
        <f t="shared" si="319"/>
        <v>46.428571428571431</v>
      </c>
      <c r="Q3415" s="6" t="str">
        <f t="shared" si="320"/>
        <v>theater</v>
      </c>
      <c r="R3415" s="7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s="5">
        <f t="shared" si="318"/>
        <v>103.49999999999999</v>
      </c>
      <c r="P3416">
        <f t="shared" si="319"/>
        <v>70.568181818181813</v>
      </c>
      <c r="Q3416" s="6" t="str">
        <f t="shared" si="320"/>
        <v>theater</v>
      </c>
      <c r="R3416" s="7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s="5">
        <f t="shared" si="318"/>
        <v>100</v>
      </c>
      <c r="P3417">
        <f t="shared" si="319"/>
        <v>22.222222222222221</v>
      </c>
      <c r="Q3417" s="6" t="str">
        <f t="shared" si="320"/>
        <v>theater</v>
      </c>
      <c r="R3417" s="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s="5">
        <f t="shared" si="318"/>
        <v>119.6</v>
      </c>
      <c r="P3418">
        <f t="shared" si="319"/>
        <v>159.46666666666667</v>
      </c>
      <c r="Q3418" s="6" t="str">
        <f t="shared" si="320"/>
        <v>theater</v>
      </c>
      <c r="R3418" s="7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5">
        <f t="shared" si="318"/>
        <v>100.00058823529412</v>
      </c>
      <c r="P3419">
        <f t="shared" si="319"/>
        <v>37.777999999999999</v>
      </c>
      <c r="Q3419" s="6" t="str">
        <f t="shared" si="320"/>
        <v>theater</v>
      </c>
      <c r="R3419" s="7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s="5">
        <f t="shared" si="318"/>
        <v>100.875</v>
      </c>
      <c r="P3420">
        <f t="shared" si="319"/>
        <v>72.053571428571431</v>
      </c>
      <c r="Q3420" s="6" t="str">
        <f t="shared" si="320"/>
        <v>theater</v>
      </c>
      <c r="R3420" s="7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s="5">
        <f t="shared" si="318"/>
        <v>106.54545454545455</v>
      </c>
      <c r="P3421">
        <f t="shared" si="319"/>
        <v>63.695652173913047</v>
      </c>
      <c r="Q3421" s="6" t="str">
        <f t="shared" si="320"/>
        <v>theater</v>
      </c>
      <c r="R3421" s="7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s="5">
        <f t="shared" si="318"/>
        <v>138</v>
      </c>
      <c r="P3422">
        <f t="shared" si="319"/>
        <v>28.411764705882351</v>
      </c>
      <c r="Q3422" s="6" t="str">
        <f t="shared" si="320"/>
        <v>theater</v>
      </c>
      <c r="R3422" s="7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s="5">
        <f t="shared" si="318"/>
        <v>101.15</v>
      </c>
      <c r="P3423">
        <f t="shared" si="319"/>
        <v>103.21428571428571</v>
      </c>
      <c r="Q3423" s="6" t="str">
        <f t="shared" si="320"/>
        <v>theater</v>
      </c>
      <c r="R3423" s="7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s="5">
        <f t="shared" si="318"/>
        <v>109.1</v>
      </c>
      <c r="P3424">
        <f t="shared" si="319"/>
        <v>71.152173913043484</v>
      </c>
      <c r="Q3424" s="6" t="str">
        <f t="shared" si="320"/>
        <v>theater</v>
      </c>
      <c r="R3424" s="7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s="5">
        <f t="shared" si="318"/>
        <v>140</v>
      </c>
      <c r="P3425">
        <f t="shared" si="319"/>
        <v>35</v>
      </c>
      <c r="Q3425" s="6" t="str">
        <f t="shared" si="320"/>
        <v>theater</v>
      </c>
      <c r="R3425" s="7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s="5">
        <f t="shared" si="318"/>
        <v>103.58333333333334</v>
      </c>
      <c r="P3426">
        <f t="shared" si="319"/>
        <v>81.776315789473685</v>
      </c>
      <c r="Q3426" s="6" t="str">
        <f t="shared" si="320"/>
        <v>theater</v>
      </c>
      <c r="R3426" s="7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s="5">
        <f t="shared" si="318"/>
        <v>102.97033333333331</v>
      </c>
      <c r="P3427">
        <f t="shared" si="319"/>
        <v>297.02980769230766</v>
      </c>
      <c r="Q3427" s="6" t="str">
        <f t="shared" si="320"/>
        <v>theater</v>
      </c>
      <c r="R3427" s="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s="5">
        <f t="shared" si="318"/>
        <v>108.13333333333333</v>
      </c>
      <c r="P3428">
        <f t="shared" si="319"/>
        <v>46.609195402298852</v>
      </c>
      <c r="Q3428" s="6" t="str">
        <f t="shared" si="320"/>
        <v>theater</v>
      </c>
      <c r="R3428" s="7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5">
        <f t="shared" si="318"/>
        <v>100</v>
      </c>
      <c r="P3429">
        <f t="shared" si="319"/>
        <v>51.724137931034484</v>
      </c>
      <c r="Q3429" s="6" t="str">
        <f t="shared" si="320"/>
        <v>theater</v>
      </c>
      <c r="R3429" s="7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s="5">
        <f t="shared" si="318"/>
        <v>102.75000000000001</v>
      </c>
      <c r="P3430">
        <f t="shared" si="319"/>
        <v>40.294117647058826</v>
      </c>
      <c r="Q3430" s="6" t="str">
        <f t="shared" si="320"/>
        <v>theater</v>
      </c>
      <c r="R3430" s="7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s="5">
        <f t="shared" si="318"/>
        <v>130</v>
      </c>
      <c r="P3431">
        <f t="shared" si="319"/>
        <v>16.25</v>
      </c>
      <c r="Q3431" s="6" t="str">
        <f t="shared" si="320"/>
        <v>theater</v>
      </c>
      <c r="R3431" s="7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s="5">
        <f t="shared" si="318"/>
        <v>108.54949999999999</v>
      </c>
      <c r="P3432">
        <f t="shared" si="319"/>
        <v>30.152638888888887</v>
      </c>
      <c r="Q3432" s="6" t="str">
        <f t="shared" si="320"/>
        <v>theater</v>
      </c>
      <c r="R3432" s="7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5">
        <f t="shared" si="318"/>
        <v>100</v>
      </c>
      <c r="P3433">
        <f t="shared" si="319"/>
        <v>95.238095238095241</v>
      </c>
      <c r="Q3433" s="6" t="str">
        <f t="shared" si="320"/>
        <v>theater</v>
      </c>
      <c r="R3433" s="7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s="5">
        <f t="shared" si="318"/>
        <v>109.65</v>
      </c>
      <c r="P3434">
        <f t="shared" si="319"/>
        <v>52.214285714285715</v>
      </c>
      <c r="Q3434" s="6" t="str">
        <f t="shared" si="320"/>
        <v>theater</v>
      </c>
      <c r="R3434" s="7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s="5">
        <f t="shared" si="318"/>
        <v>100.26315789473684</v>
      </c>
      <c r="P3435">
        <f t="shared" si="319"/>
        <v>134.1549295774648</v>
      </c>
      <c r="Q3435" s="6" t="str">
        <f t="shared" si="320"/>
        <v>theater</v>
      </c>
      <c r="R3435" s="7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s="5">
        <f t="shared" si="318"/>
        <v>105.55000000000001</v>
      </c>
      <c r="P3436">
        <f t="shared" si="319"/>
        <v>62.827380952380949</v>
      </c>
      <c r="Q3436" s="6" t="str">
        <f t="shared" si="320"/>
        <v>theater</v>
      </c>
      <c r="R3436" s="7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s="5">
        <f t="shared" si="318"/>
        <v>112.00000000000001</v>
      </c>
      <c r="P3437">
        <f t="shared" si="319"/>
        <v>58.94736842105263</v>
      </c>
      <c r="Q3437" s="6" t="str">
        <f t="shared" si="320"/>
        <v>theater</v>
      </c>
      <c r="R3437" s="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s="5">
        <f t="shared" si="318"/>
        <v>105.89999999999999</v>
      </c>
      <c r="P3438">
        <f t="shared" si="319"/>
        <v>143.1081081081081</v>
      </c>
      <c r="Q3438" s="6" t="str">
        <f t="shared" si="320"/>
        <v>theater</v>
      </c>
      <c r="R3438" s="7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s="5">
        <f t="shared" si="318"/>
        <v>101</v>
      </c>
      <c r="P3439">
        <f t="shared" si="319"/>
        <v>84.166666666666671</v>
      </c>
      <c r="Q3439" s="6" t="str">
        <f t="shared" si="320"/>
        <v>theater</v>
      </c>
      <c r="R3439" s="7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s="5">
        <f t="shared" si="318"/>
        <v>104.2</v>
      </c>
      <c r="P3440">
        <f t="shared" si="319"/>
        <v>186.07142857142858</v>
      </c>
      <c r="Q3440" s="6" t="str">
        <f t="shared" si="320"/>
        <v>theater</v>
      </c>
      <c r="R3440" s="7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7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s="5">
        <f t="shared" si="318"/>
        <v>134.67833333333334</v>
      </c>
      <c r="P3441">
        <f t="shared" si="319"/>
        <v>89.785555555555561</v>
      </c>
      <c r="Q3441" s="6" t="str">
        <f t="shared" si="320"/>
        <v>theater</v>
      </c>
      <c r="R3441" s="7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s="5">
        <f t="shared" si="318"/>
        <v>105.2184</v>
      </c>
      <c r="P3442">
        <f t="shared" si="319"/>
        <v>64.157560975609755</v>
      </c>
      <c r="Q3442" s="6" t="str">
        <f t="shared" si="320"/>
        <v>theater</v>
      </c>
      <c r="R3442" s="7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s="5">
        <f t="shared" si="318"/>
        <v>102.60000000000001</v>
      </c>
      <c r="P3443">
        <f t="shared" si="319"/>
        <v>59.651162790697676</v>
      </c>
      <c r="Q3443" s="6" t="str">
        <f t="shared" si="320"/>
        <v>theater</v>
      </c>
      <c r="R3443" s="7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5">
        <f t="shared" si="318"/>
        <v>100</v>
      </c>
      <c r="P3444">
        <f t="shared" si="319"/>
        <v>31.25</v>
      </c>
      <c r="Q3444" s="6" t="str">
        <f t="shared" si="320"/>
        <v>theater</v>
      </c>
      <c r="R3444" s="7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s="5">
        <f t="shared" si="318"/>
        <v>185.5</v>
      </c>
      <c r="P3445">
        <f t="shared" si="319"/>
        <v>41.222222222222221</v>
      </c>
      <c r="Q3445" s="6" t="str">
        <f t="shared" si="320"/>
        <v>theater</v>
      </c>
      <c r="R3445" s="7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s="5">
        <f t="shared" si="318"/>
        <v>289</v>
      </c>
      <c r="P3446">
        <f t="shared" si="319"/>
        <v>43.35</v>
      </c>
      <c r="Q3446" s="6" t="str">
        <f t="shared" si="320"/>
        <v>theater</v>
      </c>
      <c r="R3446" s="7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5">
        <f t="shared" si="318"/>
        <v>100</v>
      </c>
      <c r="P3447">
        <f t="shared" si="319"/>
        <v>64.516129032258064</v>
      </c>
      <c r="Q3447" s="6" t="str">
        <f t="shared" si="320"/>
        <v>theater</v>
      </c>
      <c r="R3447" s="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s="5">
        <f t="shared" si="318"/>
        <v>108.2</v>
      </c>
      <c r="P3448">
        <f t="shared" si="319"/>
        <v>43.28</v>
      </c>
      <c r="Q3448" s="6" t="str">
        <f t="shared" si="320"/>
        <v>theater</v>
      </c>
      <c r="R3448" s="7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7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s="5">
        <f t="shared" si="318"/>
        <v>107.80000000000001</v>
      </c>
      <c r="P3449">
        <f t="shared" si="319"/>
        <v>77</v>
      </c>
      <c r="Q3449" s="6" t="str">
        <f t="shared" si="320"/>
        <v>theater</v>
      </c>
      <c r="R3449" s="7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s="5">
        <f t="shared" si="318"/>
        <v>109.76190476190477</v>
      </c>
      <c r="P3450">
        <f t="shared" si="319"/>
        <v>51.222222222222221</v>
      </c>
      <c r="Q3450" s="6" t="str">
        <f t="shared" si="320"/>
        <v>theater</v>
      </c>
      <c r="R3450" s="7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s="5">
        <f t="shared" si="318"/>
        <v>170.625</v>
      </c>
      <c r="P3451">
        <f t="shared" si="319"/>
        <v>68.25</v>
      </c>
      <c r="Q3451" s="6" t="str">
        <f t="shared" si="320"/>
        <v>theater</v>
      </c>
      <c r="R3451" s="7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s="5">
        <f t="shared" si="318"/>
        <v>152</v>
      </c>
      <c r="P3452">
        <f t="shared" si="319"/>
        <v>19.487179487179485</v>
      </c>
      <c r="Q3452" s="6" t="str">
        <f t="shared" si="320"/>
        <v>theater</v>
      </c>
      <c r="R3452" s="7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s="5">
        <f t="shared" si="318"/>
        <v>101.23076923076924</v>
      </c>
      <c r="P3453">
        <f t="shared" si="319"/>
        <v>41.125</v>
      </c>
      <c r="Q3453" s="6" t="str">
        <f t="shared" si="320"/>
        <v>theater</v>
      </c>
      <c r="R3453" s="7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s="5">
        <f t="shared" si="318"/>
        <v>153.19999999999999</v>
      </c>
      <c r="P3454">
        <f t="shared" si="319"/>
        <v>41.405405405405403</v>
      </c>
      <c r="Q3454" s="6" t="str">
        <f t="shared" si="320"/>
        <v>theater</v>
      </c>
      <c r="R3454" s="7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s="5">
        <f t="shared" si="318"/>
        <v>128.33333333333334</v>
      </c>
      <c r="P3455">
        <f t="shared" si="319"/>
        <v>27.5</v>
      </c>
      <c r="Q3455" s="6" t="str">
        <f t="shared" si="320"/>
        <v>theater</v>
      </c>
      <c r="R3455" s="7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s="5">
        <f t="shared" si="318"/>
        <v>100.71428571428571</v>
      </c>
      <c r="P3456">
        <f t="shared" si="319"/>
        <v>33.571428571428569</v>
      </c>
      <c r="Q3456" s="6" t="str">
        <f t="shared" si="320"/>
        <v>theater</v>
      </c>
      <c r="R3456" s="7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s="5">
        <f t="shared" si="318"/>
        <v>100.64999999999999</v>
      </c>
      <c r="P3457">
        <f t="shared" si="319"/>
        <v>145.86956521739131</v>
      </c>
      <c r="Q3457" s="6" t="str">
        <f t="shared" si="320"/>
        <v>theater</v>
      </c>
      <c r="R3457" s="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s="5">
        <f t="shared" ref="O3458:O3521" si="324">(E3458/D3458)*100</f>
        <v>191.3</v>
      </c>
      <c r="P3458">
        <f t="shared" si="319"/>
        <v>358.6875</v>
      </c>
      <c r="Q3458" s="6" t="str">
        <f t="shared" si="320"/>
        <v>theater</v>
      </c>
      <c r="R3458" s="7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7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s="5">
        <f t="shared" si="324"/>
        <v>140.19999999999999</v>
      </c>
      <c r="P3459">
        <f t="shared" ref="P3459:P3522" si="325">IFERROR(E3459/L3459,0)</f>
        <v>50.981818181818184</v>
      </c>
      <c r="Q3459" s="6" t="str">
        <f t="shared" ref="Q3459:Q3522" si="326">LEFT(N3459,FIND("/",N3459)-1)</f>
        <v>theater</v>
      </c>
      <c r="R3459" s="7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s="5">
        <f t="shared" si="324"/>
        <v>124.33537832310839</v>
      </c>
      <c r="P3460">
        <f t="shared" si="325"/>
        <v>45.037037037037038</v>
      </c>
      <c r="Q3460" s="6" t="str">
        <f t="shared" si="326"/>
        <v>theater</v>
      </c>
      <c r="R3460" s="7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s="5">
        <f t="shared" si="324"/>
        <v>126.2</v>
      </c>
      <c r="P3461">
        <f t="shared" si="325"/>
        <v>17.527777777777779</v>
      </c>
      <c r="Q3461" s="6" t="str">
        <f t="shared" si="326"/>
        <v>theater</v>
      </c>
      <c r="R3461" s="7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s="5">
        <f t="shared" si="324"/>
        <v>190</v>
      </c>
      <c r="P3462">
        <f t="shared" si="325"/>
        <v>50</v>
      </c>
      <c r="Q3462" s="6" t="str">
        <f t="shared" si="326"/>
        <v>theater</v>
      </c>
      <c r="R3462" s="7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s="5">
        <f t="shared" si="324"/>
        <v>139</v>
      </c>
      <c r="P3463">
        <f t="shared" si="325"/>
        <v>57.916666666666664</v>
      </c>
      <c r="Q3463" s="6" t="str">
        <f t="shared" si="326"/>
        <v>theater</v>
      </c>
      <c r="R3463" s="7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s="5">
        <f t="shared" si="324"/>
        <v>202</v>
      </c>
      <c r="P3464">
        <f t="shared" si="325"/>
        <v>29.705882352941178</v>
      </c>
      <c r="Q3464" s="6" t="str">
        <f t="shared" si="326"/>
        <v>theater</v>
      </c>
      <c r="R3464" s="7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s="5">
        <f t="shared" si="324"/>
        <v>103.38000000000001</v>
      </c>
      <c r="P3465">
        <f t="shared" si="325"/>
        <v>90.684210526315795</v>
      </c>
      <c r="Q3465" s="6" t="str">
        <f t="shared" si="326"/>
        <v>theater</v>
      </c>
      <c r="R3465" s="7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s="5">
        <f t="shared" si="324"/>
        <v>102.3236</v>
      </c>
      <c r="P3466">
        <f t="shared" si="325"/>
        <v>55.012688172043013</v>
      </c>
      <c r="Q3466" s="6" t="str">
        <f t="shared" si="326"/>
        <v>theater</v>
      </c>
      <c r="R3466" s="7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s="5">
        <f t="shared" si="324"/>
        <v>103</v>
      </c>
      <c r="P3467">
        <f t="shared" si="325"/>
        <v>57.222222222222221</v>
      </c>
      <c r="Q3467" s="6" t="str">
        <f t="shared" si="326"/>
        <v>theater</v>
      </c>
      <c r="R3467" s="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7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s="5">
        <f t="shared" si="324"/>
        <v>127.14285714285714</v>
      </c>
      <c r="P3468">
        <f t="shared" si="325"/>
        <v>72.950819672131146</v>
      </c>
      <c r="Q3468" s="6" t="str">
        <f t="shared" si="326"/>
        <v>theater</v>
      </c>
      <c r="R3468" s="7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s="5">
        <f t="shared" si="324"/>
        <v>101</v>
      </c>
      <c r="P3469">
        <f t="shared" si="325"/>
        <v>64.468085106382972</v>
      </c>
      <c r="Q3469" s="6" t="str">
        <f t="shared" si="326"/>
        <v>theater</v>
      </c>
      <c r="R3469" s="7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s="5">
        <f t="shared" si="324"/>
        <v>121.78</v>
      </c>
      <c r="P3470">
        <f t="shared" si="325"/>
        <v>716.35294117647061</v>
      </c>
      <c r="Q3470" s="6" t="str">
        <f t="shared" si="326"/>
        <v>theater</v>
      </c>
      <c r="R3470" s="7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s="5">
        <f t="shared" si="324"/>
        <v>113.39285714285714</v>
      </c>
      <c r="P3471">
        <f t="shared" si="325"/>
        <v>50.396825396825399</v>
      </c>
      <c r="Q3471" s="6" t="str">
        <f t="shared" si="326"/>
        <v>theater</v>
      </c>
      <c r="R3471" s="7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7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s="5">
        <f t="shared" si="324"/>
        <v>150</v>
      </c>
      <c r="P3472">
        <f t="shared" si="325"/>
        <v>41.666666666666664</v>
      </c>
      <c r="Q3472" s="6" t="str">
        <f t="shared" si="326"/>
        <v>theater</v>
      </c>
      <c r="R3472" s="7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s="5">
        <f t="shared" si="324"/>
        <v>214.6</v>
      </c>
      <c r="P3473">
        <f t="shared" si="325"/>
        <v>35.766666666666666</v>
      </c>
      <c r="Q3473" s="6" t="str">
        <f t="shared" si="326"/>
        <v>theater</v>
      </c>
      <c r="R3473" s="7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s="5">
        <f t="shared" si="324"/>
        <v>102.05</v>
      </c>
      <c r="P3474">
        <f t="shared" si="325"/>
        <v>88.739130434782609</v>
      </c>
      <c r="Q3474" s="6" t="str">
        <f t="shared" si="326"/>
        <v>theater</v>
      </c>
      <c r="R3474" s="7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5">
        <f t="shared" si="324"/>
        <v>100</v>
      </c>
      <c r="P3475">
        <f t="shared" si="325"/>
        <v>148.4848484848485</v>
      </c>
      <c r="Q3475" s="6" t="str">
        <f t="shared" si="326"/>
        <v>theater</v>
      </c>
      <c r="R3475" s="7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s="5">
        <f t="shared" si="324"/>
        <v>101</v>
      </c>
      <c r="P3476">
        <f t="shared" si="325"/>
        <v>51.794871794871796</v>
      </c>
      <c r="Q3476" s="6" t="str">
        <f t="shared" si="326"/>
        <v>theater</v>
      </c>
      <c r="R3476" s="7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s="5">
        <f t="shared" si="324"/>
        <v>113.33333333333333</v>
      </c>
      <c r="P3477">
        <f t="shared" si="325"/>
        <v>20</v>
      </c>
      <c r="Q3477" s="6" t="str">
        <f t="shared" si="326"/>
        <v>theater</v>
      </c>
      <c r="R3477" s="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s="5">
        <f t="shared" si="324"/>
        <v>104</v>
      </c>
      <c r="P3478">
        <f t="shared" si="325"/>
        <v>52</v>
      </c>
      <c r="Q3478" s="6" t="str">
        <f t="shared" si="326"/>
        <v>theater</v>
      </c>
      <c r="R3478" s="7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s="5">
        <f t="shared" si="324"/>
        <v>115.33333333333333</v>
      </c>
      <c r="P3479">
        <f t="shared" si="325"/>
        <v>53.230769230769234</v>
      </c>
      <c r="Q3479" s="6" t="str">
        <f t="shared" si="326"/>
        <v>theater</v>
      </c>
      <c r="R3479" s="7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s="5">
        <f t="shared" si="324"/>
        <v>112.85000000000001</v>
      </c>
      <c r="P3480">
        <f t="shared" si="325"/>
        <v>39.596491228070178</v>
      </c>
      <c r="Q3480" s="6" t="str">
        <f t="shared" si="326"/>
        <v>theater</v>
      </c>
      <c r="R3480" s="7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s="5">
        <f t="shared" si="324"/>
        <v>127.86666666666666</v>
      </c>
      <c r="P3481">
        <f t="shared" si="325"/>
        <v>34.25</v>
      </c>
      <c r="Q3481" s="6" t="str">
        <f t="shared" si="326"/>
        <v>theater</v>
      </c>
      <c r="R3481" s="7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s="5">
        <f t="shared" si="324"/>
        <v>142.66666666666669</v>
      </c>
      <c r="P3482">
        <f t="shared" si="325"/>
        <v>164.61538461538461</v>
      </c>
      <c r="Q3482" s="6" t="str">
        <f t="shared" si="326"/>
        <v>theater</v>
      </c>
      <c r="R3482" s="7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s="5">
        <f t="shared" si="324"/>
        <v>118.8</v>
      </c>
      <c r="P3483">
        <f t="shared" si="325"/>
        <v>125.05263157894737</v>
      </c>
      <c r="Q3483" s="6" t="str">
        <f t="shared" si="326"/>
        <v>theater</v>
      </c>
      <c r="R3483" s="7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s="5">
        <f t="shared" si="324"/>
        <v>138.33333333333334</v>
      </c>
      <c r="P3484">
        <f t="shared" si="325"/>
        <v>51.875</v>
      </c>
      <c r="Q3484" s="6" t="str">
        <f t="shared" si="326"/>
        <v>theater</v>
      </c>
      <c r="R3484" s="7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s="5">
        <f t="shared" si="324"/>
        <v>159.9402985074627</v>
      </c>
      <c r="P3485">
        <f t="shared" si="325"/>
        <v>40.285714285714285</v>
      </c>
      <c r="Q3485" s="6" t="str">
        <f t="shared" si="326"/>
        <v>theater</v>
      </c>
      <c r="R3485" s="7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s="5">
        <f t="shared" si="324"/>
        <v>114.24000000000001</v>
      </c>
      <c r="P3486">
        <f t="shared" si="325"/>
        <v>64.909090909090907</v>
      </c>
      <c r="Q3486" s="6" t="str">
        <f t="shared" si="326"/>
        <v>theater</v>
      </c>
      <c r="R3486" s="7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s="5">
        <f t="shared" si="324"/>
        <v>100.60606060606061</v>
      </c>
      <c r="P3487">
        <f t="shared" si="325"/>
        <v>55.333333333333336</v>
      </c>
      <c r="Q3487" s="6" t="str">
        <f t="shared" si="326"/>
        <v>theater</v>
      </c>
      <c r="R3487" s="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s="5">
        <f t="shared" si="324"/>
        <v>155.20000000000002</v>
      </c>
      <c r="P3488">
        <f t="shared" si="325"/>
        <v>83.142857142857139</v>
      </c>
      <c r="Q3488" s="6" t="str">
        <f t="shared" si="326"/>
        <v>theater</v>
      </c>
      <c r="R3488" s="7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s="5">
        <f t="shared" si="324"/>
        <v>127.75000000000001</v>
      </c>
      <c r="P3489">
        <f t="shared" si="325"/>
        <v>38.712121212121211</v>
      </c>
      <c r="Q3489" s="6" t="str">
        <f t="shared" si="326"/>
        <v>theater</v>
      </c>
      <c r="R3489" s="7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s="5">
        <f t="shared" si="324"/>
        <v>121.2</v>
      </c>
      <c r="P3490">
        <f t="shared" si="325"/>
        <v>125.37931034482759</v>
      </c>
      <c r="Q3490" s="6" t="str">
        <f t="shared" si="326"/>
        <v>theater</v>
      </c>
      <c r="R3490" s="7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s="5">
        <f t="shared" si="324"/>
        <v>112.7</v>
      </c>
      <c r="P3491">
        <f t="shared" si="325"/>
        <v>78.263888888888886</v>
      </c>
      <c r="Q3491" s="6" t="str">
        <f t="shared" si="326"/>
        <v>theater</v>
      </c>
      <c r="R3491" s="7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s="5">
        <f t="shared" si="324"/>
        <v>127.49999999999999</v>
      </c>
      <c r="P3492">
        <f t="shared" si="325"/>
        <v>47.222222222222221</v>
      </c>
      <c r="Q3492" s="6" t="str">
        <f t="shared" si="326"/>
        <v>theater</v>
      </c>
      <c r="R3492" s="7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s="5">
        <f t="shared" si="324"/>
        <v>158.20000000000002</v>
      </c>
      <c r="P3493">
        <f t="shared" si="325"/>
        <v>79.099999999999994</v>
      </c>
      <c r="Q3493" s="6" t="str">
        <f t="shared" si="326"/>
        <v>theater</v>
      </c>
      <c r="R3493" s="7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s="5">
        <f t="shared" si="324"/>
        <v>105.26894736842105</v>
      </c>
      <c r="P3494">
        <f t="shared" si="325"/>
        <v>114.29199999999999</v>
      </c>
      <c r="Q3494" s="6" t="str">
        <f t="shared" si="326"/>
        <v>theater</v>
      </c>
      <c r="R3494" s="7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5">
        <f t="shared" si="324"/>
        <v>100</v>
      </c>
      <c r="P3495">
        <f t="shared" si="325"/>
        <v>51.724137931034484</v>
      </c>
      <c r="Q3495" s="6" t="str">
        <f t="shared" si="326"/>
        <v>theater</v>
      </c>
      <c r="R3495" s="7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5">
        <f t="shared" si="324"/>
        <v>100</v>
      </c>
      <c r="P3496">
        <f t="shared" si="325"/>
        <v>30.76923076923077</v>
      </c>
      <c r="Q3496" s="6" t="str">
        <f t="shared" si="326"/>
        <v>theater</v>
      </c>
      <c r="R3496" s="7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s="5">
        <f t="shared" si="324"/>
        <v>106.86</v>
      </c>
      <c r="P3497">
        <f t="shared" si="325"/>
        <v>74.208333333333329</v>
      </c>
      <c r="Q3497" s="6" t="str">
        <f t="shared" si="326"/>
        <v>theater</v>
      </c>
      <c r="R3497" s="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s="5">
        <f t="shared" si="324"/>
        <v>124.4</v>
      </c>
      <c r="P3498">
        <f t="shared" si="325"/>
        <v>47.846153846153847</v>
      </c>
      <c r="Q3498" s="6" t="str">
        <f t="shared" si="326"/>
        <v>theater</v>
      </c>
      <c r="R3498" s="7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s="5">
        <f t="shared" si="324"/>
        <v>108.70406189555126</v>
      </c>
      <c r="P3499">
        <f t="shared" si="325"/>
        <v>34.408163265306122</v>
      </c>
      <c r="Q3499" s="6" t="str">
        <f t="shared" si="326"/>
        <v>theater</v>
      </c>
      <c r="R3499" s="7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s="5">
        <f t="shared" si="324"/>
        <v>102.42424242424242</v>
      </c>
      <c r="P3500">
        <f t="shared" si="325"/>
        <v>40.238095238095241</v>
      </c>
      <c r="Q3500" s="6" t="str">
        <f t="shared" si="326"/>
        <v>theater</v>
      </c>
      <c r="R3500" s="7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s="5">
        <f t="shared" si="324"/>
        <v>105.5</v>
      </c>
      <c r="P3501">
        <f t="shared" si="325"/>
        <v>60.285714285714285</v>
      </c>
      <c r="Q3501" s="6" t="str">
        <f t="shared" si="326"/>
        <v>theater</v>
      </c>
      <c r="R3501" s="7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s="5">
        <f t="shared" si="324"/>
        <v>106.3</v>
      </c>
      <c r="P3502">
        <f t="shared" si="325"/>
        <v>25.30952380952381</v>
      </c>
      <c r="Q3502" s="6" t="str">
        <f t="shared" si="326"/>
        <v>theater</v>
      </c>
      <c r="R3502" s="7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s="5">
        <f t="shared" si="324"/>
        <v>100.66666666666666</v>
      </c>
      <c r="P3503">
        <f t="shared" si="325"/>
        <v>35.952380952380949</v>
      </c>
      <c r="Q3503" s="6" t="str">
        <f t="shared" si="326"/>
        <v>theater</v>
      </c>
      <c r="R3503" s="7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s="5">
        <f t="shared" si="324"/>
        <v>105.4</v>
      </c>
      <c r="P3504">
        <f t="shared" si="325"/>
        <v>136</v>
      </c>
      <c r="Q3504" s="6" t="str">
        <f t="shared" si="326"/>
        <v>theater</v>
      </c>
      <c r="R3504" s="7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s="5">
        <f t="shared" si="324"/>
        <v>107.55999999999999</v>
      </c>
      <c r="P3505">
        <f t="shared" si="325"/>
        <v>70.763157894736835</v>
      </c>
      <c r="Q3505" s="6" t="str">
        <f t="shared" si="326"/>
        <v>theater</v>
      </c>
      <c r="R3505" s="7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5">
        <f t="shared" si="324"/>
        <v>100</v>
      </c>
      <c r="P3506">
        <f t="shared" si="325"/>
        <v>125</v>
      </c>
      <c r="Q3506" s="6" t="str">
        <f t="shared" si="326"/>
        <v>theater</v>
      </c>
      <c r="R3506" s="7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s="5">
        <f t="shared" si="324"/>
        <v>103.76</v>
      </c>
      <c r="P3507">
        <f t="shared" si="325"/>
        <v>66.512820512820511</v>
      </c>
      <c r="Q3507" s="6" t="str">
        <f t="shared" si="326"/>
        <v>theater</v>
      </c>
      <c r="R3507" s="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s="5">
        <f t="shared" si="324"/>
        <v>101.49999999999999</v>
      </c>
      <c r="P3508">
        <f t="shared" si="325"/>
        <v>105</v>
      </c>
      <c r="Q3508" s="6" t="str">
        <f t="shared" si="326"/>
        <v>theater</v>
      </c>
      <c r="R3508" s="7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s="5">
        <f t="shared" si="324"/>
        <v>104.4</v>
      </c>
      <c r="P3509">
        <f t="shared" si="325"/>
        <v>145</v>
      </c>
      <c r="Q3509" s="6" t="str">
        <f t="shared" si="326"/>
        <v>theater</v>
      </c>
      <c r="R3509" s="7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s="5">
        <f t="shared" si="324"/>
        <v>180</v>
      </c>
      <c r="P3510">
        <f t="shared" si="325"/>
        <v>12</v>
      </c>
      <c r="Q3510" s="6" t="str">
        <f t="shared" si="326"/>
        <v>theater</v>
      </c>
      <c r="R3510" s="7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s="5">
        <f t="shared" si="324"/>
        <v>106.33333333333333</v>
      </c>
      <c r="P3511">
        <f t="shared" si="325"/>
        <v>96.666666666666671</v>
      </c>
      <c r="Q3511" s="6" t="str">
        <f t="shared" si="326"/>
        <v>theater</v>
      </c>
      <c r="R3511" s="7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s="5">
        <f t="shared" si="324"/>
        <v>100.55555555555556</v>
      </c>
      <c r="P3512">
        <f t="shared" si="325"/>
        <v>60.333333333333336</v>
      </c>
      <c r="Q3512" s="6" t="str">
        <f t="shared" si="326"/>
        <v>theater</v>
      </c>
      <c r="R3512" s="7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s="5">
        <f t="shared" si="324"/>
        <v>101.2</v>
      </c>
      <c r="P3513">
        <f t="shared" si="325"/>
        <v>79.89473684210526</v>
      </c>
      <c r="Q3513" s="6" t="str">
        <f t="shared" si="326"/>
        <v>theater</v>
      </c>
      <c r="R3513" s="7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5">
        <f t="shared" si="324"/>
        <v>100</v>
      </c>
      <c r="P3514">
        <f t="shared" si="325"/>
        <v>58.823529411764703</v>
      </c>
      <c r="Q3514" s="6" t="str">
        <f t="shared" si="326"/>
        <v>theater</v>
      </c>
      <c r="R3514" s="7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s="5">
        <f t="shared" si="324"/>
        <v>118.39285714285714</v>
      </c>
      <c r="P3515">
        <f t="shared" si="325"/>
        <v>75.340909090909093</v>
      </c>
      <c r="Q3515" s="6" t="str">
        <f t="shared" si="326"/>
        <v>theater</v>
      </c>
      <c r="R3515" s="7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s="5">
        <f t="shared" si="324"/>
        <v>110.00000000000001</v>
      </c>
      <c r="P3516">
        <f t="shared" si="325"/>
        <v>55</v>
      </c>
      <c r="Q3516" s="6" t="str">
        <f t="shared" si="326"/>
        <v>theater</v>
      </c>
      <c r="R3516" s="7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s="5">
        <f t="shared" si="324"/>
        <v>102.66666666666666</v>
      </c>
      <c r="P3517">
        <f t="shared" si="325"/>
        <v>66.956521739130437</v>
      </c>
      <c r="Q3517" s="6" t="str">
        <f t="shared" si="326"/>
        <v>theater</v>
      </c>
      <c r="R3517" s="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5">
        <f t="shared" si="324"/>
        <v>100</v>
      </c>
      <c r="P3518">
        <f t="shared" si="325"/>
        <v>227.27272727272728</v>
      </c>
      <c r="Q3518" s="6" t="str">
        <f t="shared" si="326"/>
        <v>theater</v>
      </c>
      <c r="R3518" s="7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5">
        <f t="shared" si="324"/>
        <v>100</v>
      </c>
      <c r="P3519">
        <f t="shared" si="325"/>
        <v>307.69230769230768</v>
      </c>
      <c r="Q3519" s="6" t="str">
        <f t="shared" si="326"/>
        <v>theater</v>
      </c>
      <c r="R3519" s="7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s="5">
        <f t="shared" si="324"/>
        <v>110.04599999999999</v>
      </c>
      <c r="P3520">
        <f t="shared" si="325"/>
        <v>50.020909090909093</v>
      </c>
      <c r="Q3520" s="6" t="str">
        <f t="shared" si="326"/>
        <v>theater</v>
      </c>
      <c r="R3520" s="7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s="5">
        <f t="shared" si="324"/>
        <v>101.35000000000001</v>
      </c>
      <c r="P3521">
        <f t="shared" si="325"/>
        <v>72.392857142857139</v>
      </c>
      <c r="Q3521" s="6" t="str">
        <f t="shared" si="326"/>
        <v>theater</v>
      </c>
      <c r="R3521" s="7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7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s="5">
        <f t="shared" ref="O3522:O3585" si="330">(E3522/D3522)*100</f>
        <v>100.75</v>
      </c>
      <c r="P3522">
        <f t="shared" si="325"/>
        <v>95.952380952380949</v>
      </c>
      <c r="Q3522" s="6" t="str">
        <f t="shared" si="326"/>
        <v>theater</v>
      </c>
      <c r="R3522" s="7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s="5">
        <f t="shared" si="330"/>
        <v>169.42857142857144</v>
      </c>
      <c r="P3523">
        <f t="shared" ref="P3523:P3586" si="331">IFERROR(E3523/L3523,0)</f>
        <v>45.615384615384613</v>
      </c>
      <c r="Q3523" s="6" t="str">
        <f t="shared" ref="Q3523:Q3586" si="332">LEFT(N3523,FIND("/",N3523)-1)</f>
        <v>theater</v>
      </c>
      <c r="R3523" s="7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5">
        <f t="shared" si="330"/>
        <v>100</v>
      </c>
      <c r="P3524">
        <f t="shared" si="331"/>
        <v>41.029411764705884</v>
      </c>
      <c r="Q3524" s="6" t="str">
        <f t="shared" si="332"/>
        <v>theater</v>
      </c>
      <c r="R3524" s="7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s="5">
        <f t="shared" si="330"/>
        <v>113.65</v>
      </c>
      <c r="P3525">
        <f t="shared" si="331"/>
        <v>56.825000000000003</v>
      </c>
      <c r="Q3525" s="6" t="str">
        <f t="shared" si="332"/>
        <v>theater</v>
      </c>
      <c r="R3525" s="7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s="5">
        <f t="shared" si="330"/>
        <v>101.56</v>
      </c>
      <c r="P3526">
        <f t="shared" si="331"/>
        <v>137.24324324324326</v>
      </c>
      <c r="Q3526" s="6" t="str">
        <f t="shared" si="332"/>
        <v>theater</v>
      </c>
      <c r="R3526" s="7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s="5">
        <f t="shared" si="330"/>
        <v>106</v>
      </c>
      <c r="P3527">
        <f t="shared" si="331"/>
        <v>75.714285714285708</v>
      </c>
      <c r="Q3527" s="6" t="str">
        <f t="shared" si="332"/>
        <v>theater</v>
      </c>
      <c r="R3527" s="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s="5">
        <f t="shared" si="330"/>
        <v>102</v>
      </c>
      <c r="P3528">
        <f t="shared" si="331"/>
        <v>99</v>
      </c>
      <c r="Q3528" s="6" t="str">
        <f t="shared" si="332"/>
        <v>theater</v>
      </c>
      <c r="R3528" s="7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s="5">
        <f t="shared" si="330"/>
        <v>116.91666666666667</v>
      </c>
      <c r="P3529">
        <f t="shared" si="331"/>
        <v>81.569767441860463</v>
      </c>
      <c r="Q3529" s="6" t="str">
        <f t="shared" si="332"/>
        <v>theater</v>
      </c>
      <c r="R3529" s="7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s="5">
        <f t="shared" si="330"/>
        <v>101.15151515151514</v>
      </c>
      <c r="P3530">
        <f t="shared" si="331"/>
        <v>45.108108108108105</v>
      </c>
      <c r="Q3530" s="6" t="str">
        <f t="shared" si="332"/>
        <v>theater</v>
      </c>
      <c r="R3530" s="7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s="5">
        <f t="shared" si="330"/>
        <v>132</v>
      </c>
      <c r="P3531">
        <f t="shared" si="331"/>
        <v>36.666666666666664</v>
      </c>
      <c r="Q3531" s="6" t="str">
        <f t="shared" si="332"/>
        <v>theater</v>
      </c>
      <c r="R3531" s="7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5">
        <f t="shared" si="330"/>
        <v>100</v>
      </c>
      <c r="P3532">
        <f t="shared" si="331"/>
        <v>125</v>
      </c>
      <c r="Q3532" s="6" t="str">
        <f t="shared" si="332"/>
        <v>theater</v>
      </c>
      <c r="R3532" s="7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s="5">
        <f t="shared" si="330"/>
        <v>128</v>
      </c>
      <c r="P3533">
        <f t="shared" si="331"/>
        <v>49.230769230769234</v>
      </c>
      <c r="Q3533" s="6" t="str">
        <f t="shared" si="332"/>
        <v>theater</v>
      </c>
      <c r="R3533" s="7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s="5">
        <f t="shared" si="330"/>
        <v>118.95833333333334</v>
      </c>
      <c r="P3534">
        <f t="shared" si="331"/>
        <v>42.296296296296298</v>
      </c>
      <c r="Q3534" s="6" t="str">
        <f t="shared" si="332"/>
        <v>theater</v>
      </c>
      <c r="R3534" s="7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s="5">
        <f t="shared" si="330"/>
        <v>126.2</v>
      </c>
      <c r="P3535">
        <f t="shared" si="331"/>
        <v>78.875</v>
      </c>
      <c r="Q3535" s="6" t="str">
        <f t="shared" si="332"/>
        <v>theater</v>
      </c>
      <c r="R3535" s="7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7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s="5">
        <f t="shared" si="330"/>
        <v>156.20000000000002</v>
      </c>
      <c r="P3536">
        <f t="shared" si="331"/>
        <v>38.284313725490193</v>
      </c>
      <c r="Q3536" s="6" t="str">
        <f t="shared" si="332"/>
        <v>theater</v>
      </c>
      <c r="R3536" s="7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s="5">
        <f t="shared" si="330"/>
        <v>103.15</v>
      </c>
      <c r="P3537">
        <f t="shared" si="331"/>
        <v>44.847826086956523</v>
      </c>
      <c r="Q3537" s="6" t="str">
        <f t="shared" si="332"/>
        <v>theater</v>
      </c>
      <c r="R3537" s="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s="5">
        <f t="shared" si="330"/>
        <v>153.33333333333334</v>
      </c>
      <c r="P3538">
        <f t="shared" si="331"/>
        <v>13.529411764705882</v>
      </c>
      <c r="Q3538" s="6" t="str">
        <f t="shared" si="332"/>
        <v>theater</v>
      </c>
      <c r="R3538" s="7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s="5">
        <f t="shared" si="330"/>
        <v>180.44444444444446</v>
      </c>
      <c r="P3539">
        <f t="shared" si="331"/>
        <v>43.5</v>
      </c>
      <c r="Q3539" s="6" t="str">
        <f t="shared" si="332"/>
        <v>theater</v>
      </c>
      <c r="R3539" s="7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s="5">
        <f t="shared" si="330"/>
        <v>128.44999999999999</v>
      </c>
      <c r="P3540">
        <f t="shared" si="331"/>
        <v>30.951807228915662</v>
      </c>
      <c r="Q3540" s="6" t="str">
        <f t="shared" si="332"/>
        <v>theater</v>
      </c>
      <c r="R3540" s="7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s="5">
        <f t="shared" si="330"/>
        <v>119.66666666666667</v>
      </c>
      <c r="P3541">
        <f t="shared" si="331"/>
        <v>55.230769230769234</v>
      </c>
      <c r="Q3541" s="6" t="str">
        <f t="shared" si="332"/>
        <v>theater</v>
      </c>
      <c r="R3541" s="7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s="5">
        <f t="shared" si="330"/>
        <v>123</v>
      </c>
      <c r="P3542">
        <f t="shared" si="331"/>
        <v>46.125</v>
      </c>
      <c r="Q3542" s="6" t="str">
        <f t="shared" si="332"/>
        <v>theater</v>
      </c>
      <c r="R3542" s="7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s="5">
        <f t="shared" si="330"/>
        <v>105</v>
      </c>
      <c r="P3543">
        <f t="shared" si="331"/>
        <v>39.375</v>
      </c>
      <c r="Q3543" s="6" t="str">
        <f t="shared" si="332"/>
        <v>theater</v>
      </c>
      <c r="R3543" s="7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s="5">
        <f t="shared" si="330"/>
        <v>102.23636363636363</v>
      </c>
      <c r="P3544">
        <f t="shared" si="331"/>
        <v>66.152941176470591</v>
      </c>
      <c r="Q3544" s="6" t="str">
        <f t="shared" si="332"/>
        <v>theater</v>
      </c>
      <c r="R3544" s="7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s="5">
        <f t="shared" si="330"/>
        <v>104.66666666666666</v>
      </c>
      <c r="P3545">
        <f t="shared" si="331"/>
        <v>54.137931034482762</v>
      </c>
      <c r="Q3545" s="6" t="str">
        <f t="shared" si="332"/>
        <v>theater</v>
      </c>
      <c r="R3545" s="7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7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5">
        <f t="shared" si="330"/>
        <v>100</v>
      </c>
      <c r="P3546">
        <f t="shared" si="331"/>
        <v>104.16666666666667</v>
      </c>
      <c r="Q3546" s="6" t="str">
        <f t="shared" si="332"/>
        <v>theater</v>
      </c>
      <c r="R3546" s="7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s="5">
        <f t="shared" si="330"/>
        <v>100.4</v>
      </c>
      <c r="P3547">
        <f t="shared" si="331"/>
        <v>31.375</v>
      </c>
      <c r="Q3547" s="6" t="str">
        <f t="shared" si="332"/>
        <v>theater</v>
      </c>
      <c r="R3547" s="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s="5">
        <f t="shared" si="330"/>
        <v>102.27272727272727</v>
      </c>
      <c r="P3548">
        <f t="shared" si="331"/>
        <v>59.210526315789473</v>
      </c>
      <c r="Q3548" s="6" t="str">
        <f t="shared" si="332"/>
        <v>theater</v>
      </c>
      <c r="R3548" s="7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s="5">
        <f t="shared" si="330"/>
        <v>114.40928571428573</v>
      </c>
      <c r="P3549">
        <f t="shared" si="331"/>
        <v>119.17633928571429</v>
      </c>
      <c r="Q3549" s="6" t="str">
        <f t="shared" si="332"/>
        <v>theater</v>
      </c>
      <c r="R3549" s="7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s="5">
        <f t="shared" si="330"/>
        <v>101.9047619047619</v>
      </c>
      <c r="P3550">
        <f t="shared" si="331"/>
        <v>164.61538461538461</v>
      </c>
      <c r="Q3550" s="6" t="str">
        <f t="shared" si="332"/>
        <v>theater</v>
      </c>
      <c r="R3550" s="7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s="5">
        <f t="shared" si="330"/>
        <v>102</v>
      </c>
      <c r="P3551">
        <f t="shared" si="331"/>
        <v>24.285714285714285</v>
      </c>
      <c r="Q3551" s="6" t="str">
        <f t="shared" si="332"/>
        <v>theater</v>
      </c>
      <c r="R3551" s="7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s="5">
        <f t="shared" si="330"/>
        <v>104.80000000000001</v>
      </c>
      <c r="P3552">
        <f t="shared" si="331"/>
        <v>40.9375</v>
      </c>
      <c r="Q3552" s="6" t="str">
        <f t="shared" si="332"/>
        <v>theater</v>
      </c>
      <c r="R3552" s="7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s="5">
        <f t="shared" si="330"/>
        <v>101.83333333333333</v>
      </c>
      <c r="P3553">
        <f t="shared" si="331"/>
        <v>61.1</v>
      </c>
      <c r="Q3553" s="6" t="str">
        <f t="shared" si="332"/>
        <v>theater</v>
      </c>
      <c r="R3553" s="7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5">
        <f t="shared" si="330"/>
        <v>100</v>
      </c>
      <c r="P3554">
        <f t="shared" si="331"/>
        <v>38.65</v>
      </c>
      <c r="Q3554" s="6" t="str">
        <f t="shared" si="332"/>
        <v>theater</v>
      </c>
      <c r="R3554" s="7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s="5">
        <f t="shared" si="330"/>
        <v>106.27272727272728</v>
      </c>
      <c r="P3555">
        <f t="shared" si="331"/>
        <v>56.20192307692308</v>
      </c>
      <c r="Q3555" s="6" t="str">
        <f t="shared" si="332"/>
        <v>theater</v>
      </c>
      <c r="R3555" s="7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s="5">
        <f t="shared" si="330"/>
        <v>113.42219999999999</v>
      </c>
      <c r="P3556">
        <f t="shared" si="331"/>
        <v>107.00207547169811</v>
      </c>
      <c r="Q3556" s="6" t="str">
        <f t="shared" si="332"/>
        <v>theater</v>
      </c>
      <c r="R3556" s="7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5">
        <f t="shared" si="330"/>
        <v>100</v>
      </c>
      <c r="P3557">
        <f t="shared" si="331"/>
        <v>171.42857142857142</v>
      </c>
      <c r="Q3557" s="6" t="str">
        <f t="shared" si="332"/>
        <v>theater</v>
      </c>
      <c r="R3557" s="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s="5">
        <f t="shared" si="330"/>
        <v>100.45454545454547</v>
      </c>
      <c r="P3558">
        <f t="shared" si="331"/>
        <v>110.5</v>
      </c>
      <c r="Q3558" s="6" t="str">
        <f t="shared" si="332"/>
        <v>theater</v>
      </c>
      <c r="R3558" s="7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s="5">
        <f t="shared" si="330"/>
        <v>100.03599999999999</v>
      </c>
      <c r="P3559">
        <f t="shared" si="331"/>
        <v>179.27598566308242</v>
      </c>
      <c r="Q3559" s="6" t="str">
        <f t="shared" si="332"/>
        <v>theater</v>
      </c>
      <c r="R3559" s="7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s="5">
        <f t="shared" si="330"/>
        <v>144</v>
      </c>
      <c r="P3560">
        <f t="shared" si="331"/>
        <v>22.90909090909091</v>
      </c>
      <c r="Q3560" s="6" t="str">
        <f t="shared" si="332"/>
        <v>theater</v>
      </c>
      <c r="R3560" s="7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s="5">
        <f t="shared" si="330"/>
        <v>103.49999999999999</v>
      </c>
      <c r="P3561">
        <f t="shared" si="331"/>
        <v>43.125</v>
      </c>
      <c r="Q3561" s="6" t="str">
        <f t="shared" si="332"/>
        <v>theater</v>
      </c>
      <c r="R3561" s="7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s="5">
        <f t="shared" si="330"/>
        <v>108.43750000000001</v>
      </c>
      <c r="P3562">
        <f t="shared" si="331"/>
        <v>46.891891891891895</v>
      </c>
      <c r="Q3562" s="6" t="str">
        <f t="shared" si="332"/>
        <v>theater</v>
      </c>
      <c r="R3562" s="7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s="5">
        <f t="shared" si="330"/>
        <v>102.4</v>
      </c>
      <c r="P3563">
        <f t="shared" si="331"/>
        <v>47.407407407407405</v>
      </c>
      <c r="Q3563" s="6" t="str">
        <f t="shared" si="332"/>
        <v>theater</v>
      </c>
      <c r="R3563" s="7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s="5">
        <f t="shared" si="330"/>
        <v>148.88888888888889</v>
      </c>
      <c r="P3564">
        <f t="shared" si="331"/>
        <v>15.129032258064516</v>
      </c>
      <c r="Q3564" s="6" t="str">
        <f t="shared" si="332"/>
        <v>theater</v>
      </c>
      <c r="R3564" s="7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s="5">
        <f t="shared" si="330"/>
        <v>105.49000000000002</v>
      </c>
      <c r="P3565">
        <f t="shared" si="331"/>
        <v>21.098000000000003</v>
      </c>
      <c r="Q3565" s="6" t="str">
        <f t="shared" si="332"/>
        <v>theater</v>
      </c>
      <c r="R3565" s="7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7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s="5">
        <f t="shared" si="330"/>
        <v>100.49999999999999</v>
      </c>
      <c r="P3566">
        <f t="shared" si="331"/>
        <v>59.117647058823529</v>
      </c>
      <c r="Q3566" s="6" t="str">
        <f t="shared" si="332"/>
        <v>theater</v>
      </c>
      <c r="R3566" s="7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s="5">
        <f t="shared" si="330"/>
        <v>130.55555555555557</v>
      </c>
      <c r="P3567">
        <f t="shared" si="331"/>
        <v>97.916666666666671</v>
      </c>
      <c r="Q3567" s="6" t="str">
        <f t="shared" si="332"/>
        <v>theater</v>
      </c>
      <c r="R3567" s="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s="5">
        <f t="shared" si="330"/>
        <v>104.75000000000001</v>
      </c>
      <c r="P3568">
        <f t="shared" si="331"/>
        <v>55.131578947368418</v>
      </c>
      <c r="Q3568" s="6" t="str">
        <f t="shared" si="332"/>
        <v>theater</v>
      </c>
      <c r="R3568" s="7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s="5">
        <f t="shared" si="330"/>
        <v>108.80000000000001</v>
      </c>
      <c r="P3569">
        <f t="shared" si="331"/>
        <v>26.536585365853657</v>
      </c>
      <c r="Q3569" s="6" t="str">
        <f t="shared" si="332"/>
        <v>theater</v>
      </c>
      <c r="R3569" s="7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s="5">
        <f t="shared" si="330"/>
        <v>111.00000000000001</v>
      </c>
      <c r="P3570">
        <f t="shared" si="331"/>
        <v>58.421052631578945</v>
      </c>
      <c r="Q3570" s="6" t="str">
        <f t="shared" si="332"/>
        <v>theater</v>
      </c>
      <c r="R3570" s="7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s="5">
        <f t="shared" si="330"/>
        <v>100.47999999999999</v>
      </c>
      <c r="P3571">
        <f t="shared" si="331"/>
        <v>122.53658536585365</v>
      </c>
      <c r="Q3571" s="6" t="str">
        <f t="shared" si="332"/>
        <v>theater</v>
      </c>
      <c r="R3571" s="7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s="5">
        <f t="shared" si="330"/>
        <v>114.35</v>
      </c>
      <c r="P3572">
        <f t="shared" si="331"/>
        <v>87.961538461538467</v>
      </c>
      <c r="Q3572" s="6" t="str">
        <f t="shared" si="332"/>
        <v>theater</v>
      </c>
      <c r="R3572" s="7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s="5">
        <f t="shared" si="330"/>
        <v>122.06666666666666</v>
      </c>
      <c r="P3573">
        <f t="shared" si="331"/>
        <v>73.239999999999995</v>
      </c>
      <c r="Q3573" s="6" t="str">
        <f t="shared" si="332"/>
        <v>theater</v>
      </c>
      <c r="R3573" s="7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7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5">
        <f t="shared" si="330"/>
        <v>100</v>
      </c>
      <c r="P3574">
        <f t="shared" si="331"/>
        <v>55.555555555555557</v>
      </c>
      <c r="Q3574" s="6" t="str">
        <f t="shared" si="332"/>
        <v>theater</v>
      </c>
      <c r="R3574" s="7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7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s="5">
        <f t="shared" si="330"/>
        <v>102.8</v>
      </c>
      <c r="P3575">
        <f t="shared" si="331"/>
        <v>39.53846153846154</v>
      </c>
      <c r="Q3575" s="6" t="str">
        <f t="shared" si="332"/>
        <v>theater</v>
      </c>
      <c r="R3575" s="7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s="5">
        <f t="shared" si="330"/>
        <v>106.12068965517241</v>
      </c>
      <c r="P3576">
        <f t="shared" si="331"/>
        <v>136.77777777777777</v>
      </c>
      <c r="Q3576" s="6" t="str">
        <f t="shared" si="332"/>
        <v>theater</v>
      </c>
      <c r="R3576" s="7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s="5">
        <f t="shared" si="330"/>
        <v>101.33000000000001</v>
      </c>
      <c r="P3577">
        <f t="shared" si="331"/>
        <v>99.343137254901961</v>
      </c>
      <c r="Q3577" s="6" t="str">
        <f t="shared" si="332"/>
        <v>theater</v>
      </c>
      <c r="R3577" s="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s="5">
        <f t="shared" si="330"/>
        <v>100</v>
      </c>
      <c r="P3578">
        <f t="shared" si="331"/>
        <v>20</v>
      </c>
      <c r="Q3578" s="6" t="str">
        <f t="shared" si="332"/>
        <v>theater</v>
      </c>
      <c r="R3578" s="7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s="5">
        <f t="shared" si="330"/>
        <v>130</v>
      </c>
      <c r="P3579">
        <f t="shared" si="331"/>
        <v>28.888888888888889</v>
      </c>
      <c r="Q3579" s="6" t="str">
        <f t="shared" si="332"/>
        <v>theater</v>
      </c>
      <c r="R3579" s="7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s="5">
        <f t="shared" si="330"/>
        <v>100.01333333333334</v>
      </c>
      <c r="P3580">
        <f t="shared" si="331"/>
        <v>40.545945945945945</v>
      </c>
      <c r="Q3580" s="6" t="str">
        <f t="shared" si="332"/>
        <v>theater</v>
      </c>
      <c r="R3580" s="7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5">
        <f t="shared" si="330"/>
        <v>100</v>
      </c>
      <c r="P3581">
        <f t="shared" si="331"/>
        <v>35.714285714285715</v>
      </c>
      <c r="Q3581" s="6" t="str">
        <f t="shared" si="332"/>
        <v>theater</v>
      </c>
      <c r="R3581" s="7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s="5">
        <f t="shared" si="330"/>
        <v>113.88888888888889</v>
      </c>
      <c r="P3582">
        <f t="shared" si="331"/>
        <v>37.962962962962962</v>
      </c>
      <c r="Q3582" s="6" t="str">
        <f t="shared" si="332"/>
        <v>theater</v>
      </c>
      <c r="R3582" s="7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5">
        <f t="shared" si="330"/>
        <v>100</v>
      </c>
      <c r="P3583">
        <f t="shared" si="331"/>
        <v>33.333333333333336</v>
      </c>
      <c r="Q3583" s="6" t="str">
        <f t="shared" si="332"/>
        <v>theater</v>
      </c>
      <c r="R3583" s="7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s="5">
        <f t="shared" si="330"/>
        <v>287</v>
      </c>
      <c r="P3584">
        <f t="shared" si="331"/>
        <v>58.571428571428569</v>
      </c>
      <c r="Q3584" s="6" t="str">
        <f t="shared" si="332"/>
        <v>theater</v>
      </c>
      <c r="R3584" s="7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s="5">
        <f t="shared" si="330"/>
        <v>108.5</v>
      </c>
      <c r="P3585">
        <f t="shared" si="331"/>
        <v>135.625</v>
      </c>
      <c r="Q3585" s="6" t="str">
        <f t="shared" si="332"/>
        <v>theater</v>
      </c>
      <c r="R3585" s="7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s="5">
        <f t="shared" ref="O3586:O3649" si="336">(E3586/D3586)*100</f>
        <v>115.5</v>
      </c>
      <c r="P3586">
        <f t="shared" si="331"/>
        <v>30.9375</v>
      </c>
      <c r="Q3586" s="6" t="str">
        <f t="shared" si="332"/>
        <v>theater</v>
      </c>
      <c r="R3586" s="7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s="5">
        <f t="shared" si="336"/>
        <v>119.11764705882352</v>
      </c>
      <c r="P3587">
        <f t="shared" ref="P3587:P3650" si="337">IFERROR(E3587/L3587,0)</f>
        <v>176.08695652173913</v>
      </c>
      <c r="Q3587" s="6" t="str">
        <f t="shared" ref="Q3587:Q3650" si="338">LEFT(N3587,FIND("/",N3587)-1)</f>
        <v>theater</v>
      </c>
      <c r="R3587" s="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s="5">
        <f t="shared" si="336"/>
        <v>109.42666666666668</v>
      </c>
      <c r="P3588">
        <f t="shared" si="337"/>
        <v>151.9814814814815</v>
      </c>
      <c r="Q3588" s="6" t="str">
        <f t="shared" si="338"/>
        <v>theater</v>
      </c>
      <c r="R3588" s="7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s="5">
        <f t="shared" si="336"/>
        <v>126.6</v>
      </c>
      <c r="P3589">
        <f t="shared" si="337"/>
        <v>22.607142857142858</v>
      </c>
      <c r="Q3589" s="6" t="str">
        <f t="shared" si="338"/>
        <v>theater</v>
      </c>
      <c r="R3589" s="7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s="5">
        <f t="shared" si="336"/>
        <v>100.49999999999999</v>
      </c>
      <c r="P3590">
        <f t="shared" si="337"/>
        <v>18.272727272727273</v>
      </c>
      <c r="Q3590" s="6" t="str">
        <f t="shared" si="338"/>
        <v>theater</v>
      </c>
      <c r="R3590" s="7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s="5">
        <f t="shared" si="336"/>
        <v>127.49999999999999</v>
      </c>
      <c r="P3591">
        <f t="shared" si="337"/>
        <v>82.258064516129039</v>
      </c>
      <c r="Q3591" s="6" t="str">
        <f t="shared" si="338"/>
        <v>theater</v>
      </c>
      <c r="R3591" s="7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s="5">
        <f t="shared" si="336"/>
        <v>100.05999999999999</v>
      </c>
      <c r="P3592">
        <f t="shared" si="337"/>
        <v>68.534246575342465</v>
      </c>
      <c r="Q3592" s="6" t="str">
        <f t="shared" si="338"/>
        <v>theater</v>
      </c>
      <c r="R3592" s="7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s="5">
        <f t="shared" si="336"/>
        <v>175</v>
      </c>
      <c r="P3593">
        <f t="shared" si="337"/>
        <v>68.055555555555557</v>
      </c>
      <c r="Q3593" s="6" t="str">
        <f t="shared" si="338"/>
        <v>theater</v>
      </c>
      <c r="R3593" s="7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s="5">
        <f t="shared" si="336"/>
        <v>127.25</v>
      </c>
      <c r="P3594">
        <f t="shared" si="337"/>
        <v>72.714285714285708</v>
      </c>
      <c r="Q3594" s="6" t="str">
        <f t="shared" si="338"/>
        <v>theater</v>
      </c>
      <c r="R3594" s="7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s="5">
        <f t="shared" si="336"/>
        <v>110.63333333333334</v>
      </c>
      <c r="P3595">
        <f t="shared" si="337"/>
        <v>77.186046511627907</v>
      </c>
      <c r="Q3595" s="6" t="str">
        <f t="shared" si="338"/>
        <v>theater</v>
      </c>
      <c r="R3595" s="7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s="5">
        <f t="shared" si="336"/>
        <v>125.93749999999999</v>
      </c>
      <c r="P3596">
        <f t="shared" si="337"/>
        <v>55.972222222222221</v>
      </c>
      <c r="Q3596" s="6" t="str">
        <f t="shared" si="338"/>
        <v>theater</v>
      </c>
      <c r="R3596" s="7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7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s="5">
        <f t="shared" si="336"/>
        <v>118.5</v>
      </c>
      <c r="P3597">
        <f t="shared" si="337"/>
        <v>49.693548387096776</v>
      </c>
      <c r="Q3597" s="6" t="str">
        <f t="shared" si="338"/>
        <v>theater</v>
      </c>
      <c r="R3597" s="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s="5">
        <f t="shared" si="336"/>
        <v>107.72727272727273</v>
      </c>
      <c r="P3598">
        <f t="shared" si="337"/>
        <v>79</v>
      </c>
      <c r="Q3598" s="6" t="str">
        <f t="shared" si="338"/>
        <v>theater</v>
      </c>
      <c r="R3598" s="7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7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s="5">
        <f t="shared" si="336"/>
        <v>102.60000000000001</v>
      </c>
      <c r="P3599">
        <f t="shared" si="337"/>
        <v>77.727272727272734</v>
      </c>
      <c r="Q3599" s="6" t="str">
        <f t="shared" si="338"/>
        <v>theater</v>
      </c>
      <c r="R3599" s="7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s="5">
        <f t="shared" si="336"/>
        <v>110.1</v>
      </c>
      <c r="P3600">
        <f t="shared" si="337"/>
        <v>40.777777777777779</v>
      </c>
      <c r="Q3600" s="6" t="str">
        <f t="shared" si="338"/>
        <v>theater</v>
      </c>
      <c r="R3600" s="7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s="5">
        <f t="shared" si="336"/>
        <v>202</v>
      </c>
      <c r="P3601">
        <f t="shared" si="337"/>
        <v>59.411764705882355</v>
      </c>
      <c r="Q3601" s="6" t="str">
        <f t="shared" si="338"/>
        <v>theater</v>
      </c>
      <c r="R3601" s="7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7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s="5">
        <f t="shared" si="336"/>
        <v>130</v>
      </c>
      <c r="P3602">
        <f t="shared" si="337"/>
        <v>3.25</v>
      </c>
      <c r="Q3602" s="6" t="str">
        <f t="shared" si="338"/>
        <v>theater</v>
      </c>
      <c r="R3602" s="7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s="5">
        <f t="shared" si="336"/>
        <v>104.35000000000001</v>
      </c>
      <c r="P3603">
        <f t="shared" si="337"/>
        <v>39.377358490566039</v>
      </c>
      <c r="Q3603" s="6" t="str">
        <f t="shared" si="338"/>
        <v>theater</v>
      </c>
      <c r="R3603" s="7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s="5">
        <f t="shared" si="336"/>
        <v>100.05</v>
      </c>
      <c r="P3604">
        <f t="shared" si="337"/>
        <v>81.673469387755105</v>
      </c>
      <c r="Q3604" s="6" t="str">
        <f t="shared" si="338"/>
        <v>theater</v>
      </c>
      <c r="R3604" s="7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s="5">
        <f t="shared" si="336"/>
        <v>170.66666666666669</v>
      </c>
      <c r="P3605">
        <f t="shared" si="337"/>
        <v>44.912280701754383</v>
      </c>
      <c r="Q3605" s="6" t="str">
        <f t="shared" si="338"/>
        <v>theater</v>
      </c>
      <c r="R3605" s="7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s="5">
        <f t="shared" si="336"/>
        <v>112.83333333333334</v>
      </c>
      <c r="P3606">
        <f t="shared" si="337"/>
        <v>49.05797101449275</v>
      </c>
      <c r="Q3606" s="6" t="str">
        <f t="shared" si="338"/>
        <v>theater</v>
      </c>
      <c r="R3606" s="7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s="5">
        <f t="shared" si="336"/>
        <v>184</v>
      </c>
      <c r="P3607">
        <f t="shared" si="337"/>
        <v>30.666666666666668</v>
      </c>
      <c r="Q3607" s="6" t="str">
        <f t="shared" si="338"/>
        <v>theater</v>
      </c>
      <c r="R3607" s="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s="5">
        <f t="shared" si="336"/>
        <v>130.26666666666665</v>
      </c>
      <c r="P3608">
        <f t="shared" si="337"/>
        <v>61.0625</v>
      </c>
      <c r="Q3608" s="6" t="str">
        <f t="shared" si="338"/>
        <v>theater</v>
      </c>
      <c r="R3608" s="7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7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s="5">
        <f t="shared" si="336"/>
        <v>105.45454545454544</v>
      </c>
      <c r="P3609">
        <f t="shared" si="337"/>
        <v>29</v>
      </c>
      <c r="Q3609" s="6" t="str">
        <f t="shared" si="338"/>
        <v>theater</v>
      </c>
      <c r="R3609" s="7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5">
        <f t="shared" si="336"/>
        <v>100</v>
      </c>
      <c r="P3610">
        <f t="shared" si="337"/>
        <v>29.62962962962963</v>
      </c>
      <c r="Q3610" s="6" t="str">
        <f t="shared" si="338"/>
        <v>theater</v>
      </c>
      <c r="R3610" s="7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s="5">
        <f t="shared" si="336"/>
        <v>153.31632653061226</v>
      </c>
      <c r="P3611">
        <f t="shared" si="337"/>
        <v>143.0952380952381</v>
      </c>
      <c r="Q3611" s="6" t="str">
        <f t="shared" si="338"/>
        <v>theater</v>
      </c>
      <c r="R3611" s="7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s="5">
        <f t="shared" si="336"/>
        <v>162.30000000000001</v>
      </c>
      <c r="P3612">
        <f t="shared" si="337"/>
        <v>52.354838709677416</v>
      </c>
      <c r="Q3612" s="6" t="str">
        <f t="shared" si="338"/>
        <v>theater</v>
      </c>
      <c r="R3612" s="7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s="5">
        <f t="shared" si="336"/>
        <v>136</v>
      </c>
      <c r="P3613">
        <f t="shared" si="337"/>
        <v>66.666666666666671</v>
      </c>
      <c r="Q3613" s="6" t="str">
        <f t="shared" si="338"/>
        <v>theater</v>
      </c>
      <c r="R3613" s="7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s="5">
        <f t="shared" si="336"/>
        <v>144.4</v>
      </c>
      <c r="P3614">
        <f t="shared" si="337"/>
        <v>126.66666666666667</v>
      </c>
      <c r="Q3614" s="6" t="str">
        <f t="shared" si="338"/>
        <v>theater</v>
      </c>
      <c r="R3614" s="7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7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5">
        <f t="shared" si="336"/>
        <v>100</v>
      </c>
      <c r="P3615">
        <f t="shared" si="337"/>
        <v>62.5</v>
      </c>
      <c r="Q3615" s="6" t="str">
        <f t="shared" si="338"/>
        <v>theater</v>
      </c>
      <c r="R3615" s="7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s="5">
        <f t="shared" si="336"/>
        <v>100.8</v>
      </c>
      <c r="P3616">
        <f t="shared" si="337"/>
        <v>35.492957746478872</v>
      </c>
      <c r="Q3616" s="6" t="str">
        <f t="shared" si="338"/>
        <v>theater</v>
      </c>
      <c r="R3616" s="7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s="5">
        <f t="shared" si="336"/>
        <v>106.80000000000001</v>
      </c>
      <c r="P3617">
        <f t="shared" si="337"/>
        <v>37.083333333333336</v>
      </c>
      <c r="Q3617" s="6" t="str">
        <f t="shared" si="338"/>
        <v>theater</v>
      </c>
      <c r="R3617" s="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s="5">
        <f t="shared" si="336"/>
        <v>124.8</v>
      </c>
      <c r="P3618">
        <f t="shared" si="337"/>
        <v>69.333333333333329</v>
      </c>
      <c r="Q3618" s="6" t="str">
        <f t="shared" si="338"/>
        <v>theater</v>
      </c>
      <c r="R3618" s="7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s="5">
        <f t="shared" si="336"/>
        <v>118.91891891891892</v>
      </c>
      <c r="P3619">
        <f t="shared" si="337"/>
        <v>17.254901960784313</v>
      </c>
      <c r="Q3619" s="6" t="str">
        <f t="shared" si="338"/>
        <v>theater</v>
      </c>
      <c r="R3619" s="7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s="5">
        <f t="shared" si="336"/>
        <v>101</v>
      </c>
      <c r="P3620">
        <f t="shared" si="337"/>
        <v>36.071428571428569</v>
      </c>
      <c r="Q3620" s="6" t="str">
        <f t="shared" si="338"/>
        <v>theater</v>
      </c>
      <c r="R3620" s="7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s="5">
        <f t="shared" si="336"/>
        <v>112.99999999999999</v>
      </c>
      <c r="P3621">
        <f t="shared" si="337"/>
        <v>66.470588235294116</v>
      </c>
      <c r="Q3621" s="6" t="str">
        <f t="shared" si="338"/>
        <v>theater</v>
      </c>
      <c r="R3621" s="7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s="5">
        <f t="shared" si="336"/>
        <v>105.19047619047619</v>
      </c>
      <c r="P3622">
        <f t="shared" si="337"/>
        <v>56.065989847715734</v>
      </c>
      <c r="Q3622" s="6" t="str">
        <f t="shared" si="338"/>
        <v>theater</v>
      </c>
      <c r="R3622" s="7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s="5">
        <f t="shared" si="336"/>
        <v>109.73333333333332</v>
      </c>
      <c r="P3623">
        <f t="shared" si="337"/>
        <v>47.028571428571432</v>
      </c>
      <c r="Q3623" s="6" t="str">
        <f t="shared" si="338"/>
        <v>theater</v>
      </c>
      <c r="R3623" s="7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7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s="5">
        <f t="shared" si="336"/>
        <v>100.099</v>
      </c>
      <c r="P3624">
        <f t="shared" si="337"/>
        <v>47.666190476190479</v>
      </c>
      <c r="Q3624" s="6" t="str">
        <f t="shared" si="338"/>
        <v>theater</v>
      </c>
      <c r="R3624" s="7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7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s="5">
        <f t="shared" si="336"/>
        <v>120</v>
      </c>
      <c r="P3625">
        <f t="shared" si="337"/>
        <v>88.235294117647058</v>
      </c>
      <c r="Q3625" s="6" t="str">
        <f t="shared" si="338"/>
        <v>theater</v>
      </c>
      <c r="R3625" s="7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1.7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s="5">
        <f t="shared" si="336"/>
        <v>104.93333333333332</v>
      </c>
      <c r="P3626">
        <f t="shared" si="337"/>
        <v>80.717948717948715</v>
      </c>
      <c r="Q3626" s="6" t="str">
        <f t="shared" si="338"/>
        <v>theater</v>
      </c>
      <c r="R3626" s="7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s="5">
        <f t="shared" si="336"/>
        <v>102.66666666666666</v>
      </c>
      <c r="P3627">
        <f t="shared" si="337"/>
        <v>39.487179487179489</v>
      </c>
      <c r="Q3627" s="6" t="str">
        <f t="shared" si="338"/>
        <v>theater</v>
      </c>
      <c r="R3627" s="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s="5">
        <f t="shared" si="336"/>
        <v>101.82500000000002</v>
      </c>
      <c r="P3628">
        <f t="shared" si="337"/>
        <v>84.854166666666671</v>
      </c>
      <c r="Q3628" s="6" t="str">
        <f t="shared" si="338"/>
        <v>theater</v>
      </c>
      <c r="R3628" s="7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5">
        <f t="shared" si="336"/>
        <v>100</v>
      </c>
      <c r="P3629">
        <f t="shared" si="337"/>
        <v>68.965517241379317</v>
      </c>
      <c r="Q3629" s="6" t="str">
        <f t="shared" si="338"/>
        <v>theater</v>
      </c>
      <c r="R3629" s="7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8308</v>
      </c>
      <c r="O3630" s="5">
        <f t="shared" si="336"/>
        <v>0</v>
      </c>
      <c r="P3630">
        <f t="shared" si="337"/>
        <v>0</v>
      </c>
      <c r="Q3630" s="6" t="str">
        <f t="shared" si="338"/>
        <v>theater</v>
      </c>
      <c r="R3630" s="7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8308</v>
      </c>
      <c r="O3631" s="5">
        <f t="shared" si="336"/>
        <v>1.9999999999999998E-4</v>
      </c>
      <c r="P3631">
        <f t="shared" si="337"/>
        <v>1</v>
      </c>
      <c r="Q3631" s="6" t="str">
        <f t="shared" si="338"/>
        <v>theater</v>
      </c>
      <c r="R3631" s="7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8308</v>
      </c>
      <c r="O3632" s="5">
        <f t="shared" si="336"/>
        <v>3.3333333333333333E-2</v>
      </c>
      <c r="P3632">
        <f t="shared" si="337"/>
        <v>1</v>
      </c>
      <c r="Q3632" s="6" t="str">
        <f t="shared" si="338"/>
        <v>theater</v>
      </c>
      <c r="R3632" s="7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8308</v>
      </c>
      <c r="O3633" s="5">
        <f t="shared" si="336"/>
        <v>51.023391812865491</v>
      </c>
      <c r="P3633">
        <f t="shared" si="337"/>
        <v>147.88135593220338</v>
      </c>
      <c r="Q3633" s="6" t="str">
        <f t="shared" si="338"/>
        <v>theater</v>
      </c>
      <c r="R3633" s="7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8308</v>
      </c>
      <c r="O3634" s="5">
        <f t="shared" si="336"/>
        <v>20</v>
      </c>
      <c r="P3634">
        <f t="shared" si="337"/>
        <v>100</v>
      </c>
      <c r="Q3634" s="6" t="str">
        <f t="shared" si="338"/>
        <v>theater</v>
      </c>
      <c r="R3634" s="7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8308</v>
      </c>
      <c r="O3635" s="5">
        <f t="shared" si="336"/>
        <v>35.24</v>
      </c>
      <c r="P3635">
        <f t="shared" si="337"/>
        <v>56.838709677419352</v>
      </c>
      <c r="Q3635" s="6" t="str">
        <f t="shared" si="338"/>
        <v>theater</v>
      </c>
      <c r="R3635" s="7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8308</v>
      </c>
      <c r="O3636" s="5">
        <f t="shared" si="336"/>
        <v>4.246666666666667</v>
      </c>
      <c r="P3636">
        <f t="shared" si="337"/>
        <v>176.94444444444446</v>
      </c>
      <c r="Q3636" s="6" t="str">
        <f t="shared" si="338"/>
        <v>theater</v>
      </c>
      <c r="R3636" s="7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7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8308</v>
      </c>
      <c r="O3637" s="5">
        <f t="shared" si="336"/>
        <v>36.457142857142856</v>
      </c>
      <c r="P3637">
        <f t="shared" si="337"/>
        <v>127.6</v>
      </c>
      <c r="Q3637" s="6" t="str">
        <f t="shared" si="338"/>
        <v>theater</v>
      </c>
      <c r="R3637" s="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8308</v>
      </c>
      <c r="O3638" s="5">
        <f t="shared" si="336"/>
        <v>0</v>
      </c>
      <c r="P3638">
        <f t="shared" si="337"/>
        <v>0</v>
      </c>
      <c r="Q3638" s="6" t="str">
        <f t="shared" si="338"/>
        <v>theater</v>
      </c>
      <c r="R3638" s="7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8308</v>
      </c>
      <c r="O3639" s="5">
        <f t="shared" si="336"/>
        <v>30.866666666666664</v>
      </c>
      <c r="P3639">
        <f t="shared" si="337"/>
        <v>66.142857142857139</v>
      </c>
      <c r="Q3639" s="6" t="str">
        <f t="shared" si="338"/>
        <v>theater</v>
      </c>
      <c r="R3639" s="7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7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8308</v>
      </c>
      <c r="O3640" s="5">
        <f t="shared" si="336"/>
        <v>6.5454545454545459</v>
      </c>
      <c r="P3640">
        <f t="shared" si="337"/>
        <v>108</v>
      </c>
      <c r="Q3640" s="6" t="str">
        <f t="shared" si="338"/>
        <v>theater</v>
      </c>
      <c r="R3640" s="7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8308</v>
      </c>
      <c r="O3641" s="5">
        <f t="shared" si="336"/>
        <v>4.0000000000000001E-3</v>
      </c>
      <c r="P3641">
        <f t="shared" si="337"/>
        <v>1</v>
      </c>
      <c r="Q3641" s="6" t="str">
        <f t="shared" si="338"/>
        <v>theater</v>
      </c>
      <c r="R3641" s="7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1.7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8308</v>
      </c>
      <c r="O3642" s="5">
        <f t="shared" si="336"/>
        <v>5.5</v>
      </c>
      <c r="P3642">
        <f t="shared" si="337"/>
        <v>18.333333333333332</v>
      </c>
      <c r="Q3642" s="6" t="str">
        <f t="shared" si="338"/>
        <v>theater</v>
      </c>
      <c r="R3642" s="7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8308</v>
      </c>
      <c r="O3643" s="5">
        <f t="shared" si="336"/>
        <v>0</v>
      </c>
      <c r="P3643">
        <f t="shared" si="337"/>
        <v>0</v>
      </c>
      <c r="Q3643" s="6" t="str">
        <f t="shared" si="338"/>
        <v>theater</v>
      </c>
      <c r="R3643" s="7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8308</v>
      </c>
      <c r="O3644" s="5">
        <f t="shared" si="336"/>
        <v>2.1428571428571428</v>
      </c>
      <c r="P3644">
        <f t="shared" si="337"/>
        <v>7.5</v>
      </c>
      <c r="Q3644" s="6" t="str">
        <f t="shared" si="338"/>
        <v>theater</v>
      </c>
      <c r="R3644" s="7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8308</v>
      </c>
      <c r="O3645" s="5">
        <f t="shared" si="336"/>
        <v>0</v>
      </c>
      <c r="P3645">
        <f t="shared" si="337"/>
        <v>0</v>
      </c>
      <c r="Q3645" s="6" t="str">
        <f t="shared" si="338"/>
        <v>theater</v>
      </c>
      <c r="R3645" s="7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8308</v>
      </c>
      <c r="O3646" s="5">
        <f t="shared" si="336"/>
        <v>16.420000000000002</v>
      </c>
      <c r="P3646">
        <f t="shared" si="337"/>
        <v>68.416666666666671</v>
      </c>
      <c r="Q3646" s="6" t="str">
        <f t="shared" si="338"/>
        <v>theater</v>
      </c>
      <c r="R3646" s="7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8308</v>
      </c>
      <c r="O3647" s="5">
        <f t="shared" si="336"/>
        <v>0.1</v>
      </c>
      <c r="P3647">
        <f t="shared" si="337"/>
        <v>1</v>
      </c>
      <c r="Q3647" s="6" t="str">
        <f t="shared" si="338"/>
        <v>theater</v>
      </c>
      <c r="R3647" s="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8308</v>
      </c>
      <c r="O3648" s="5">
        <f t="shared" si="336"/>
        <v>4.8099999999999996</v>
      </c>
      <c r="P3648">
        <f t="shared" si="337"/>
        <v>60.125</v>
      </c>
      <c r="Q3648" s="6" t="str">
        <f t="shared" si="338"/>
        <v>theater</v>
      </c>
      <c r="R3648" s="7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8308</v>
      </c>
      <c r="O3649" s="5">
        <f t="shared" si="336"/>
        <v>6</v>
      </c>
      <c r="P3649">
        <f t="shared" si="337"/>
        <v>15</v>
      </c>
      <c r="Q3649" s="6" t="str">
        <f t="shared" si="338"/>
        <v>theater</v>
      </c>
      <c r="R3649" s="7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7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s="5">
        <f t="shared" ref="O3650:O3713" si="342">(E3650/D3650)*100</f>
        <v>100.38249999999999</v>
      </c>
      <c r="P3650">
        <f t="shared" si="337"/>
        <v>550.04109589041093</v>
      </c>
      <c r="Q3650" s="6" t="str">
        <f t="shared" si="338"/>
        <v>theater</v>
      </c>
      <c r="R3650" s="7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s="5">
        <f t="shared" si="342"/>
        <v>104</v>
      </c>
      <c r="P3651">
        <f t="shared" ref="P3651:P3714" si="343">IFERROR(E3651/L3651,0)</f>
        <v>97.5</v>
      </c>
      <c r="Q3651" s="6" t="str">
        <f t="shared" ref="Q3651:Q3714" si="344">LEFT(N3651,FIND("/",N3651)-1)</f>
        <v>theater</v>
      </c>
      <c r="R3651" s="7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5">
        <f t="shared" si="342"/>
        <v>100</v>
      </c>
      <c r="P3652">
        <f t="shared" si="343"/>
        <v>29.411764705882351</v>
      </c>
      <c r="Q3652" s="6" t="str">
        <f t="shared" si="344"/>
        <v>theater</v>
      </c>
      <c r="R3652" s="7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s="5">
        <f t="shared" si="342"/>
        <v>104</v>
      </c>
      <c r="P3653">
        <f t="shared" si="343"/>
        <v>57.777777777777779</v>
      </c>
      <c r="Q3653" s="6" t="str">
        <f t="shared" si="344"/>
        <v>theater</v>
      </c>
      <c r="R3653" s="7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s="5">
        <f t="shared" si="342"/>
        <v>250.66666666666669</v>
      </c>
      <c r="P3654">
        <f t="shared" si="343"/>
        <v>44.235294117647058</v>
      </c>
      <c r="Q3654" s="6" t="str">
        <f t="shared" si="344"/>
        <v>theater</v>
      </c>
      <c r="R3654" s="7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s="5">
        <f t="shared" si="342"/>
        <v>100.49999999999999</v>
      </c>
      <c r="P3655">
        <f t="shared" si="343"/>
        <v>60.909090909090907</v>
      </c>
      <c r="Q3655" s="6" t="str">
        <f t="shared" si="344"/>
        <v>theater</v>
      </c>
      <c r="R3655" s="7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s="5">
        <f t="shared" si="342"/>
        <v>174.4</v>
      </c>
      <c r="P3656">
        <f t="shared" si="343"/>
        <v>68.84210526315789</v>
      </c>
      <c r="Q3656" s="6" t="str">
        <f t="shared" si="344"/>
        <v>theater</v>
      </c>
      <c r="R3656" s="7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s="5">
        <f t="shared" si="342"/>
        <v>116.26</v>
      </c>
      <c r="P3657">
        <f t="shared" si="343"/>
        <v>73.582278481012665</v>
      </c>
      <c r="Q3657" s="6" t="str">
        <f t="shared" si="344"/>
        <v>theater</v>
      </c>
      <c r="R3657" s="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s="5">
        <f t="shared" si="342"/>
        <v>105.82000000000001</v>
      </c>
      <c r="P3658">
        <f t="shared" si="343"/>
        <v>115.02173913043478</v>
      </c>
      <c r="Q3658" s="6" t="str">
        <f t="shared" si="344"/>
        <v>theater</v>
      </c>
      <c r="R3658" s="7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s="5">
        <f t="shared" si="342"/>
        <v>110.75</v>
      </c>
      <c r="P3659">
        <f t="shared" si="343"/>
        <v>110.75</v>
      </c>
      <c r="Q3659" s="6" t="str">
        <f t="shared" si="344"/>
        <v>theater</v>
      </c>
      <c r="R3659" s="7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7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s="5">
        <f t="shared" si="342"/>
        <v>100.66666666666666</v>
      </c>
      <c r="P3660">
        <f t="shared" si="343"/>
        <v>75.5</v>
      </c>
      <c r="Q3660" s="6" t="str">
        <f t="shared" si="344"/>
        <v>theater</v>
      </c>
      <c r="R3660" s="7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s="5">
        <f t="shared" si="342"/>
        <v>102.03333333333333</v>
      </c>
      <c r="P3661">
        <f t="shared" si="343"/>
        <v>235.46153846153845</v>
      </c>
      <c r="Q3661" s="6" t="str">
        <f t="shared" si="344"/>
        <v>theater</v>
      </c>
      <c r="R3661" s="7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s="5">
        <f t="shared" si="342"/>
        <v>100</v>
      </c>
      <c r="P3662">
        <f t="shared" si="343"/>
        <v>11.363636363636363</v>
      </c>
      <c r="Q3662" s="6" t="str">
        <f t="shared" si="344"/>
        <v>theater</v>
      </c>
      <c r="R3662" s="7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s="5">
        <f t="shared" si="342"/>
        <v>111.00000000000001</v>
      </c>
      <c r="P3663">
        <f t="shared" si="343"/>
        <v>92.5</v>
      </c>
      <c r="Q3663" s="6" t="str">
        <f t="shared" si="344"/>
        <v>theater</v>
      </c>
      <c r="R3663" s="7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s="5">
        <f t="shared" si="342"/>
        <v>101.42500000000001</v>
      </c>
      <c r="P3664">
        <f t="shared" si="343"/>
        <v>202.85</v>
      </c>
      <c r="Q3664" s="6" t="str">
        <f t="shared" si="344"/>
        <v>theater</v>
      </c>
      <c r="R3664" s="7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s="5">
        <f t="shared" si="342"/>
        <v>104</v>
      </c>
      <c r="P3665">
        <f t="shared" si="343"/>
        <v>26</v>
      </c>
      <c r="Q3665" s="6" t="str">
        <f t="shared" si="344"/>
        <v>theater</v>
      </c>
      <c r="R3665" s="7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s="5">
        <f t="shared" si="342"/>
        <v>109.375</v>
      </c>
      <c r="P3666">
        <f t="shared" si="343"/>
        <v>46.05263157894737</v>
      </c>
      <c r="Q3666" s="6" t="str">
        <f t="shared" si="344"/>
        <v>theater</v>
      </c>
      <c r="R3666" s="7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s="5">
        <f t="shared" si="342"/>
        <v>115.16129032258064</v>
      </c>
      <c r="P3667">
        <f t="shared" si="343"/>
        <v>51</v>
      </c>
      <c r="Q3667" s="6" t="str">
        <f t="shared" si="344"/>
        <v>theater</v>
      </c>
      <c r="R3667" s="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5">
        <f t="shared" si="342"/>
        <v>100</v>
      </c>
      <c r="P3668">
        <f t="shared" si="343"/>
        <v>31.578947368421051</v>
      </c>
      <c r="Q3668" s="6" t="str">
        <f t="shared" si="344"/>
        <v>theater</v>
      </c>
      <c r="R3668" s="7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s="5">
        <f t="shared" si="342"/>
        <v>103.17033333333335</v>
      </c>
      <c r="P3669">
        <f t="shared" si="343"/>
        <v>53.363965517241382</v>
      </c>
      <c r="Q3669" s="6" t="str">
        <f t="shared" si="344"/>
        <v>theater</v>
      </c>
      <c r="R3669" s="7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s="5">
        <f t="shared" si="342"/>
        <v>103.49999999999999</v>
      </c>
      <c r="P3670">
        <f t="shared" si="343"/>
        <v>36.964285714285715</v>
      </c>
      <c r="Q3670" s="6" t="str">
        <f t="shared" si="344"/>
        <v>theater</v>
      </c>
      <c r="R3670" s="7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s="5">
        <f t="shared" si="342"/>
        <v>138.19999999999999</v>
      </c>
      <c r="P3671">
        <f t="shared" si="343"/>
        <v>81.294117647058826</v>
      </c>
      <c r="Q3671" s="6" t="str">
        <f t="shared" si="344"/>
        <v>theater</v>
      </c>
      <c r="R3671" s="7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s="5">
        <f t="shared" si="342"/>
        <v>109.54545454545455</v>
      </c>
      <c r="P3672">
        <f t="shared" si="343"/>
        <v>20.083333333333332</v>
      </c>
      <c r="Q3672" s="6" t="str">
        <f t="shared" si="344"/>
        <v>theater</v>
      </c>
      <c r="R3672" s="7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s="5">
        <f t="shared" si="342"/>
        <v>100.85714285714286</v>
      </c>
      <c r="P3673">
        <f t="shared" si="343"/>
        <v>88.25</v>
      </c>
      <c r="Q3673" s="6" t="str">
        <f t="shared" si="344"/>
        <v>theater</v>
      </c>
      <c r="R3673" s="7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s="5">
        <f t="shared" si="342"/>
        <v>101.53333333333335</v>
      </c>
      <c r="P3674">
        <f t="shared" si="343"/>
        <v>53.438596491228068</v>
      </c>
      <c r="Q3674" s="6" t="str">
        <f t="shared" si="344"/>
        <v>theater</v>
      </c>
      <c r="R3674" s="7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s="5">
        <f t="shared" si="342"/>
        <v>113.625</v>
      </c>
      <c r="P3675">
        <f t="shared" si="343"/>
        <v>39.868421052631582</v>
      </c>
      <c r="Q3675" s="6" t="str">
        <f t="shared" si="344"/>
        <v>theater</v>
      </c>
      <c r="R3675" s="7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5">
        <f t="shared" si="342"/>
        <v>100</v>
      </c>
      <c r="P3676">
        <f t="shared" si="343"/>
        <v>145.16129032258064</v>
      </c>
      <c r="Q3676" s="6" t="str">
        <f t="shared" si="344"/>
        <v>theater</v>
      </c>
      <c r="R3676" s="7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s="5">
        <f t="shared" si="342"/>
        <v>140</v>
      </c>
      <c r="P3677">
        <f t="shared" si="343"/>
        <v>23.333333333333332</v>
      </c>
      <c r="Q3677" s="6" t="str">
        <f t="shared" si="344"/>
        <v>theater</v>
      </c>
      <c r="R3677" s="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s="5">
        <f t="shared" si="342"/>
        <v>128.75</v>
      </c>
      <c r="P3678">
        <f t="shared" si="343"/>
        <v>64.375</v>
      </c>
      <c r="Q3678" s="6" t="str">
        <f t="shared" si="344"/>
        <v>theater</v>
      </c>
      <c r="R3678" s="7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s="5">
        <f t="shared" si="342"/>
        <v>102.90416666666667</v>
      </c>
      <c r="P3679">
        <f t="shared" si="343"/>
        <v>62.052763819095475</v>
      </c>
      <c r="Q3679" s="6" t="str">
        <f t="shared" si="344"/>
        <v>theater</v>
      </c>
      <c r="R3679" s="7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7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s="5">
        <f t="shared" si="342"/>
        <v>102.49999999999999</v>
      </c>
      <c r="P3680">
        <f t="shared" si="343"/>
        <v>66.129032258064512</v>
      </c>
      <c r="Q3680" s="6" t="str">
        <f t="shared" si="344"/>
        <v>theater</v>
      </c>
      <c r="R3680" s="7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s="5">
        <f t="shared" si="342"/>
        <v>110.1</v>
      </c>
      <c r="P3681">
        <f t="shared" si="343"/>
        <v>73.400000000000006</v>
      </c>
      <c r="Q3681" s="6" t="str">
        <f t="shared" si="344"/>
        <v>theater</v>
      </c>
      <c r="R3681" s="7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s="5">
        <f t="shared" si="342"/>
        <v>112.76666666666667</v>
      </c>
      <c r="P3682">
        <f t="shared" si="343"/>
        <v>99.5</v>
      </c>
      <c r="Q3682" s="6" t="str">
        <f t="shared" si="344"/>
        <v>theater</v>
      </c>
      <c r="R3682" s="7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s="5">
        <f t="shared" si="342"/>
        <v>111.9</v>
      </c>
      <c r="P3683">
        <f t="shared" si="343"/>
        <v>62.166666666666664</v>
      </c>
      <c r="Q3683" s="6" t="str">
        <f t="shared" si="344"/>
        <v>theater</v>
      </c>
      <c r="R3683" s="7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s="5">
        <f t="shared" si="342"/>
        <v>139.19999999999999</v>
      </c>
      <c r="P3684">
        <f t="shared" si="343"/>
        <v>62.328358208955223</v>
      </c>
      <c r="Q3684" s="6" t="str">
        <f t="shared" si="344"/>
        <v>theater</v>
      </c>
      <c r="R3684" s="7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s="5">
        <f t="shared" si="342"/>
        <v>110.85714285714286</v>
      </c>
      <c r="P3685">
        <f t="shared" si="343"/>
        <v>58.787878787878789</v>
      </c>
      <c r="Q3685" s="6" t="str">
        <f t="shared" si="344"/>
        <v>theater</v>
      </c>
      <c r="R3685" s="7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s="5">
        <f t="shared" si="342"/>
        <v>139.06666666666666</v>
      </c>
      <c r="P3686">
        <f t="shared" si="343"/>
        <v>45.347826086956523</v>
      </c>
      <c r="Q3686" s="6" t="str">
        <f t="shared" si="344"/>
        <v>theater</v>
      </c>
      <c r="R3686" s="7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s="5">
        <f t="shared" si="342"/>
        <v>105.69999999999999</v>
      </c>
      <c r="P3687">
        <f t="shared" si="343"/>
        <v>41.944444444444443</v>
      </c>
      <c r="Q3687" s="6" t="str">
        <f t="shared" si="344"/>
        <v>theater</v>
      </c>
      <c r="R3687" s="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s="5">
        <f t="shared" si="342"/>
        <v>101.42857142857142</v>
      </c>
      <c r="P3688">
        <f t="shared" si="343"/>
        <v>59.166666666666664</v>
      </c>
      <c r="Q3688" s="6" t="str">
        <f t="shared" si="344"/>
        <v>theater</v>
      </c>
      <c r="R3688" s="7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s="5">
        <f t="shared" si="342"/>
        <v>100.245</v>
      </c>
      <c r="P3689">
        <f t="shared" si="343"/>
        <v>200.49</v>
      </c>
      <c r="Q3689" s="6" t="str">
        <f t="shared" si="344"/>
        <v>theater</v>
      </c>
      <c r="R3689" s="7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s="5">
        <f t="shared" si="342"/>
        <v>109.16666666666666</v>
      </c>
      <c r="P3690">
        <f t="shared" si="343"/>
        <v>83.974358974358978</v>
      </c>
      <c r="Q3690" s="6" t="str">
        <f t="shared" si="344"/>
        <v>theater</v>
      </c>
      <c r="R3690" s="7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s="5">
        <f t="shared" si="342"/>
        <v>118.33333333333333</v>
      </c>
      <c r="P3691">
        <f t="shared" si="343"/>
        <v>57.258064516129032</v>
      </c>
      <c r="Q3691" s="6" t="str">
        <f t="shared" si="344"/>
        <v>theater</v>
      </c>
      <c r="R3691" s="7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s="5">
        <f t="shared" si="342"/>
        <v>120</v>
      </c>
      <c r="P3692">
        <f t="shared" si="343"/>
        <v>58.064516129032256</v>
      </c>
      <c r="Q3692" s="6" t="str">
        <f t="shared" si="344"/>
        <v>theater</v>
      </c>
      <c r="R3692" s="7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7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s="5">
        <f t="shared" si="342"/>
        <v>127.96000000000001</v>
      </c>
      <c r="P3693">
        <f t="shared" si="343"/>
        <v>186.80291970802921</v>
      </c>
      <c r="Q3693" s="6" t="str">
        <f t="shared" si="344"/>
        <v>theater</v>
      </c>
      <c r="R3693" s="7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7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s="5">
        <f t="shared" si="342"/>
        <v>126</v>
      </c>
      <c r="P3694">
        <f t="shared" si="343"/>
        <v>74.117647058823536</v>
      </c>
      <c r="Q3694" s="6" t="str">
        <f t="shared" si="344"/>
        <v>theater</v>
      </c>
      <c r="R3694" s="7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s="5">
        <f t="shared" si="342"/>
        <v>129.12912912912913</v>
      </c>
      <c r="P3695">
        <f t="shared" si="343"/>
        <v>30.714285714285715</v>
      </c>
      <c r="Q3695" s="6" t="str">
        <f t="shared" si="344"/>
        <v>theater</v>
      </c>
      <c r="R3695" s="7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s="5">
        <f t="shared" si="342"/>
        <v>107.42857142857143</v>
      </c>
      <c r="P3696">
        <f t="shared" si="343"/>
        <v>62.666666666666664</v>
      </c>
      <c r="Q3696" s="6" t="str">
        <f t="shared" si="344"/>
        <v>theater</v>
      </c>
      <c r="R3696" s="7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s="5">
        <f t="shared" si="342"/>
        <v>100.125</v>
      </c>
      <c r="P3697">
        <f t="shared" si="343"/>
        <v>121.36363636363636</v>
      </c>
      <c r="Q3697" s="6" t="str">
        <f t="shared" si="344"/>
        <v>theater</v>
      </c>
      <c r="R3697" s="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s="5">
        <f t="shared" si="342"/>
        <v>155</v>
      </c>
      <c r="P3698">
        <f t="shared" si="343"/>
        <v>39.743589743589745</v>
      </c>
      <c r="Q3698" s="6" t="str">
        <f t="shared" si="344"/>
        <v>theater</v>
      </c>
      <c r="R3698" s="7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s="5">
        <f t="shared" si="342"/>
        <v>108</v>
      </c>
      <c r="P3699">
        <f t="shared" si="343"/>
        <v>72</v>
      </c>
      <c r="Q3699" s="6" t="str">
        <f t="shared" si="344"/>
        <v>theater</v>
      </c>
      <c r="R3699" s="7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7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s="5">
        <f t="shared" si="342"/>
        <v>110.52</v>
      </c>
      <c r="P3700">
        <f t="shared" si="343"/>
        <v>40.632352941176471</v>
      </c>
      <c r="Q3700" s="6" t="str">
        <f t="shared" si="344"/>
        <v>theater</v>
      </c>
      <c r="R3700" s="7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s="5">
        <f t="shared" si="342"/>
        <v>100.8</v>
      </c>
      <c r="P3701">
        <f t="shared" si="343"/>
        <v>63</v>
      </c>
      <c r="Q3701" s="6" t="str">
        <f t="shared" si="344"/>
        <v>theater</v>
      </c>
      <c r="R3701" s="7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7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s="5">
        <f t="shared" si="342"/>
        <v>121.2</v>
      </c>
      <c r="P3702">
        <f t="shared" si="343"/>
        <v>33.666666666666664</v>
      </c>
      <c r="Q3702" s="6" t="str">
        <f t="shared" si="344"/>
        <v>theater</v>
      </c>
      <c r="R3702" s="7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s="5">
        <f t="shared" si="342"/>
        <v>100.33333333333334</v>
      </c>
      <c r="P3703">
        <f t="shared" si="343"/>
        <v>38.589743589743591</v>
      </c>
      <c r="Q3703" s="6" t="str">
        <f t="shared" si="344"/>
        <v>theater</v>
      </c>
      <c r="R3703" s="7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s="5">
        <f t="shared" si="342"/>
        <v>109.16666666666666</v>
      </c>
      <c r="P3704">
        <f t="shared" si="343"/>
        <v>155.95238095238096</v>
      </c>
      <c r="Q3704" s="6" t="str">
        <f t="shared" si="344"/>
        <v>theater</v>
      </c>
      <c r="R3704" s="7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s="5">
        <f t="shared" si="342"/>
        <v>123.42857142857142</v>
      </c>
      <c r="P3705">
        <f t="shared" si="343"/>
        <v>43.2</v>
      </c>
      <c r="Q3705" s="6" t="str">
        <f t="shared" si="344"/>
        <v>theater</v>
      </c>
      <c r="R3705" s="7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s="5">
        <f t="shared" si="342"/>
        <v>136.33666666666667</v>
      </c>
      <c r="P3706">
        <f t="shared" si="343"/>
        <v>15.148518518518518</v>
      </c>
      <c r="Q3706" s="6" t="str">
        <f t="shared" si="344"/>
        <v>theater</v>
      </c>
      <c r="R3706" s="7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s="5">
        <f t="shared" si="342"/>
        <v>103.46657233816768</v>
      </c>
      <c r="P3707">
        <f t="shared" si="343"/>
        <v>83.571428571428569</v>
      </c>
      <c r="Q3707" s="6" t="str">
        <f t="shared" si="344"/>
        <v>theater</v>
      </c>
      <c r="R3707" s="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s="5">
        <f t="shared" si="342"/>
        <v>121.33333333333334</v>
      </c>
      <c r="P3708">
        <f t="shared" si="343"/>
        <v>140</v>
      </c>
      <c r="Q3708" s="6" t="str">
        <f t="shared" si="344"/>
        <v>theater</v>
      </c>
      <c r="R3708" s="7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s="5">
        <f t="shared" si="342"/>
        <v>186</v>
      </c>
      <c r="P3709">
        <f t="shared" si="343"/>
        <v>80.869565217391298</v>
      </c>
      <c r="Q3709" s="6" t="str">
        <f t="shared" si="344"/>
        <v>theater</v>
      </c>
      <c r="R3709" s="7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s="5">
        <f t="shared" si="342"/>
        <v>300</v>
      </c>
      <c r="P3710">
        <f t="shared" si="343"/>
        <v>53.846153846153847</v>
      </c>
      <c r="Q3710" s="6" t="str">
        <f t="shared" si="344"/>
        <v>theater</v>
      </c>
      <c r="R3710" s="7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s="5">
        <f t="shared" si="342"/>
        <v>108.25</v>
      </c>
      <c r="P3711">
        <f t="shared" si="343"/>
        <v>30.928571428571427</v>
      </c>
      <c r="Q3711" s="6" t="str">
        <f t="shared" si="344"/>
        <v>theater</v>
      </c>
      <c r="R3711" s="7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7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s="5">
        <f t="shared" si="342"/>
        <v>141.15384615384616</v>
      </c>
      <c r="P3712">
        <f t="shared" si="343"/>
        <v>67.962962962962962</v>
      </c>
      <c r="Q3712" s="6" t="str">
        <f t="shared" si="344"/>
        <v>theater</v>
      </c>
      <c r="R3712" s="7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7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s="5">
        <f t="shared" si="342"/>
        <v>113.99999999999999</v>
      </c>
      <c r="P3713">
        <f t="shared" si="343"/>
        <v>27.142857142857142</v>
      </c>
      <c r="Q3713" s="6" t="str">
        <f t="shared" si="344"/>
        <v>theater</v>
      </c>
      <c r="R3713" s="7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s="5">
        <f t="shared" ref="O3714:O3777" si="348">(E3714/D3714)*100</f>
        <v>153.73333333333335</v>
      </c>
      <c r="P3714">
        <f t="shared" si="343"/>
        <v>110.86538461538461</v>
      </c>
      <c r="Q3714" s="6" t="str">
        <f t="shared" si="344"/>
        <v>theater</v>
      </c>
      <c r="R3714" s="7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s="5">
        <f t="shared" si="348"/>
        <v>101.49999999999999</v>
      </c>
      <c r="P3715">
        <f t="shared" ref="P3715:P3778" si="349">IFERROR(E3715/L3715,0)</f>
        <v>106.84210526315789</v>
      </c>
      <c r="Q3715" s="6" t="str">
        <f t="shared" ref="Q3715:Q3778" si="350">LEFT(N3715,FIND("/",N3715)-1)</f>
        <v>theater</v>
      </c>
      <c r="R3715" s="7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s="5">
        <f t="shared" si="348"/>
        <v>102.35000000000001</v>
      </c>
      <c r="P3716">
        <f t="shared" si="349"/>
        <v>105.51546391752578</v>
      </c>
      <c r="Q3716" s="6" t="str">
        <f t="shared" si="350"/>
        <v>theater</v>
      </c>
      <c r="R3716" s="7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s="5">
        <f t="shared" si="348"/>
        <v>102.57142857142858</v>
      </c>
      <c r="P3717">
        <f t="shared" si="349"/>
        <v>132.96296296296296</v>
      </c>
      <c r="Q3717" s="6" t="str">
        <f t="shared" si="350"/>
        <v>theater</v>
      </c>
      <c r="R3717" s="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s="5">
        <f t="shared" si="348"/>
        <v>155.75</v>
      </c>
      <c r="P3718">
        <f t="shared" si="349"/>
        <v>51.916666666666664</v>
      </c>
      <c r="Q3718" s="6" t="str">
        <f t="shared" si="350"/>
        <v>theater</v>
      </c>
      <c r="R3718" s="7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s="5">
        <f t="shared" si="348"/>
        <v>100.75</v>
      </c>
      <c r="P3719">
        <f t="shared" si="349"/>
        <v>310</v>
      </c>
      <c r="Q3719" s="6" t="str">
        <f t="shared" si="350"/>
        <v>theater</v>
      </c>
      <c r="R3719" s="7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s="5">
        <f t="shared" si="348"/>
        <v>239.4</v>
      </c>
      <c r="P3720">
        <f t="shared" si="349"/>
        <v>26.021739130434781</v>
      </c>
      <c r="Q3720" s="6" t="str">
        <f t="shared" si="350"/>
        <v>theater</v>
      </c>
      <c r="R3720" s="7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7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s="5">
        <f t="shared" si="348"/>
        <v>210</v>
      </c>
      <c r="P3721">
        <f t="shared" si="349"/>
        <v>105</v>
      </c>
      <c r="Q3721" s="6" t="str">
        <f t="shared" si="350"/>
        <v>theater</v>
      </c>
      <c r="R3721" s="7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7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s="5">
        <f t="shared" si="348"/>
        <v>104.51515151515152</v>
      </c>
      <c r="P3722">
        <f t="shared" si="349"/>
        <v>86.224999999999994</v>
      </c>
      <c r="Q3722" s="6" t="str">
        <f t="shared" si="350"/>
        <v>theater</v>
      </c>
      <c r="R3722" s="7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s="5">
        <f t="shared" si="348"/>
        <v>100.8</v>
      </c>
      <c r="P3723">
        <f t="shared" si="349"/>
        <v>114.54545454545455</v>
      </c>
      <c r="Q3723" s="6" t="str">
        <f t="shared" si="350"/>
        <v>theater</v>
      </c>
      <c r="R3723" s="7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s="5">
        <f t="shared" si="348"/>
        <v>111.20000000000002</v>
      </c>
      <c r="P3724">
        <f t="shared" si="349"/>
        <v>47.657142857142858</v>
      </c>
      <c r="Q3724" s="6" t="str">
        <f t="shared" si="350"/>
        <v>theater</v>
      </c>
      <c r="R3724" s="7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7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s="5">
        <f t="shared" si="348"/>
        <v>102.04444444444445</v>
      </c>
      <c r="P3725">
        <f t="shared" si="349"/>
        <v>72.888888888888886</v>
      </c>
      <c r="Q3725" s="6" t="str">
        <f t="shared" si="350"/>
        <v>theater</v>
      </c>
      <c r="R3725" s="7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s="5">
        <f t="shared" si="348"/>
        <v>102.54767441860466</v>
      </c>
      <c r="P3726">
        <f t="shared" si="349"/>
        <v>49.545505617977533</v>
      </c>
      <c r="Q3726" s="6" t="str">
        <f t="shared" si="350"/>
        <v>theater</v>
      </c>
      <c r="R3726" s="7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s="5">
        <f t="shared" si="348"/>
        <v>127</v>
      </c>
      <c r="P3727">
        <f t="shared" si="349"/>
        <v>25.4</v>
      </c>
      <c r="Q3727" s="6" t="str">
        <f t="shared" si="350"/>
        <v>theater</v>
      </c>
      <c r="R3727" s="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s="5">
        <f t="shared" si="348"/>
        <v>338.70588235294122</v>
      </c>
      <c r="P3728">
        <f t="shared" si="349"/>
        <v>62.586956521739133</v>
      </c>
      <c r="Q3728" s="6" t="str">
        <f t="shared" si="350"/>
        <v>theater</v>
      </c>
      <c r="R3728" s="7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s="5">
        <f t="shared" si="348"/>
        <v>100.75</v>
      </c>
      <c r="P3729">
        <f t="shared" si="349"/>
        <v>61.060606060606062</v>
      </c>
      <c r="Q3729" s="6" t="str">
        <f t="shared" si="350"/>
        <v>theater</v>
      </c>
      <c r="R3729" s="7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s="5">
        <f t="shared" si="348"/>
        <v>9.31</v>
      </c>
      <c r="P3730">
        <f t="shared" si="349"/>
        <v>60.064516129032256</v>
      </c>
      <c r="Q3730" s="6" t="str">
        <f t="shared" si="350"/>
        <v>theater</v>
      </c>
      <c r="R3730" s="7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s="5">
        <f t="shared" si="348"/>
        <v>7.24</v>
      </c>
      <c r="P3731">
        <f t="shared" si="349"/>
        <v>72.400000000000006</v>
      </c>
      <c r="Q3731" s="6" t="str">
        <f t="shared" si="350"/>
        <v>theater</v>
      </c>
      <c r="R3731" s="7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s="5">
        <f t="shared" si="348"/>
        <v>10</v>
      </c>
      <c r="P3732">
        <f t="shared" si="349"/>
        <v>100</v>
      </c>
      <c r="Q3732" s="6" t="str">
        <f t="shared" si="350"/>
        <v>theater</v>
      </c>
      <c r="R3732" s="7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s="5">
        <f t="shared" si="348"/>
        <v>11.272727272727273</v>
      </c>
      <c r="P3733">
        <f t="shared" si="349"/>
        <v>51.666666666666664</v>
      </c>
      <c r="Q3733" s="6" t="str">
        <f t="shared" si="350"/>
        <v>theater</v>
      </c>
      <c r="R3733" s="7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s="5">
        <f t="shared" si="348"/>
        <v>15.411764705882353</v>
      </c>
      <c r="P3734">
        <f t="shared" si="349"/>
        <v>32.75</v>
      </c>
      <c r="Q3734" s="6" t="str">
        <f t="shared" si="350"/>
        <v>theater</v>
      </c>
      <c r="R3734" s="7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s="5">
        <f t="shared" si="348"/>
        <v>0</v>
      </c>
      <c r="P3735">
        <f t="shared" si="349"/>
        <v>0</v>
      </c>
      <c r="Q3735" s="6" t="str">
        <f t="shared" si="350"/>
        <v>theater</v>
      </c>
      <c r="R3735" s="7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s="5">
        <f t="shared" si="348"/>
        <v>28.466666666666669</v>
      </c>
      <c r="P3736">
        <f t="shared" si="349"/>
        <v>61</v>
      </c>
      <c r="Q3736" s="6" t="str">
        <f t="shared" si="350"/>
        <v>theater</v>
      </c>
      <c r="R3736" s="7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7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s="5">
        <f t="shared" si="348"/>
        <v>13.333333333333334</v>
      </c>
      <c r="P3737">
        <f t="shared" si="349"/>
        <v>10</v>
      </c>
      <c r="Q3737" s="6" t="str">
        <f t="shared" si="350"/>
        <v>theater</v>
      </c>
      <c r="R3737" s="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s="5">
        <f t="shared" si="348"/>
        <v>0.66666666666666674</v>
      </c>
      <c r="P3738">
        <f t="shared" si="349"/>
        <v>10</v>
      </c>
      <c r="Q3738" s="6" t="str">
        <f t="shared" si="350"/>
        <v>theater</v>
      </c>
      <c r="R3738" s="7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7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s="5">
        <f t="shared" si="348"/>
        <v>21.428571428571427</v>
      </c>
      <c r="P3739">
        <f t="shared" si="349"/>
        <v>37.5</v>
      </c>
      <c r="Q3739" s="6" t="str">
        <f t="shared" si="350"/>
        <v>theater</v>
      </c>
      <c r="R3739" s="7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7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s="5">
        <f t="shared" si="348"/>
        <v>18</v>
      </c>
      <c r="P3740">
        <f t="shared" si="349"/>
        <v>45</v>
      </c>
      <c r="Q3740" s="6" t="str">
        <f t="shared" si="350"/>
        <v>theater</v>
      </c>
      <c r="R3740" s="7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s="5">
        <f t="shared" si="348"/>
        <v>20.125</v>
      </c>
      <c r="P3741">
        <f t="shared" si="349"/>
        <v>100.625</v>
      </c>
      <c r="Q3741" s="6" t="str">
        <f t="shared" si="350"/>
        <v>theater</v>
      </c>
      <c r="R3741" s="7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s="5">
        <f t="shared" si="348"/>
        <v>17.899999999999999</v>
      </c>
      <c r="P3742">
        <f t="shared" si="349"/>
        <v>25.571428571428573</v>
      </c>
      <c r="Q3742" s="6" t="str">
        <f t="shared" si="350"/>
        <v>theater</v>
      </c>
      <c r="R3742" s="7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s="5">
        <f t="shared" si="348"/>
        <v>0</v>
      </c>
      <c r="P3743">
        <f t="shared" si="349"/>
        <v>0</v>
      </c>
      <c r="Q3743" s="6" t="str">
        <f t="shared" si="350"/>
        <v>theater</v>
      </c>
      <c r="R3743" s="7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s="5">
        <f t="shared" si="348"/>
        <v>2</v>
      </c>
      <c r="P3744">
        <f t="shared" si="349"/>
        <v>25</v>
      </c>
      <c r="Q3744" s="6" t="str">
        <f t="shared" si="350"/>
        <v>theater</v>
      </c>
      <c r="R3744" s="7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7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s="5">
        <f t="shared" si="348"/>
        <v>0</v>
      </c>
      <c r="P3745">
        <f t="shared" si="349"/>
        <v>0</v>
      </c>
      <c r="Q3745" s="6" t="str">
        <f t="shared" si="350"/>
        <v>theater</v>
      </c>
      <c r="R3745" s="7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s="5">
        <f t="shared" si="348"/>
        <v>0</v>
      </c>
      <c r="P3746">
        <f t="shared" si="349"/>
        <v>0</v>
      </c>
      <c r="Q3746" s="6" t="str">
        <f t="shared" si="350"/>
        <v>theater</v>
      </c>
      <c r="R3746" s="7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s="5">
        <f t="shared" si="348"/>
        <v>10</v>
      </c>
      <c r="P3747">
        <f t="shared" si="349"/>
        <v>10</v>
      </c>
      <c r="Q3747" s="6" t="str">
        <f t="shared" si="350"/>
        <v>theater</v>
      </c>
      <c r="R3747" s="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s="5">
        <f t="shared" si="348"/>
        <v>2.3764705882352941</v>
      </c>
      <c r="P3748">
        <f t="shared" si="349"/>
        <v>202</v>
      </c>
      <c r="Q3748" s="6" t="str">
        <f t="shared" si="350"/>
        <v>theater</v>
      </c>
      <c r="R3748" s="7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7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s="5">
        <f t="shared" si="348"/>
        <v>1</v>
      </c>
      <c r="P3749">
        <f t="shared" si="349"/>
        <v>25</v>
      </c>
      <c r="Q3749" s="6" t="str">
        <f t="shared" si="350"/>
        <v>theater</v>
      </c>
      <c r="R3749" s="7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8308</v>
      </c>
      <c r="O3750" s="5">
        <f t="shared" si="348"/>
        <v>103.52</v>
      </c>
      <c r="P3750">
        <f t="shared" si="349"/>
        <v>99.538461538461533</v>
      </c>
      <c r="Q3750" s="6" t="str">
        <f t="shared" si="350"/>
        <v>theater</v>
      </c>
      <c r="R3750" s="7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8308</v>
      </c>
      <c r="O3751" s="5">
        <f t="shared" si="348"/>
        <v>105</v>
      </c>
      <c r="P3751">
        <f t="shared" si="349"/>
        <v>75</v>
      </c>
      <c r="Q3751" s="6" t="str">
        <f t="shared" si="350"/>
        <v>theater</v>
      </c>
      <c r="R3751" s="7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8308</v>
      </c>
      <c r="O3752" s="5">
        <f t="shared" si="348"/>
        <v>100.44999999999999</v>
      </c>
      <c r="P3752">
        <f t="shared" si="349"/>
        <v>215.25</v>
      </c>
      <c r="Q3752" s="6" t="str">
        <f t="shared" si="350"/>
        <v>theater</v>
      </c>
      <c r="R3752" s="7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8308</v>
      </c>
      <c r="O3753" s="5">
        <f t="shared" si="348"/>
        <v>132.6</v>
      </c>
      <c r="P3753">
        <f t="shared" si="349"/>
        <v>120.54545454545455</v>
      </c>
      <c r="Q3753" s="6" t="str">
        <f t="shared" si="350"/>
        <v>theater</v>
      </c>
      <c r="R3753" s="7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8308</v>
      </c>
      <c r="O3754" s="5">
        <f t="shared" si="348"/>
        <v>112.99999999999999</v>
      </c>
      <c r="P3754">
        <f t="shared" si="349"/>
        <v>37.666666666666664</v>
      </c>
      <c r="Q3754" s="6" t="str">
        <f t="shared" si="350"/>
        <v>theater</v>
      </c>
      <c r="R3754" s="7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8308</v>
      </c>
      <c r="O3755" s="5">
        <f t="shared" si="348"/>
        <v>103.34</v>
      </c>
      <c r="P3755">
        <f t="shared" si="349"/>
        <v>172.23333333333332</v>
      </c>
      <c r="Q3755" s="6" t="str">
        <f t="shared" si="350"/>
        <v>theater</v>
      </c>
      <c r="R3755" s="7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8308</v>
      </c>
      <c r="O3756" s="5">
        <f t="shared" si="348"/>
        <v>120</v>
      </c>
      <c r="P3756">
        <f t="shared" si="349"/>
        <v>111.11111111111111</v>
      </c>
      <c r="Q3756" s="6" t="str">
        <f t="shared" si="350"/>
        <v>theater</v>
      </c>
      <c r="R3756" s="7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8308</v>
      </c>
      <c r="O3757" s="5">
        <f t="shared" si="348"/>
        <v>129.63636363636363</v>
      </c>
      <c r="P3757">
        <f t="shared" si="349"/>
        <v>25.464285714285715</v>
      </c>
      <c r="Q3757" s="6" t="str">
        <f t="shared" si="350"/>
        <v>theater</v>
      </c>
      <c r="R3757" s="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8308</v>
      </c>
      <c r="O3758" s="5">
        <f t="shared" si="348"/>
        <v>101.11111111111111</v>
      </c>
      <c r="P3758">
        <f t="shared" si="349"/>
        <v>267.64705882352939</v>
      </c>
      <c r="Q3758" s="6" t="str">
        <f t="shared" si="350"/>
        <v>theater</v>
      </c>
      <c r="R3758" s="7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8308</v>
      </c>
      <c r="O3759" s="5">
        <f t="shared" si="348"/>
        <v>108.51428571428572</v>
      </c>
      <c r="P3759">
        <f t="shared" si="349"/>
        <v>75.959999999999994</v>
      </c>
      <c r="Q3759" s="6" t="str">
        <f t="shared" si="350"/>
        <v>theater</v>
      </c>
      <c r="R3759" s="7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7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8308</v>
      </c>
      <c r="O3760" s="5">
        <f t="shared" si="348"/>
        <v>102.33333333333334</v>
      </c>
      <c r="P3760">
        <f t="shared" si="349"/>
        <v>59.03846153846154</v>
      </c>
      <c r="Q3760" s="6" t="str">
        <f t="shared" si="350"/>
        <v>theater</v>
      </c>
      <c r="R3760" s="7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7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8308</v>
      </c>
      <c r="O3761" s="5">
        <f t="shared" si="348"/>
        <v>110.24425000000002</v>
      </c>
      <c r="P3761">
        <f t="shared" si="349"/>
        <v>50.111022727272733</v>
      </c>
      <c r="Q3761" s="6" t="str">
        <f t="shared" si="350"/>
        <v>theater</v>
      </c>
      <c r="R3761" s="7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8308</v>
      </c>
      <c r="O3762" s="5">
        <f t="shared" si="348"/>
        <v>101.0154</v>
      </c>
      <c r="P3762">
        <f t="shared" si="349"/>
        <v>55.502967032967035</v>
      </c>
      <c r="Q3762" s="6" t="str">
        <f t="shared" si="350"/>
        <v>theater</v>
      </c>
      <c r="R3762" s="7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8308</v>
      </c>
      <c r="O3763" s="5">
        <f t="shared" si="348"/>
        <v>100</v>
      </c>
      <c r="P3763">
        <f t="shared" si="349"/>
        <v>166.66666666666666</v>
      </c>
      <c r="Q3763" s="6" t="str">
        <f t="shared" si="350"/>
        <v>theater</v>
      </c>
      <c r="R3763" s="7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8308</v>
      </c>
      <c r="O3764" s="5">
        <f t="shared" si="348"/>
        <v>106.24</v>
      </c>
      <c r="P3764">
        <f t="shared" si="349"/>
        <v>47.428571428571431</v>
      </c>
      <c r="Q3764" s="6" t="str">
        <f t="shared" si="350"/>
        <v>theater</v>
      </c>
      <c r="R3764" s="7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7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8308</v>
      </c>
      <c r="O3765" s="5">
        <f t="shared" si="348"/>
        <v>100</v>
      </c>
      <c r="P3765">
        <f t="shared" si="349"/>
        <v>64.935064935064929</v>
      </c>
      <c r="Q3765" s="6" t="str">
        <f t="shared" si="350"/>
        <v>theater</v>
      </c>
      <c r="R3765" s="7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8308</v>
      </c>
      <c r="O3766" s="5">
        <f t="shared" si="348"/>
        <v>100</v>
      </c>
      <c r="P3766">
        <f t="shared" si="349"/>
        <v>55.555555555555557</v>
      </c>
      <c r="Q3766" s="6" t="str">
        <f t="shared" si="350"/>
        <v>theater</v>
      </c>
      <c r="R3766" s="7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8308</v>
      </c>
      <c r="O3767" s="5">
        <f t="shared" si="348"/>
        <v>113.45714285714286</v>
      </c>
      <c r="P3767">
        <f t="shared" si="349"/>
        <v>74.224299065420567</v>
      </c>
      <c r="Q3767" s="6" t="str">
        <f t="shared" si="350"/>
        <v>theater</v>
      </c>
      <c r="R3767" s="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7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8308</v>
      </c>
      <c r="O3768" s="5">
        <f t="shared" si="348"/>
        <v>102.65010000000001</v>
      </c>
      <c r="P3768">
        <f t="shared" si="349"/>
        <v>106.9271875</v>
      </c>
      <c r="Q3768" s="6" t="str">
        <f t="shared" si="350"/>
        <v>theater</v>
      </c>
      <c r="R3768" s="7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8308</v>
      </c>
      <c r="O3769" s="5">
        <f t="shared" si="348"/>
        <v>116.75</v>
      </c>
      <c r="P3769">
        <f t="shared" si="349"/>
        <v>41.696428571428569</v>
      </c>
      <c r="Q3769" s="6" t="str">
        <f t="shared" si="350"/>
        <v>theater</v>
      </c>
      <c r="R3769" s="7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8308</v>
      </c>
      <c r="O3770" s="5">
        <f t="shared" si="348"/>
        <v>107.65274999999998</v>
      </c>
      <c r="P3770">
        <f t="shared" si="349"/>
        <v>74.243275862068955</v>
      </c>
      <c r="Q3770" s="6" t="str">
        <f t="shared" si="350"/>
        <v>theater</v>
      </c>
      <c r="R3770" s="7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8308</v>
      </c>
      <c r="O3771" s="5">
        <f t="shared" si="348"/>
        <v>100</v>
      </c>
      <c r="P3771">
        <f t="shared" si="349"/>
        <v>73.333333333333329</v>
      </c>
      <c r="Q3771" s="6" t="str">
        <f t="shared" si="350"/>
        <v>theater</v>
      </c>
      <c r="R3771" s="7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8308</v>
      </c>
      <c r="O3772" s="5">
        <f t="shared" si="348"/>
        <v>100</v>
      </c>
      <c r="P3772">
        <f t="shared" si="349"/>
        <v>100</v>
      </c>
      <c r="Q3772" s="6" t="str">
        <f t="shared" si="350"/>
        <v>theater</v>
      </c>
      <c r="R3772" s="7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7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8308</v>
      </c>
      <c r="O3773" s="5">
        <f t="shared" si="348"/>
        <v>146</v>
      </c>
      <c r="P3773">
        <f t="shared" si="349"/>
        <v>38.421052631578945</v>
      </c>
      <c r="Q3773" s="6" t="str">
        <f t="shared" si="350"/>
        <v>theater</v>
      </c>
      <c r="R3773" s="7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8308</v>
      </c>
      <c r="O3774" s="5">
        <f t="shared" si="348"/>
        <v>110.2</v>
      </c>
      <c r="P3774">
        <f t="shared" si="349"/>
        <v>166.96969696969697</v>
      </c>
      <c r="Q3774" s="6" t="str">
        <f t="shared" si="350"/>
        <v>theater</v>
      </c>
      <c r="R3774" s="7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7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8308</v>
      </c>
      <c r="O3775" s="5">
        <f t="shared" si="348"/>
        <v>108.2</v>
      </c>
      <c r="P3775">
        <f t="shared" si="349"/>
        <v>94.912280701754383</v>
      </c>
      <c r="Q3775" s="6" t="str">
        <f t="shared" si="350"/>
        <v>theater</v>
      </c>
      <c r="R3775" s="7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8308</v>
      </c>
      <c r="O3776" s="5">
        <f t="shared" si="348"/>
        <v>100</v>
      </c>
      <c r="P3776">
        <f t="shared" si="349"/>
        <v>100</v>
      </c>
      <c r="Q3776" s="6" t="str">
        <f t="shared" si="350"/>
        <v>theater</v>
      </c>
      <c r="R3776" s="7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8308</v>
      </c>
      <c r="O3777" s="5">
        <f t="shared" si="348"/>
        <v>100.25</v>
      </c>
      <c r="P3777">
        <f t="shared" si="349"/>
        <v>143.21428571428572</v>
      </c>
      <c r="Q3777" s="6" t="str">
        <f t="shared" si="350"/>
        <v>theater</v>
      </c>
      <c r="R3777" s="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8308</v>
      </c>
      <c r="O3778" s="5">
        <f t="shared" ref="O3778:O3841" si="354">(E3778/D3778)*100</f>
        <v>106.71250000000001</v>
      </c>
      <c r="P3778">
        <f t="shared" si="349"/>
        <v>90.819148936170208</v>
      </c>
      <c r="Q3778" s="6" t="str">
        <f t="shared" si="350"/>
        <v>theater</v>
      </c>
      <c r="R3778" s="7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8308</v>
      </c>
      <c r="O3779" s="5">
        <f t="shared" si="354"/>
        <v>143.19999999999999</v>
      </c>
      <c r="P3779">
        <f t="shared" ref="P3779:P3842" si="355">IFERROR(E3779/L3779,0)</f>
        <v>48.542372881355931</v>
      </c>
      <c r="Q3779" s="6" t="str">
        <f t="shared" ref="Q3779:Q3842" si="356">LEFT(N3779,FIND("/",N3779)-1)</f>
        <v>theater</v>
      </c>
      <c r="R3779" s="7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7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8308</v>
      </c>
      <c r="O3780" s="5">
        <f t="shared" si="354"/>
        <v>105.04166666666667</v>
      </c>
      <c r="P3780">
        <f t="shared" si="355"/>
        <v>70.027777777777771</v>
      </c>
      <c r="Q3780" s="6" t="str">
        <f t="shared" si="356"/>
        <v>theater</v>
      </c>
      <c r="R3780" s="7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7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8308</v>
      </c>
      <c r="O3781" s="5">
        <f t="shared" si="354"/>
        <v>103.98</v>
      </c>
      <c r="P3781">
        <f t="shared" si="355"/>
        <v>135.62608695652173</v>
      </c>
      <c r="Q3781" s="6" t="str">
        <f t="shared" si="356"/>
        <v>theater</v>
      </c>
      <c r="R3781" s="7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8308</v>
      </c>
      <c r="O3782" s="5">
        <f t="shared" si="354"/>
        <v>120</v>
      </c>
      <c r="P3782">
        <f t="shared" si="355"/>
        <v>100</v>
      </c>
      <c r="Q3782" s="6" t="str">
        <f t="shared" si="356"/>
        <v>theater</v>
      </c>
      <c r="R3782" s="7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8308</v>
      </c>
      <c r="O3783" s="5">
        <f t="shared" si="354"/>
        <v>109.66666666666667</v>
      </c>
      <c r="P3783">
        <f t="shared" si="355"/>
        <v>94.90384615384616</v>
      </c>
      <c r="Q3783" s="6" t="str">
        <f t="shared" si="356"/>
        <v>theater</v>
      </c>
      <c r="R3783" s="7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8308</v>
      </c>
      <c r="O3784" s="5">
        <f t="shared" si="354"/>
        <v>101.75</v>
      </c>
      <c r="P3784">
        <f t="shared" si="355"/>
        <v>75.370370370370367</v>
      </c>
      <c r="Q3784" s="6" t="str">
        <f t="shared" si="356"/>
        <v>theater</v>
      </c>
      <c r="R3784" s="7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8308</v>
      </c>
      <c r="O3785" s="5">
        <f t="shared" si="354"/>
        <v>128.91666666666666</v>
      </c>
      <c r="P3785">
        <f t="shared" si="355"/>
        <v>64.458333333333329</v>
      </c>
      <c r="Q3785" s="6" t="str">
        <f t="shared" si="356"/>
        <v>theater</v>
      </c>
      <c r="R3785" s="7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8308</v>
      </c>
      <c r="O3786" s="5">
        <f t="shared" si="354"/>
        <v>114.99999999999999</v>
      </c>
      <c r="P3786">
        <f t="shared" si="355"/>
        <v>115</v>
      </c>
      <c r="Q3786" s="6" t="str">
        <f t="shared" si="356"/>
        <v>theater</v>
      </c>
      <c r="R3786" s="7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8308</v>
      </c>
      <c r="O3787" s="5">
        <f t="shared" si="354"/>
        <v>150.75</v>
      </c>
      <c r="P3787">
        <f t="shared" si="355"/>
        <v>100.5</v>
      </c>
      <c r="Q3787" s="6" t="str">
        <f t="shared" si="356"/>
        <v>theater</v>
      </c>
      <c r="R3787" s="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8308</v>
      </c>
      <c r="O3788" s="5">
        <f t="shared" si="354"/>
        <v>110.96666666666665</v>
      </c>
      <c r="P3788">
        <f t="shared" si="355"/>
        <v>93.774647887323937</v>
      </c>
      <c r="Q3788" s="6" t="str">
        <f t="shared" si="356"/>
        <v>theater</v>
      </c>
      <c r="R3788" s="7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8308</v>
      </c>
      <c r="O3789" s="5">
        <f t="shared" si="354"/>
        <v>100.28571428571429</v>
      </c>
      <c r="P3789">
        <f t="shared" si="355"/>
        <v>35.1</v>
      </c>
      <c r="Q3789" s="6" t="str">
        <f t="shared" si="356"/>
        <v>theater</v>
      </c>
      <c r="R3789" s="7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1.7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8308</v>
      </c>
      <c r="O3790" s="5">
        <f t="shared" si="354"/>
        <v>0.66666666666666674</v>
      </c>
      <c r="P3790">
        <f t="shared" si="355"/>
        <v>500</v>
      </c>
      <c r="Q3790" s="6" t="str">
        <f t="shared" si="356"/>
        <v>theater</v>
      </c>
      <c r="R3790" s="7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8308</v>
      </c>
      <c r="O3791" s="5">
        <f t="shared" si="354"/>
        <v>3.267605633802817</v>
      </c>
      <c r="P3791">
        <f t="shared" si="355"/>
        <v>29</v>
      </c>
      <c r="Q3791" s="6" t="str">
        <f t="shared" si="356"/>
        <v>theater</v>
      </c>
      <c r="R3791" s="7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8308</v>
      </c>
      <c r="O3792" s="5">
        <f t="shared" si="354"/>
        <v>0</v>
      </c>
      <c r="P3792">
        <f t="shared" si="355"/>
        <v>0</v>
      </c>
      <c r="Q3792" s="6" t="str">
        <f t="shared" si="356"/>
        <v>theater</v>
      </c>
      <c r="R3792" s="7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7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8308</v>
      </c>
      <c r="O3793" s="5">
        <f t="shared" si="354"/>
        <v>0</v>
      </c>
      <c r="P3793">
        <f t="shared" si="355"/>
        <v>0</v>
      </c>
      <c r="Q3793" s="6" t="str">
        <f t="shared" si="356"/>
        <v>theater</v>
      </c>
      <c r="R3793" s="7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7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8308</v>
      </c>
      <c r="O3794" s="5">
        <f t="shared" si="354"/>
        <v>0.27999999999999997</v>
      </c>
      <c r="P3794">
        <f t="shared" si="355"/>
        <v>17.5</v>
      </c>
      <c r="Q3794" s="6" t="str">
        <f t="shared" si="356"/>
        <v>theater</v>
      </c>
      <c r="R3794" s="7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8308</v>
      </c>
      <c r="O3795" s="5">
        <f t="shared" si="354"/>
        <v>59.657142857142851</v>
      </c>
      <c r="P3795">
        <f t="shared" si="355"/>
        <v>174</v>
      </c>
      <c r="Q3795" s="6" t="str">
        <f t="shared" si="356"/>
        <v>theater</v>
      </c>
      <c r="R3795" s="7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8308</v>
      </c>
      <c r="O3796" s="5">
        <f t="shared" si="354"/>
        <v>1</v>
      </c>
      <c r="P3796">
        <f t="shared" si="355"/>
        <v>50</v>
      </c>
      <c r="Q3796" s="6" t="str">
        <f t="shared" si="356"/>
        <v>theater</v>
      </c>
      <c r="R3796" s="7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8308</v>
      </c>
      <c r="O3797" s="5">
        <f t="shared" si="354"/>
        <v>1.6666666666666667</v>
      </c>
      <c r="P3797">
        <f t="shared" si="355"/>
        <v>5</v>
      </c>
      <c r="Q3797" s="6" t="str">
        <f t="shared" si="356"/>
        <v>theater</v>
      </c>
      <c r="R3797" s="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8308</v>
      </c>
      <c r="O3798" s="5">
        <f t="shared" si="354"/>
        <v>4.4444444444444444E-3</v>
      </c>
      <c r="P3798">
        <f t="shared" si="355"/>
        <v>1</v>
      </c>
      <c r="Q3798" s="6" t="str">
        <f t="shared" si="356"/>
        <v>theater</v>
      </c>
      <c r="R3798" s="7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8308</v>
      </c>
      <c r="O3799" s="5">
        <f t="shared" si="354"/>
        <v>89.666666666666657</v>
      </c>
      <c r="P3799">
        <f t="shared" si="355"/>
        <v>145.40540540540542</v>
      </c>
      <c r="Q3799" s="6" t="str">
        <f t="shared" si="356"/>
        <v>theater</v>
      </c>
      <c r="R3799" s="7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8308</v>
      </c>
      <c r="O3800" s="5">
        <f t="shared" si="354"/>
        <v>1.4642857142857144</v>
      </c>
      <c r="P3800">
        <f t="shared" si="355"/>
        <v>205</v>
      </c>
      <c r="Q3800" s="6" t="str">
        <f t="shared" si="356"/>
        <v>theater</v>
      </c>
      <c r="R3800" s="7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7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8308</v>
      </c>
      <c r="O3801" s="5">
        <f t="shared" si="354"/>
        <v>4.0199999999999996</v>
      </c>
      <c r="P3801">
        <f t="shared" si="355"/>
        <v>100.5</v>
      </c>
      <c r="Q3801" s="6" t="str">
        <f t="shared" si="356"/>
        <v>theater</v>
      </c>
      <c r="R3801" s="7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8308</v>
      </c>
      <c r="O3802" s="5">
        <f t="shared" si="354"/>
        <v>4.004545454545454</v>
      </c>
      <c r="P3802">
        <f t="shared" si="355"/>
        <v>55.0625</v>
      </c>
      <c r="Q3802" s="6" t="str">
        <f t="shared" si="356"/>
        <v>theater</v>
      </c>
      <c r="R3802" s="7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8308</v>
      </c>
      <c r="O3803" s="5">
        <f t="shared" si="354"/>
        <v>8.52</v>
      </c>
      <c r="P3803">
        <f t="shared" si="355"/>
        <v>47.333333333333336</v>
      </c>
      <c r="Q3803" s="6" t="str">
        <f t="shared" si="356"/>
        <v>theater</v>
      </c>
      <c r="R3803" s="7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8308</v>
      </c>
      <c r="O3804" s="5">
        <f t="shared" si="354"/>
        <v>0</v>
      </c>
      <c r="P3804">
        <f t="shared" si="355"/>
        <v>0</v>
      </c>
      <c r="Q3804" s="6" t="str">
        <f t="shared" si="356"/>
        <v>theater</v>
      </c>
      <c r="R3804" s="7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7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8308</v>
      </c>
      <c r="O3805" s="5">
        <f t="shared" si="354"/>
        <v>19.650000000000002</v>
      </c>
      <c r="P3805">
        <f t="shared" si="355"/>
        <v>58.95</v>
      </c>
      <c r="Q3805" s="6" t="str">
        <f t="shared" si="356"/>
        <v>theater</v>
      </c>
      <c r="R3805" s="7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8308</v>
      </c>
      <c r="O3806" s="5">
        <f t="shared" si="354"/>
        <v>0</v>
      </c>
      <c r="P3806">
        <f t="shared" si="355"/>
        <v>0</v>
      </c>
      <c r="Q3806" s="6" t="str">
        <f t="shared" si="356"/>
        <v>theater</v>
      </c>
      <c r="R3806" s="7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8308</v>
      </c>
      <c r="O3807" s="5">
        <f t="shared" si="354"/>
        <v>2E-3</v>
      </c>
      <c r="P3807">
        <f t="shared" si="355"/>
        <v>1.5</v>
      </c>
      <c r="Q3807" s="6" t="str">
        <f t="shared" si="356"/>
        <v>theater</v>
      </c>
      <c r="R3807" s="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8308</v>
      </c>
      <c r="O3808" s="5">
        <f t="shared" si="354"/>
        <v>6.6666666666666666E-2</v>
      </c>
      <c r="P3808">
        <f t="shared" si="355"/>
        <v>5</v>
      </c>
      <c r="Q3808" s="6" t="str">
        <f t="shared" si="356"/>
        <v>theater</v>
      </c>
      <c r="R3808" s="7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8308</v>
      </c>
      <c r="O3809" s="5">
        <f t="shared" si="354"/>
        <v>30.333333333333336</v>
      </c>
      <c r="P3809">
        <f t="shared" si="355"/>
        <v>50.555555555555557</v>
      </c>
      <c r="Q3809" s="6" t="str">
        <f t="shared" si="356"/>
        <v>theater</v>
      </c>
      <c r="R3809" s="7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5">
        <f t="shared" si="354"/>
        <v>100</v>
      </c>
      <c r="P3810">
        <f t="shared" si="355"/>
        <v>41.666666666666664</v>
      </c>
      <c r="Q3810" s="6" t="str">
        <f t="shared" si="356"/>
        <v>theater</v>
      </c>
      <c r="R3810" s="7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s="5">
        <f t="shared" si="354"/>
        <v>101.25</v>
      </c>
      <c r="P3811">
        <f t="shared" si="355"/>
        <v>53.289473684210527</v>
      </c>
      <c r="Q3811" s="6" t="str">
        <f t="shared" si="356"/>
        <v>theater</v>
      </c>
      <c r="R3811" s="7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s="5">
        <f t="shared" si="354"/>
        <v>121.73333333333333</v>
      </c>
      <c r="P3812">
        <f t="shared" si="355"/>
        <v>70.230769230769226</v>
      </c>
      <c r="Q3812" s="6" t="str">
        <f t="shared" si="356"/>
        <v>theater</v>
      </c>
      <c r="R3812" s="7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s="5">
        <f t="shared" si="354"/>
        <v>330</v>
      </c>
      <c r="P3813">
        <f t="shared" si="355"/>
        <v>43.421052631578945</v>
      </c>
      <c r="Q3813" s="6" t="str">
        <f t="shared" si="356"/>
        <v>theater</v>
      </c>
      <c r="R3813" s="7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s="5">
        <f t="shared" si="354"/>
        <v>109.55</v>
      </c>
      <c r="P3814">
        <f t="shared" si="355"/>
        <v>199.18181818181819</v>
      </c>
      <c r="Q3814" s="6" t="str">
        <f t="shared" si="356"/>
        <v>theater</v>
      </c>
      <c r="R3814" s="7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s="5">
        <f t="shared" si="354"/>
        <v>100.95190476190474</v>
      </c>
      <c r="P3815">
        <f t="shared" si="355"/>
        <v>78.518148148148143</v>
      </c>
      <c r="Q3815" s="6" t="str">
        <f t="shared" si="356"/>
        <v>theater</v>
      </c>
      <c r="R3815" s="7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s="5">
        <f t="shared" si="354"/>
        <v>140.13333333333333</v>
      </c>
      <c r="P3816">
        <f t="shared" si="355"/>
        <v>61.823529411764703</v>
      </c>
      <c r="Q3816" s="6" t="str">
        <f t="shared" si="356"/>
        <v>theater</v>
      </c>
      <c r="R3816" s="7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7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5">
        <f t="shared" si="354"/>
        <v>100.001</v>
      </c>
      <c r="P3817">
        <f t="shared" si="355"/>
        <v>50.000500000000002</v>
      </c>
      <c r="Q3817" s="6" t="str">
        <f t="shared" si="356"/>
        <v>theater</v>
      </c>
      <c r="R3817" s="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s="5">
        <f t="shared" si="354"/>
        <v>119.238</v>
      </c>
      <c r="P3818">
        <f t="shared" si="355"/>
        <v>48.339729729729726</v>
      </c>
      <c r="Q3818" s="6" t="str">
        <f t="shared" si="356"/>
        <v>theater</v>
      </c>
      <c r="R3818" s="7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s="5">
        <f t="shared" si="354"/>
        <v>107.25</v>
      </c>
      <c r="P3819">
        <f t="shared" si="355"/>
        <v>107.25</v>
      </c>
      <c r="Q3819" s="6" t="str">
        <f t="shared" si="356"/>
        <v>theater</v>
      </c>
      <c r="R3819" s="7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s="5">
        <f t="shared" si="354"/>
        <v>227.99999999999997</v>
      </c>
      <c r="P3820">
        <f t="shared" si="355"/>
        <v>57</v>
      </c>
      <c r="Q3820" s="6" t="str">
        <f t="shared" si="356"/>
        <v>theater</v>
      </c>
      <c r="R3820" s="7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s="5">
        <f t="shared" si="354"/>
        <v>106.4</v>
      </c>
      <c r="P3821">
        <f t="shared" si="355"/>
        <v>40.92307692307692</v>
      </c>
      <c r="Q3821" s="6" t="str">
        <f t="shared" si="356"/>
        <v>theater</v>
      </c>
      <c r="R3821" s="7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s="5">
        <f t="shared" si="354"/>
        <v>143.33333333333334</v>
      </c>
      <c r="P3822">
        <f t="shared" si="355"/>
        <v>21.5</v>
      </c>
      <c r="Q3822" s="6" t="str">
        <f t="shared" si="356"/>
        <v>theater</v>
      </c>
      <c r="R3822" s="7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s="5">
        <f t="shared" si="354"/>
        <v>104.54285714285714</v>
      </c>
      <c r="P3823">
        <f t="shared" si="355"/>
        <v>79.543478260869563</v>
      </c>
      <c r="Q3823" s="6" t="str">
        <f t="shared" si="356"/>
        <v>theater</v>
      </c>
      <c r="R3823" s="7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s="5">
        <f t="shared" si="354"/>
        <v>110.02000000000001</v>
      </c>
      <c r="P3824">
        <f t="shared" si="355"/>
        <v>72.381578947368425</v>
      </c>
      <c r="Q3824" s="6" t="str">
        <f t="shared" si="356"/>
        <v>theater</v>
      </c>
      <c r="R3824" s="7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s="5">
        <f t="shared" si="354"/>
        <v>106</v>
      </c>
      <c r="P3825">
        <f t="shared" si="355"/>
        <v>64.634146341463421</v>
      </c>
      <c r="Q3825" s="6" t="str">
        <f t="shared" si="356"/>
        <v>theater</v>
      </c>
      <c r="R3825" s="7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s="5">
        <f t="shared" si="354"/>
        <v>108</v>
      </c>
      <c r="P3826">
        <f t="shared" si="355"/>
        <v>38.571428571428569</v>
      </c>
      <c r="Q3826" s="6" t="str">
        <f t="shared" si="356"/>
        <v>theater</v>
      </c>
      <c r="R3826" s="7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s="5">
        <f t="shared" si="354"/>
        <v>105.42</v>
      </c>
      <c r="P3827">
        <f t="shared" si="355"/>
        <v>107.57142857142857</v>
      </c>
      <c r="Q3827" s="6" t="str">
        <f t="shared" si="356"/>
        <v>theater</v>
      </c>
      <c r="R3827" s="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7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s="5">
        <f t="shared" si="354"/>
        <v>119.16666666666667</v>
      </c>
      <c r="P3828">
        <f t="shared" si="355"/>
        <v>27.5</v>
      </c>
      <c r="Q3828" s="6" t="str">
        <f t="shared" si="356"/>
        <v>theater</v>
      </c>
      <c r="R3828" s="7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s="5">
        <f t="shared" si="354"/>
        <v>152.66666666666666</v>
      </c>
      <c r="P3829">
        <f t="shared" si="355"/>
        <v>70.461538461538467</v>
      </c>
      <c r="Q3829" s="6" t="str">
        <f t="shared" si="356"/>
        <v>theater</v>
      </c>
      <c r="R3829" s="7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5">
        <f t="shared" si="354"/>
        <v>100</v>
      </c>
      <c r="P3830">
        <f t="shared" si="355"/>
        <v>178.57142857142858</v>
      </c>
      <c r="Q3830" s="6" t="str">
        <f t="shared" si="356"/>
        <v>theater</v>
      </c>
      <c r="R3830" s="7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s="5">
        <f t="shared" si="354"/>
        <v>100.2</v>
      </c>
      <c r="P3831">
        <f t="shared" si="355"/>
        <v>62.625</v>
      </c>
      <c r="Q3831" s="6" t="str">
        <f t="shared" si="356"/>
        <v>theater</v>
      </c>
      <c r="R3831" s="7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s="5">
        <f t="shared" si="354"/>
        <v>225</v>
      </c>
      <c r="P3832">
        <f t="shared" si="355"/>
        <v>75</v>
      </c>
      <c r="Q3832" s="6" t="str">
        <f t="shared" si="356"/>
        <v>theater</v>
      </c>
      <c r="R3832" s="7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s="5">
        <f t="shared" si="354"/>
        <v>106.02199999999999</v>
      </c>
      <c r="P3833">
        <f t="shared" si="355"/>
        <v>58.901111111111113</v>
      </c>
      <c r="Q3833" s="6" t="str">
        <f t="shared" si="356"/>
        <v>theater</v>
      </c>
      <c r="R3833" s="7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s="5">
        <f t="shared" si="354"/>
        <v>104.66666666666666</v>
      </c>
      <c r="P3834">
        <f t="shared" si="355"/>
        <v>139.55555555555554</v>
      </c>
      <c r="Q3834" s="6" t="str">
        <f t="shared" si="356"/>
        <v>theater</v>
      </c>
      <c r="R3834" s="7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s="5">
        <f t="shared" si="354"/>
        <v>116.66666666666667</v>
      </c>
      <c r="P3835">
        <f t="shared" si="355"/>
        <v>70</v>
      </c>
      <c r="Q3835" s="6" t="str">
        <f t="shared" si="356"/>
        <v>theater</v>
      </c>
      <c r="R3835" s="7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s="5">
        <f t="shared" si="354"/>
        <v>109.03333333333333</v>
      </c>
      <c r="P3836">
        <f t="shared" si="355"/>
        <v>57.385964912280699</v>
      </c>
      <c r="Q3836" s="6" t="str">
        <f t="shared" si="356"/>
        <v>theater</v>
      </c>
      <c r="R3836" s="7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s="5">
        <f t="shared" si="354"/>
        <v>160</v>
      </c>
      <c r="P3837">
        <f t="shared" si="355"/>
        <v>40</v>
      </c>
      <c r="Q3837" s="6" t="str">
        <f t="shared" si="356"/>
        <v>theater</v>
      </c>
      <c r="R3837" s="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s="5">
        <f t="shared" si="354"/>
        <v>112.5</v>
      </c>
      <c r="P3838">
        <f t="shared" si="355"/>
        <v>64.285714285714292</v>
      </c>
      <c r="Q3838" s="6" t="str">
        <f t="shared" si="356"/>
        <v>theater</v>
      </c>
      <c r="R3838" s="7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7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s="5">
        <f t="shared" si="354"/>
        <v>102.1</v>
      </c>
      <c r="P3839">
        <f t="shared" si="355"/>
        <v>120.11764705882354</v>
      </c>
      <c r="Q3839" s="6" t="str">
        <f t="shared" si="356"/>
        <v>theater</v>
      </c>
      <c r="R3839" s="7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s="5">
        <f t="shared" si="354"/>
        <v>100.824</v>
      </c>
      <c r="P3840">
        <f t="shared" si="355"/>
        <v>1008.24</v>
      </c>
      <c r="Q3840" s="6" t="str">
        <f t="shared" si="356"/>
        <v>theater</v>
      </c>
      <c r="R3840" s="7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s="5">
        <f t="shared" si="354"/>
        <v>101.25</v>
      </c>
      <c r="P3841">
        <f t="shared" si="355"/>
        <v>63.28125</v>
      </c>
      <c r="Q3841" s="6" t="str">
        <f t="shared" si="356"/>
        <v>theater</v>
      </c>
      <c r="R3841" s="7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s="5">
        <f t="shared" ref="O3842:O3905" si="360">(E3842/D3842)*100</f>
        <v>6500</v>
      </c>
      <c r="P3842">
        <f t="shared" si="355"/>
        <v>21.666666666666668</v>
      </c>
      <c r="Q3842" s="6" t="str">
        <f t="shared" si="356"/>
        <v>theater</v>
      </c>
      <c r="R3842" s="7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s="5">
        <f t="shared" si="360"/>
        <v>8.7200000000000006</v>
      </c>
      <c r="P3843">
        <f t="shared" ref="P3843:P3906" si="361">IFERROR(E3843/L3843,0)</f>
        <v>25.647058823529413</v>
      </c>
      <c r="Q3843" s="6" t="str">
        <f t="shared" ref="Q3843:Q3906" si="362">LEFT(N3843,FIND("/",N3843)-1)</f>
        <v>theater</v>
      </c>
      <c r="R3843" s="7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s="5">
        <f t="shared" si="360"/>
        <v>21.94</v>
      </c>
      <c r="P3844">
        <f t="shared" si="361"/>
        <v>47.695652173913047</v>
      </c>
      <c r="Q3844" s="6" t="str">
        <f t="shared" si="362"/>
        <v>theater</v>
      </c>
      <c r="R3844" s="7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s="5">
        <f t="shared" si="360"/>
        <v>21.3</v>
      </c>
      <c r="P3845">
        <f t="shared" si="361"/>
        <v>56.05263157894737</v>
      </c>
      <c r="Q3845" s="6" t="str">
        <f t="shared" si="362"/>
        <v>theater</v>
      </c>
      <c r="R3845" s="7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s="5">
        <f t="shared" si="360"/>
        <v>41.489795918367342</v>
      </c>
      <c r="P3846">
        <f t="shared" si="361"/>
        <v>81.319999999999993</v>
      </c>
      <c r="Q3846" s="6" t="str">
        <f t="shared" si="362"/>
        <v>theater</v>
      </c>
      <c r="R3846" s="7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s="5">
        <f t="shared" si="360"/>
        <v>2.105</v>
      </c>
      <c r="P3847">
        <f t="shared" si="361"/>
        <v>70.166666666666671</v>
      </c>
      <c r="Q3847" s="6" t="str">
        <f t="shared" si="362"/>
        <v>theater</v>
      </c>
      <c r="R3847" s="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s="5">
        <f t="shared" si="360"/>
        <v>2.7</v>
      </c>
      <c r="P3848">
        <f t="shared" si="361"/>
        <v>23.625</v>
      </c>
      <c r="Q3848" s="6" t="str">
        <f t="shared" si="362"/>
        <v>theater</v>
      </c>
      <c r="R3848" s="7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s="5">
        <f t="shared" si="360"/>
        <v>16.161904761904761</v>
      </c>
      <c r="P3849">
        <f t="shared" si="361"/>
        <v>188.55555555555554</v>
      </c>
      <c r="Q3849" s="6" t="str">
        <f t="shared" si="362"/>
        <v>theater</v>
      </c>
      <c r="R3849" s="7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s="5">
        <f t="shared" si="360"/>
        <v>16.376923076923077</v>
      </c>
      <c r="P3850">
        <f t="shared" si="361"/>
        <v>49.511627906976742</v>
      </c>
      <c r="Q3850" s="6" t="str">
        <f t="shared" si="362"/>
        <v>theater</v>
      </c>
      <c r="R3850" s="7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s="5">
        <f t="shared" si="360"/>
        <v>7.043333333333333</v>
      </c>
      <c r="P3851">
        <f t="shared" si="361"/>
        <v>75.464285714285708</v>
      </c>
      <c r="Q3851" s="6" t="str">
        <f t="shared" si="362"/>
        <v>theater</v>
      </c>
      <c r="R3851" s="7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7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s="5">
        <f t="shared" si="360"/>
        <v>3.8</v>
      </c>
      <c r="P3852">
        <f t="shared" si="361"/>
        <v>9.5</v>
      </c>
      <c r="Q3852" s="6" t="str">
        <f t="shared" si="362"/>
        <v>theater</v>
      </c>
      <c r="R3852" s="7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s="5">
        <f t="shared" si="360"/>
        <v>34.08</v>
      </c>
      <c r="P3853">
        <f t="shared" si="361"/>
        <v>35.5</v>
      </c>
      <c r="Q3853" s="6" t="str">
        <f t="shared" si="362"/>
        <v>theater</v>
      </c>
      <c r="R3853" s="7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s="5">
        <f t="shared" si="360"/>
        <v>0.2</v>
      </c>
      <c r="P3854">
        <f t="shared" si="361"/>
        <v>10</v>
      </c>
      <c r="Q3854" s="6" t="str">
        <f t="shared" si="362"/>
        <v>theater</v>
      </c>
      <c r="R3854" s="7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7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5">
        <f t="shared" si="360"/>
        <v>2.5999999999999999E-2</v>
      </c>
      <c r="P3855">
        <f t="shared" si="361"/>
        <v>13</v>
      </c>
      <c r="Q3855" s="6" t="str">
        <f t="shared" si="362"/>
        <v>theater</v>
      </c>
      <c r="R3855" s="7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7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s="5">
        <f t="shared" si="360"/>
        <v>16.254545454545454</v>
      </c>
      <c r="P3856">
        <f t="shared" si="361"/>
        <v>89.4</v>
      </c>
      <c r="Q3856" s="6" t="str">
        <f t="shared" si="362"/>
        <v>theater</v>
      </c>
      <c r="R3856" s="7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s="5">
        <f t="shared" si="360"/>
        <v>2.5</v>
      </c>
      <c r="P3857">
        <f t="shared" si="361"/>
        <v>25</v>
      </c>
      <c r="Q3857" s="6" t="str">
        <f t="shared" si="362"/>
        <v>theater</v>
      </c>
      <c r="R3857" s="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5">
        <f t="shared" si="360"/>
        <v>0.02</v>
      </c>
      <c r="P3858">
        <f t="shared" si="361"/>
        <v>1</v>
      </c>
      <c r="Q3858" s="6" t="str">
        <f t="shared" si="362"/>
        <v>theater</v>
      </c>
      <c r="R3858" s="7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s="5">
        <f t="shared" si="360"/>
        <v>5.2</v>
      </c>
      <c r="P3859">
        <f t="shared" si="361"/>
        <v>65</v>
      </c>
      <c r="Q3859" s="6" t="str">
        <f t="shared" si="362"/>
        <v>theater</v>
      </c>
      <c r="R3859" s="7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s="5">
        <f t="shared" si="360"/>
        <v>2</v>
      </c>
      <c r="P3860">
        <f t="shared" si="361"/>
        <v>10</v>
      </c>
      <c r="Q3860" s="6" t="str">
        <f t="shared" si="362"/>
        <v>theater</v>
      </c>
      <c r="R3860" s="7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5">
        <f t="shared" si="360"/>
        <v>0.04</v>
      </c>
      <c r="P3861">
        <f t="shared" si="361"/>
        <v>1</v>
      </c>
      <c r="Q3861" s="6" t="str">
        <f t="shared" si="362"/>
        <v>theater</v>
      </c>
      <c r="R3861" s="7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s="5">
        <f t="shared" si="360"/>
        <v>17.666666666666668</v>
      </c>
      <c r="P3862">
        <f t="shared" si="361"/>
        <v>81.538461538461533</v>
      </c>
      <c r="Q3862" s="6" t="str">
        <f t="shared" si="362"/>
        <v>theater</v>
      </c>
      <c r="R3862" s="7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s="5">
        <f t="shared" si="360"/>
        <v>5</v>
      </c>
      <c r="P3863">
        <f t="shared" si="361"/>
        <v>100</v>
      </c>
      <c r="Q3863" s="6" t="str">
        <f t="shared" si="362"/>
        <v>theater</v>
      </c>
      <c r="R3863" s="7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7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5">
        <f t="shared" si="360"/>
        <v>1.3333333333333334E-2</v>
      </c>
      <c r="P3864">
        <f t="shared" si="361"/>
        <v>1</v>
      </c>
      <c r="Q3864" s="6" t="str">
        <f t="shared" si="362"/>
        <v>theater</v>
      </c>
      <c r="R3864" s="7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s="5">
        <f t="shared" si="360"/>
        <v>0</v>
      </c>
      <c r="P3865">
        <f t="shared" si="361"/>
        <v>0</v>
      </c>
      <c r="Q3865" s="6" t="str">
        <f t="shared" si="362"/>
        <v>theater</v>
      </c>
      <c r="R3865" s="7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s="5">
        <f t="shared" si="360"/>
        <v>1.2</v>
      </c>
      <c r="P3866">
        <f t="shared" si="361"/>
        <v>20</v>
      </c>
      <c r="Q3866" s="6" t="str">
        <f t="shared" si="362"/>
        <v>theater</v>
      </c>
      <c r="R3866" s="7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s="5">
        <f t="shared" si="360"/>
        <v>26.937422295897225</v>
      </c>
      <c r="P3867">
        <f t="shared" si="361"/>
        <v>46.428571428571431</v>
      </c>
      <c r="Q3867" s="6" t="str">
        <f t="shared" si="362"/>
        <v>theater</v>
      </c>
      <c r="R3867" s="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7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s="5">
        <f t="shared" si="360"/>
        <v>0.54999999999999993</v>
      </c>
      <c r="P3868">
        <f t="shared" si="361"/>
        <v>5.5</v>
      </c>
      <c r="Q3868" s="6" t="str">
        <f t="shared" si="362"/>
        <v>theater</v>
      </c>
      <c r="R3868" s="7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s="5">
        <f t="shared" si="360"/>
        <v>12.55</v>
      </c>
      <c r="P3869">
        <f t="shared" si="361"/>
        <v>50.2</v>
      </c>
      <c r="Q3869" s="6" t="str">
        <f t="shared" si="362"/>
        <v>theater</v>
      </c>
      <c r="R3869" s="7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8308</v>
      </c>
      <c r="O3870" s="5">
        <f t="shared" si="360"/>
        <v>0.2</v>
      </c>
      <c r="P3870">
        <f t="shared" si="361"/>
        <v>10</v>
      </c>
      <c r="Q3870" s="6" t="str">
        <f t="shared" si="362"/>
        <v>theater</v>
      </c>
      <c r="R3870" s="7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7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8308</v>
      </c>
      <c r="O3871" s="5">
        <f t="shared" si="360"/>
        <v>3.4474868431088401</v>
      </c>
      <c r="P3871">
        <f t="shared" si="361"/>
        <v>30.133333333333333</v>
      </c>
      <c r="Q3871" s="6" t="str">
        <f t="shared" si="362"/>
        <v>theater</v>
      </c>
      <c r="R3871" s="7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8308</v>
      </c>
      <c r="O3872" s="5">
        <f t="shared" si="360"/>
        <v>15</v>
      </c>
      <c r="P3872">
        <f t="shared" si="361"/>
        <v>150</v>
      </c>
      <c r="Q3872" s="6" t="str">
        <f t="shared" si="362"/>
        <v>theater</v>
      </c>
      <c r="R3872" s="7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7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8308</v>
      </c>
      <c r="O3873" s="5">
        <f t="shared" si="360"/>
        <v>2.666666666666667</v>
      </c>
      <c r="P3873">
        <f t="shared" si="361"/>
        <v>13.333333333333334</v>
      </c>
      <c r="Q3873" s="6" t="str">
        <f t="shared" si="362"/>
        <v>theater</v>
      </c>
      <c r="R3873" s="7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8308</v>
      </c>
      <c r="O3874" s="5">
        <f t="shared" si="360"/>
        <v>0</v>
      </c>
      <c r="P3874">
        <f t="shared" si="361"/>
        <v>0</v>
      </c>
      <c r="Q3874" s="6" t="str">
        <f t="shared" si="362"/>
        <v>theater</v>
      </c>
      <c r="R3874" s="7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8308</v>
      </c>
      <c r="O3875" s="5">
        <f t="shared" si="360"/>
        <v>0</v>
      </c>
      <c r="P3875">
        <f t="shared" si="361"/>
        <v>0</v>
      </c>
      <c r="Q3875" s="6" t="str">
        <f t="shared" si="362"/>
        <v>theater</v>
      </c>
      <c r="R3875" s="7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8308</v>
      </c>
      <c r="O3876" s="5">
        <f t="shared" si="360"/>
        <v>0</v>
      </c>
      <c r="P3876">
        <f t="shared" si="361"/>
        <v>0</v>
      </c>
      <c r="Q3876" s="6" t="str">
        <f t="shared" si="362"/>
        <v>theater</v>
      </c>
      <c r="R3876" s="7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8308</v>
      </c>
      <c r="O3877" s="5">
        <f t="shared" si="360"/>
        <v>0</v>
      </c>
      <c r="P3877">
        <f t="shared" si="361"/>
        <v>0</v>
      </c>
      <c r="Q3877" s="6" t="str">
        <f t="shared" si="362"/>
        <v>theater</v>
      </c>
      <c r="R3877" s="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8308</v>
      </c>
      <c r="O3878" s="5">
        <f t="shared" si="360"/>
        <v>52.794871794871788</v>
      </c>
      <c r="P3878">
        <f t="shared" si="361"/>
        <v>44.760869565217391</v>
      </c>
      <c r="Q3878" s="6" t="str">
        <f t="shared" si="362"/>
        <v>theater</v>
      </c>
      <c r="R3878" s="7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8308</v>
      </c>
      <c r="O3879" s="5">
        <f t="shared" si="360"/>
        <v>4.9639999999999995</v>
      </c>
      <c r="P3879">
        <f t="shared" si="361"/>
        <v>88.642857142857139</v>
      </c>
      <c r="Q3879" s="6" t="str">
        <f t="shared" si="362"/>
        <v>theater</v>
      </c>
      <c r="R3879" s="7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8308</v>
      </c>
      <c r="O3880" s="5">
        <f t="shared" si="360"/>
        <v>5.5555555555555552E-2</v>
      </c>
      <c r="P3880">
        <f t="shared" si="361"/>
        <v>10</v>
      </c>
      <c r="Q3880" s="6" t="str">
        <f t="shared" si="362"/>
        <v>theater</v>
      </c>
      <c r="R3880" s="7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8308</v>
      </c>
      <c r="O3881" s="5">
        <f t="shared" si="360"/>
        <v>0</v>
      </c>
      <c r="P3881">
        <f t="shared" si="361"/>
        <v>0</v>
      </c>
      <c r="Q3881" s="6" t="str">
        <f t="shared" si="362"/>
        <v>theater</v>
      </c>
      <c r="R3881" s="7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8308</v>
      </c>
      <c r="O3882" s="5">
        <f t="shared" si="360"/>
        <v>13.066666666666665</v>
      </c>
      <c r="P3882">
        <f t="shared" si="361"/>
        <v>57.647058823529413</v>
      </c>
      <c r="Q3882" s="6" t="str">
        <f t="shared" si="362"/>
        <v>theater</v>
      </c>
      <c r="R3882" s="7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7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8308</v>
      </c>
      <c r="O3883" s="5">
        <f t="shared" si="360"/>
        <v>5</v>
      </c>
      <c r="P3883">
        <f t="shared" si="361"/>
        <v>25</v>
      </c>
      <c r="Q3883" s="6" t="str">
        <f t="shared" si="362"/>
        <v>theater</v>
      </c>
      <c r="R3883" s="7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8308</v>
      </c>
      <c r="O3884" s="5">
        <f t="shared" si="360"/>
        <v>0</v>
      </c>
      <c r="P3884">
        <f t="shared" si="361"/>
        <v>0</v>
      </c>
      <c r="Q3884" s="6" t="str">
        <f t="shared" si="362"/>
        <v>theater</v>
      </c>
      <c r="R3884" s="7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8308</v>
      </c>
      <c r="O3885" s="5">
        <f t="shared" si="360"/>
        <v>0</v>
      </c>
      <c r="P3885">
        <f t="shared" si="361"/>
        <v>0</v>
      </c>
      <c r="Q3885" s="6" t="str">
        <f t="shared" si="362"/>
        <v>theater</v>
      </c>
      <c r="R3885" s="7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8308</v>
      </c>
      <c r="O3886" s="5">
        <f t="shared" si="360"/>
        <v>0</v>
      </c>
      <c r="P3886">
        <f t="shared" si="361"/>
        <v>0</v>
      </c>
      <c r="Q3886" s="6" t="str">
        <f t="shared" si="362"/>
        <v>theater</v>
      </c>
      <c r="R3886" s="7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8308</v>
      </c>
      <c r="O3887" s="5">
        <f t="shared" si="360"/>
        <v>0</v>
      </c>
      <c r="P3887">
        <f t="shared" si="361"/>
        <v>0</v>
      </c>
      <c r="Q3887" s="6" t="str">
        <f t="shared" si="362"/>
        <v>theater</v>
      </c>
      <c r="R3887" s="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8308</v>
      </c>
      <c r="O3888" s="5">
        <f t="shared" si="360"/>
        <v>0</v>
      </c>
      <c r="P3888">
        <f t="shared" si="361"/>
        <v>0</v>
      </c>
      <c r="Q3888" s="6" t="str">
        <f t="shared" si="362"/>
        <v>theater</v>
      </c>
      <c r="R3888" s="7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8308</v>
      </c>
      <c r="O3889" s="5">
        <f t="shared" si="360"/>
        <v>1.7500000000000002</v>
      </c>
      <c r="P3889">
        <f t="shared" si="361"/>
        <v>17.5</v>
      </c>
      <c r="Q3889" s="6" t="str">
        <f t="shared" si="362"/>
        <v>theater</v>
      </c>
      <c r="R3889" s="7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s="5">
        <f t="shared" si="360"/>
        <v>27.1</v>
      </c>
      <c r="P3890">
        <f t="shared" si="361"/>
        <v>38.714285714285715</v>
      </c>
      <c r="Q3890" s="6" t="str">
        <f t="shared" si="362"/>
        <v>theater</v>
      </c>
      <c r="R3890" s="7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s="5">
        <f t="shared" si="360"/>
        <v>1.4749999999999999</v>
      </c>
      <c r="P3891">
        <f t="shared" si="361"/>
        <v>13.111111111111111</v>
      </c>
      <c r="Q3891" s="6" t="str">
        <f t="shared" si="362"/>
        <v>theater</v>
      </c>
      <c r="R3891" s="7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s="5">
        <f t="shared" si="360"/>
        <v>16.826666666666668</v>
      </c>
      <c r="P3892">
        <f t="shared" si="361"/>
        <v>315.5</v>
      </c>
      <c r="Q3892" s="6" t="str">
        <f t="shared" si="362"/>
        <v>theater</v>
      </c>
      <c r="R3892" s="7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7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s="5">
        <f t="shared" si="360"/>
        <v>32.5</v>
      </c>
      <c r="P3893">
        <f t="shared" si="361"/>
        <v>37.142857142857146</v>
      </c>
      <c r="Q3893" s="6" t="str">
        <f t="shared" si="362"/>
        <v>theater</v>
      </c>
      <c r="R3893" s="7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s="5">
        <f t="shared" si="360"/>
        <v>0</v>
      </c>
      <c r="P3894">
        <f t="shared" si="361"/>
        <v>0</v>
      </c>
      <c r="Q3894" s="6" t="str">
        <f t="shared" si="362"/>
        <v>theater</v>
      </c>
      <c r="R3894" s="7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s="5">
        <f t="shared" si="360"/>
        <v>21.55</v>
      </c>
      <c r="P3895">
        <f t="shared" si="361"/>
        <v>128.27380952380952</v>
      </c>
      <c r="Q3895" s="6" t="str">
        <f t="shared" si="362"/>
        <v>theater</v>
      </c>
      <c r="R3895" s="7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s="5">
        <f t="shared" si="360"/>
        <v>3.4666666666666663</v>
      </c>
      <c r="P3896">
        <f t="shared" si="361"/>
        <v>47.272727272727273</v>
      </c>
      <c r="Q3896" s="6" t="str">
        <f t="shared" si="362"/>
        <v>theater</v>
      </c>
      <c r="R3896" s="7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s="5">
        <f t="shared" si="360"/>
        <v>5</v>
      </c>
      <c r="P3897">
        <f t="shared" si="361"/>
        <v>50</v>
      </c>
      <c r="Q3897" s="6" t="str">
        <f t="shared" si="362"/>
        <v>theater</v>
      </c>
      <c r="R3897" s="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s="5">
        <f t="shared" si="360"/>
        <v>10.625</v>
      </c>
      <c r="P3898">
        <f t="shared" si="361"/>
        <v>42.5</v>
      </c>
      <c r="Q3898" s="6" t="str">
        <f t="shared" si="362"/>
        <v>theater</v>
      </c>
      <c r="R3898" s="7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s="5">
        <f t="shared" si="360"/>
        <v>17.599999999999998</v>
      </c>
      <c r="P3899">
        <f t="shared" si="361"/>
        <v>44</v>
      </c>
      <c r="Q3899" s="6" t="str">
        <f t="shared" si="362"/>
        <v>theater</v>
      </c>
      <c r="R3899" s="7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s="5">
        <f t="shared" si="360"/>
        <v>32.56</v>
      </c>
      <c r="P3900">
        <f t="shared" si="361"/>
        <v>50.875</v>
      </c>
      <c r="Q3900" s="6" t="str">
        <f t="shared" si="362"/>
        <v>theater</v>
      </c>
      <c r="R3900" s="7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s="5">
        <f t="shared" si="360"/>
        <v>1.25</v>
      </c>
      <c r="P3901">
        <f t="shared" si="361"/>
        <v>62.5</v>
      </c>
      <c r="Q3901" s="6" t="str">
        <f t="shared" si="362"/>
        <v>theater</v>
      </c>
      <c r="R3901" s="7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7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s="5">
        <f t="shared" si="360"/>
        <v>5.4</v>
      </c>
      <c r="P3902">
        <f t="shared" si="361"/>
        <v>27</v>
      </c>
      <c r="Q3902" s="6" t="str">
        <f t="shared" si="362"/>
        <v>theater</v>
      </c>
      <c r="R3902" s="7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s="5">
        <f t="shared" si="360"/>
        <v>0.83333333333333337</v>
      </c>
      <c r="P3903">
        <f t="shared" si="361"/>
        <v>25</v>
      </c>
      <c r="Q3903" s="6" t="str">
        <f t="shared" si="362"/>
        <v>theater</v>
      </c>
      <c r="R3903" s="7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s="5">
        <f t="shared" si="360"/>
        <v>48.833333333333336</v>
      </c>
      <c r="P3904">
        <f t="shared" si="361"/>
        <v>47.258064516129032</v>
      </c>
      <c r="Q3904" s="6" t="str">
        <f t="shared" si="362"/>
        <v>theater</v>
      </c>
      <c r="R3904" s="7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s="5">
        <f t="shared" si="360"/>
        <v>0</v>
      </c>
      <c r="P3905">
        <f t="shared" si="361"/>
        <v>0</v>
      </c>
      <c r="Q3905" s="6" t="str">
        <f t="shared" si="362"/>
        <v>theater</v>
      </c>
      <c r="R3905" s="7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5">
        <f t="shared" ref="O3906:O3969" si="366">(E3906/D3906)*100</f>
        <v>0.03</v>
      </c>
      <c r="P3906">
        <f t="shared" si="361"/>
        <v>1.5</v>
      </c>
      <c r="Q3906" s="6" t="str">
        <f t="shared" si="362"/>
        <v>theater</v>
      </c>
      <c r="R3906" s="7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s="5">
        <f t="shared" si="366"/>
        <v>11.533333333333333</v>
      </c>
      <c r="P3907">
        <f t="shared" ref="P3907:P3970" si="367">IFERROR(E3907/L3907,0)</f>
        <v>24.714285714285715</v>
      </c>
      <c r="Q3907" s="6" t="str">
        <f t="shared" ref="Q3907:Q3970" si="368">LEFT(N3907,FIND("/",N3907)-1)</f>
        <v>theater</v>
      </c>
      <c r="R3907" s="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s="5">
        <f t="shared" si="366"/>
        <v>67.333333333333329</v>
      </c>
      <c r="P3908">
        <f t="shared" si="367"/>
        <v>63.125</v>
      </c>
      <c r="Q3908" s="6" t="str">
        <f t="shared" si="368"/>
        <v>theater</v>
      </c>
      <c r="R3908" s="7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7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s="5">
        <f t="shared" si="366"/>
        <v>15.299999999999999</v>
      </c>
      <c r="P3909">
        <f t="shared" si="367"/>
        <v>38.25</v>
      </c>
      <c r="Q3909" s="6" t="str">
        <f t="shared" si="368"/>
        <v>theater</v>
      </c>
      <c r="R3909" s="7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s="5">
        <f t="shared" si="366"/>
        <v>8.6666666666666679</v>
      </c>
      <c r="P3910">
        <f t="shared" si="367"/>
        <v>16.25</v>
      </c>
      <c r="Q3910" s="6" t="str">
        <f t="shared" si="368"/>
        <v>theater</v>
      </c>
      <c r="R3910" s="7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s="5">
        <f t="shared" si="366"/>
        <v>0.22499999999999998</v>
      </c>
      <c r="P3911">
        <f t="shared" si="367"/>
        <v>33.75</v>
      </c>
      <c r="Q3911" s="6" t="str">
        <f t="shared" si="368"/>
        <v>theater</v>
      </c>
      <c r="R3911" s="7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s="5">
        <f t="shared" si="366"/>
        <v>3.0833333333333335</v>
      </c>
      <c r="P3912">
        <f t="shared" si="367"/>
        <v>61.666666666666664</v>
      </c>
      <c r="Q3912" s="6" t="str">
        <f t="shared" si="368"/>
        <v>theater</v>
      </c>
      <c r="R3912" s="7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s="5">
        <f t="shared" si="366"/>
        <v>37.412500000000001</v>
      </c>
      <c r="P3913">
        <f t="shared" si="367"/>
        <v>83.138888888888886</v>
      </c>
      <c r="Q3913" s="6" t="str">
        <f t="shared" si="368"/>
        <v>theater</v>
      </c>
      <c r="R3913" s="7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5">
        <f t="shared" si="366"/>
        <v>6.6666666666666671E-3</v>
      </c>
      <c r="P3914">
        <f t="shared" si="367"/>
        <v>1</v>
      </c>
      <c r="Q3914" s="6" t="str">
        <f t="shared" si="368"/>
        <v>theater</v>
      </c>
      <c r="R3914" s="7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s="5">
        <f t="shared" si="366"/>
        <v>10</v>
      </c>
      <c r="P3915">
        <f t="shared" si="367"/>
        <v>142.85714285714286</v>
      </c>
      <c r="Q3915" s="6" t="str">
        <f t="shared" si="368"/>
        <v>theater</v>
      </c>
      <c r="R3915" s="7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s="5">
        <f t="shared" si="366"/>
        <v>36.36</v>
      </c>
      <c r="P3916">
        <f t="shared" si="367"/>
        <v>33.666666666666664</v>
      </c>
      <c r="Q3916" s="6" t="str">
        <f t="shared" si="368"/>
        <v>theater</v>
      </c>
      <c r="R3916" s="7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s="5">
        <f t="shared" si="366"/>
        <v>0.33333333333333337</v>
      </c>
      <c r="P3917">
        <f t="shared" si="367"/>
        <v>5</v>
      </c>
      <c r="Q3917" s="6" t="str">
        <f t="shared" si="368"/>
        <v>theater</v>
      </c>
      <c r="R3917" s="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s="5">
        <f t="shared" si="366"/>
        <v>0</v>
      </c>
      <c r="P3918">
        <f t="shared" si="367"/>
        <v>0</v>
      </c>
      <c r="Q3918" s="6" t="str">
        <f t="shared" si="368"/>
        <v>theater</v>
      </c>
      <c r="R3918" s="7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s="5">
        <f t="shared" si="366"/>
        <v>0.2857142857142857</v>
      </c>
      <c r="P3919">
        <f t="shared" si="367"/>
        <v>10</v>
      </c>
      <c r="Q3919" s="6" t="str">
        <f t="shared" si="368"/>
        <v>theater</v>
      </c>
      <c r="R3919" s="7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s="5">
        <f t="shared" si="366"/>
        <v>0.2</v>
      </c>
      <c r="P3920">
        <f t="shared" si="367"/>
        <v>40</v>
      </c>
      <c r="Q3920" s="6" t="str">
        <f t="shared" si="368"/>
        <v>theater</v>
      </c>
      <c r="R3920" s="7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s="5">
        <f t="shared" si="366"/>
        <v>1.7999999999999998</v>
      </c>
      <c r="P3921">
        <f t="shared" si="367"/>
        <v>30</v>
      </c>
      <c r="Q3921" s="6" t="str">
        <f t="shared" si="368"/>
        <v>theater</v>
      </c>
      <c r="R3921" s="7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s="5">
        <f t="shared" si="366"/>
        <v>5.4</v>
      </c>
      <c r="P3922">
        <f t="shared" si="367"/>
        <v>45</v>
      </c>
      <c r="Q3922" s="6" t="str">
        <f t="shared" si="368"/>
        <v>theater</v>
      </c>
      <c r="R3922" s="7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s="5">
        <f t="shared" si="366"/>
        <v>0</v>
      </c>
      <c r="P3923">
        <f t="shared" si="367"/>
        <v>0</v>
      </c>
      <c r="Q3923" s="6" t="str">
        <f t="shared" si="368"/>
        <v>theater</v>
      </c>
      <c r="R3923" s="7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s="5">
        <f t="shared" si="366"/>
        <v>8.1333333333333329</v>
      </c>
      <c r="P3924">
        <f t="shared" si="367"/>
        <v>10.166666666666666</v>
      </c>
      <c r="Q3924" s="6" t="str">
        <f t="shared" si="368"/>
        <v>theater</v>
      </c>
      <c r="R3924" s="7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s="5">
        <f t="shared" si="366"/>
        <v>12.034782608695652</v>
      </c>
      <c r="P3925">
        <f t="shared" si="367"/>
        <v>81.411764705882348</v>
      </c>
      <c r="Q3925" s="6" t="str">
        <f t="shared" si="368"/>
        <v>theater</v>
      </c>
      <c r="R3925" s="7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s="5">
        <f t="shared" si="366"/>
        <v>15.266666666666667</v>
      </c>
      <c r="P3926">
        <f t="shared" si="367"/>
        <v>57.25</v>
      </c>
      <c r="Q3926" s="6" t="str">
        <f t="shared" si="368"/>
        <v>theater</v>
      </c>
      <c r="R3926" s="7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s="5">
        <f t="shared" si="366"/>
        <v>10</v>
      </c>
      <c r="P3927">
        <f t="shared" si="367"/>
        <v>5</v>
      </c>
      <c r="Q3927" s="6" t="str">
        <f t="shared" si="368"/>
        <v>theater</v>
      </c>
      <c r="R3927" s="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7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s="5">
        <f t="shared" si="366"/>
        <v>0.3</v>
      </c>
      <c r="P3928">
        <f t="shared" si="367"/>
        <v>15</v>
      </c>
      <c r="Q3928" s="6" t="str">
        <f t="shared" si="368"/>
        <v>theater</v>
      </c>
      <c r="R3928" s="7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s="5">
        <f t="shared" si="366"/>
        <v>1</v>
      </c>
      <c r="P3929">
        <f t="shared" si="367"/>
        <v>12.5</v>
      </c>
      <c r="Q3929" s="6" t="str">
        <f t="shared" si="368"/>
        <v>theater</v>
      </c>
      <c r="R3929" s="7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s="5">
        <f t="shared" si="366"/>
        <v>13.020000000000001</v>
      </c>
      <c r="P3930">
        <f t="shared" si="367"/>
        <v>93</v>
      </c>
      <c r="Q3930" s="6" t="str">
        <f t="shared" si="368"/>
        <v>theater</v>
      </c>
      <c r="R3930" s="7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s="5">
        <f t="shared" si="366"/>
        <v>2.2650000000000001</v>
      </c>
      <c r="P3931">
        <f t="shared" si="367"/>
        <v>32.357142857142854</v>
      </c>
      <c r="Q3931" s="6" t="str">
        <f t="shared" si="368"/>
        <v>theater</v>
      </c>
      <c r="R3931" s="7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s="5">
        <f t="shared" si="366"/>
        <v>0</v>
      </c>
      <c r="P3932">
        <f t="shared" si="367"/>
        <v>0</v>
      </c>
      <c r="Q3932" s="6" t="str">
        <f t="shared" si="368"/>
        <v>theater</v>
      </c>
      <c r="R3932" s="7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s="5">
        <f t="shared" si="366"/>
        <v>0</v>
      </c>
      <c r="P3933">
        <f t="shared" si="367"/>
        <v>0</v>
      </c>
      <c r="Q3933" s="6" t="str">
        <f t="shared" si="368"/>
        <v>theater</v>
      </c>
      <c r="R3933" s="7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5">
        <f t="shared" si="366"/>
        <v>8.3333333333333332E-3</v>
      </c>
      <c r="P3934">
        <f t="shared" si="367"/>
        <v>1</v>
      </c>
      <c r="Q3934" s="6" t="str">
        <f t="shared" si="368"/>
        <v>theater</v>
      </c>
      <c r="R3934" s="7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s="5">
        <f t="shared" si="366"/>
        <v>15.742857142857142</v>
      </c>
      <c r="P3935">
        <f t="shared" si="367"/>
        <v>91.833333333333329</v>
      </c>
      <c r="Q3935" s="6" t="str">
        <f t="shared" si="368"/>
        <v>theater</v>
      </c>
      <c r="R3935" s="7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s="5">
        <f t="shared" si="366"/>
        <v>11</v>
      </c>
      <c r="P3936">
        <f t="shared" si="367"/>
        <v>45.833333333333336</v>
      </c>
      <c r="Q3936" s="6" t="str">
        <f t="shared" si="368"/>
        <v>theater</v>
      </c>
      <c r="R3936" s="7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s="5">
        <f t="shared" si="366"/>
        <v>43.833333333333336</v>
      </c>
      <c r="P3937">
        <f t="shared" si="367"/>
        <v>57.173913043478258</v>
      </c>
      <c r="Q3937" s="6" t="str">
        <f t="shared" si="368"/>
        <v>theater</v>
      </c>
      <c r="R3937" s="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s="5">
        <f t="shared" si="366"/>
        <v>0</v>
      </c>
      <c r="P3938">
        <f t="shared" si="367"/>
        <v>0</v>
      </c>
      <c r="Q3938" s="6" t="str">
        <f t="shared" si="368"/>
        <v>theater</v>
      </c>
      <c r="R3938" s="7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s="5">
        <f t="shared" si="366"/>
        <v>86.135181975736558</v>
      </c>
      <c r="P3939">
        <f t="shared" si="367"/>
        <v>248.5</v>
      </c>
      <c r="Q3939" s="6" t="str">
        <f t="shared" si="368"/>
        <v>theater</v>
      </c>
      <c r="R3939" s="7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s="5">
        <f t="shared" si="366"/>
        <v>12.196620583717358</v>
      </c>
      <c r="P3940">
        <f t="shared" si="367"/>
        <v>79.400000000000006</v>
      </c>
      <c r="Q3940" s="6" t="str">
        <f t="shared" si="368"/>
        <v>theater</v>
      </c>
      <c r="R3940" s="7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s="5">
        <f t="shared" si="366"/>
        <v>0.1</v>
      </c>
      <c r="P3941">
        <f t="shared" si="367"/>
        <v>5</v>
      </c>
      <c r="Q3941" s="6" t="str">
        <f t="shared" si="368"/>
        <v>theater</v>
      </c>
      <c r="R3941" s="7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s="5">
        <f t="shared" si="366"/>
        <v>0.22</v>
      </c>
      <c r="P3942">
        <f t="shared" si="367"/>
        <v>5.5</v>
      </c>
      <c r="Q3942" s="6" t="str">
        <f t="shared" si="368"/>
        <v>theater</v>
      </c>
      <c r="R3942" s="7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s="5">
        <f t="shared" si="366"/>
        <v>0.90909090909090906</v>
      </c>
      <c r="P3943">
        <f t="shared" si="367"/>
        <v>25</v>
      </c>
      <c r="Q3943" s="6" t="str">
        <f t="shared" si="368"/>
        <v>theater</v>
      </c>
      <c r="R3943" s="7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s="5">
        <f t="shared" si="366"/>
        <v>0</v>
      </c>
      <c r="P3944">
        <f t="shared" si="367"/>
        <v>0</v>
      </c>
      <c r="Q3944" s="6" t="str">
        <f t="shared" si="368"/>
        <v>theater</v>
      </c>
      <c r="R3944" s="7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s="5">
        <f t="shared" si="366"/>
        <v>35.64</v>
      </c>
      <c r="P3945">
        <f t="shared" si="367"/>
        <v>137.07692307692307</v>
      </c>
      <c r="Q3945" s="6" t="str">
        <f t="shared" si="368"/>
        <v>theater</v>
      </c>
      <c r="R3945" s="7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s="5">
        <f t="shared" si="366"/>
        <v>0</v>
      </c>
      <c r="P3946">
        <f t="shared" si="367"/>
        <v>0</v>
      </c>
      <c r="Q3946" s="6" t="str">
        <f t="shared" si="368"/>
        <v>theater</v>
      </c>
      <c r="R3946" s="7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s="5">
        <f t="shared" si="366"/>
        <v>0.25</v>
      </c>
      <c r="P3947">
        <f t="shared" si="367"/>
        <v>5</v>
      </c>
      <c r="Q3947" s="6" t="str">
        <f t="shared" si="368"/>
        <v>theater</v>
      </c>
      <c r="R3947" s="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7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s="5">
        <f t="shared" si="366"/>
        <v>3.25</v>
      </c>
      <c r="P3948">
        <f t="shared" si="367"/>
        <v>39</v>
      </c>
      <c r="Q3948" s="6" t="str">
        <f t="shared" si="368"/>
        <v>theater</v>
      </c>
      <c r="R3948" s="7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s="5">
        <f t="shared" si="366"/>
        <v>3.3666666666666663</v>
      </c>
      <c r="P3949">
        <f t="shared" si="367"/>
        <v>50.5</v>
      </c>
      <c r="Q3949" s="6" t="str">
        <f t="shared" si="368"/>
        <v>theater</v>
      </c>
      <c r="R3949" s="7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s="5">
        <f t="shared" si="366"/>
        <v>0</v>
      </c>
      <c r="P3950">
        <f t="shared" si="367"/>
        <v>0</v>
      </c>
      <c r="Q3950" s="6" t="str">
        <f t="shared" si="368"/>
        <v>theater</v>
      </c>
      <c r="R3950" s="7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s="5">
        <f t="shared" si="366"/>
        <v>15.770000000000001</v>
      </c>
      <c r="P3951">
        <f t="shared" si="367"/>
        <v>49.28125</v>
      </c>
      <c r="Q3951" s="6" t="str">
        <f t="shared" si="368"/>
        <v>theater</v>
      </c>
      <c r="R3951" s="7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s="5">
        <f t="shared" si="366"/>
        <v>0.625</v>
      </c>
      <c r="P3952">
        <f t="shared" si="367"/>
        <v>25</v>
      </c>
      <c r="Q3952" s="6" t="str">
        <f t="shared" si="368"/>
        <v>theater</v>
      </c>
      <c r="R3952" s="7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s="5">
        <f t="shared" si="366"/>
        <v>5.0000000000000001E-4</v>
      </c>
      <c r="P3953">
        <f t="shared" si="367"/>
        <v>1</v>
      </c>
      <c r="Q3953" s="6" t="str">
        <f t="shared" si="368"/>
        <v>theater</v>
      </c>
      <c r="R3953" s="7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5">
        <f t="shared" si="366"/>
        <v>9.6153846153846159E-2</v>
      </c>
      <c r="P3954">
        <f t="shared" si="367"/>
        <v>25</v>
      </c>
      <c r="Q3954" s="6" t="str">
        <f t="shared" si="368"/>
        <v>theater</v>
      </c>
      <c r="R3954" s="7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s="5">
        <f t="shared" si="366"/>
        <v>0</v>
      </c>
      <c r="P3955">
        <f t="shared" si="367"/>
        <v>0</v>
      </c>
      <c r="Q3955" s="6" t="str">
        <f t="shared" si="368"/>
        <v>theater</v>
      </c>
      <c r="R3955" s="7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s="5">
        <f t="shared" si="366"/>
        <v>0</v>
      </c>
      <c r="P3956">
        <f t="shared" si="367"/>
        <v>0</v>
      </c>
      <c r="Q3956" s="6" t="str">
        <f t="shared" si="368"/>
        <v>theater</v>
      </c>
      <c r="R3956" s="7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s="5">
        <f t="shared" si="366"/>
        <v>24.285714285714285</v>
      </c>
      <c r="P3957">
        <f t="shared" si="367"/>
        <v>53.125</v>
      </c>
      <c r="Q3957" s="6" t="str">
        <f t="shared" si="368"/>
        <v>theater</v>
      </c>
      <c r="R3957" s="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s="5">
        <f t="shared" si="366"/>
        <v>0</v>
      </c>
      <c r="P3958">
        <f t="shared" si="367"/>
        <v>0</v>
      </c>
      <c r="Q3958" s="6" t="str">
        <f t="shared" si="368"/>
        <v>theater</v>
      </c>
      <c r="R3958" s="7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5">
        <f t="shared" si="366"/>
        <v>2.5000000000000001E-2</v>
      </c>
      <c r="P3959">
        <f t="shared" si="367"/>
        <v>7</v>
      </c>
      <c r="Q3959" s="6" t="str">
        <f t="shared" si="368"/>
        <v>theater</v>
      </c>
      <c r="R3959" s="7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s="5">
        <f t="shared" si="366"/>
        <v>32.049999999999997</v>
      </c>
      <c r="P3960">
        <f t="shared" si="367"/>
        <v>40.0625</v>
      </c>
      <c r="Q3960" s="6" t="str">
        <f t="shared" si="368"/>
        <v>theater</v>
      </c>
      <c r="R3960" s="7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s="5">
        <f t="shared" si="366"/>
        <v>24.333333333333336</v>
      </c>
      <c r="P3961">
        <f t="shared" si="367"/>
        <v>24.333333333333332</v>
      </c>
      <c r="Q3961" s="6" t="str">
        <f t="shared" si="368"/>
        <v>theater</v>
      </c>
      <c r="R3961" s="7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s="5">
        <f t="shared" si="366"/>
        <v>1.5</v>
      </c>
      <c r="P3962">
        <f t="shared" si="367"/>
        <v>11.25</v>
      </c>
      <c r="Q3962" s="6" t="str">
        <f t="shared" si="368"/>
        <v>theater</v>
      </c>
      <c r="R3962" s="7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s="5">
        <f t="shared" si="366"/>
        <v>0.42</v>
      </c>
      <c r="P3963">
        <f t="shared" si="367"/>
        <v>10.5</v>
      </c>
      <c r="Q3963" s="6" t="str">
        <f t="shared" si="368"/>
        <v>theater</v>
      </c>
      <c r="R3963" s="7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s="5">
        <f t="shared" si="366"/>
        <v>3.214285714285714</v>
      </c>
      <c r="P3964">
        <f t="shared" si="367"/>
        <v>15</v>
      </c>
      <c r="Q3964" s="6" t="str">
        <f t="shared" si="368"/>
        <v>theater</v>
      </c>
      <c r="R3964" s="7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s="5">
        <f t="shared" si="366"/>
        <v>0</v>
      </c>
      <c r="P3965">
        <f t="shared" si="367"/>
        <v>0</v>
      </c>
      <c r="Q3965" s="6" t="str">
        <f t="shared" si="368"/>
        <v>theater</v>
      </c>
      <c r="R3965" s="7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s="5">
        <f t="shared" si="366"/>
        <v>6.3</v>
      </c>
      <c r="P3966">
        <f t="shared" si="367"/>
        <v>42</v>
      </c>
      <c r="Q3966" s="6" t="str">
        <f t="shared" si="368"/>
        <v>theater</v>
      </c>
      <c r="R3966" s="7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s="5">
        <f t="shared" si="366"/>
        <v>14.249999999999998</v>
      </c>
      <c r="P3967">
        <f t="shared" si="367"/>
        <v>71.25</v>
      </c>
      <c r="Q3967" s="6" t="str">
        <f t="shared" si="368"/>
        <v>theater</v>
      </c>
      <c r="R3967" s="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s="5">
        <f t="shared" si="366"/>
        <v>0.6</v>
      </c>
      <c r="P3968">
        <f t="shared" si="367"/>
        <v>22.5</v>
      </c>
      <c r="Q3968" s="6" t="str">
        <f t="shared" si="368"/>
        <v>theater</v>
      </c>
      <c r="R3968" s="7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s="5">
        <f t="shared" si="366"/>
        <v>24.117647058823529</v>
      </c>
      <c r="P3969">
        <f t="shared" si="367"/>
        <v>41</v>
      </c>
      <c r="Q3969" s="6" t="str">
        <f t="shared" si="368"/>
        <v>theater</v>
      </c>
      <c r="R3969" s="7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s="5">
        <f t="shared" ref="O3970:O4033" si="372">(E3970/D3970)*100</f>
        <v>10.54</v>
      </c>
      <c r="P3970">
        <f t="shared" si="367"/>
        <v>47.909090909090907</v>
      </c>
      <c r="Q3970" s="6" t="str">
        <f t="shared" si="368"/>
        <v>theater</v>
      </c>
      <c r="R3970" s="7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s="5">
        <f t="shared" si="372"/>
        <v>7.4690265486725664</v>
      </c>
      <c r="P3971">
        <f t="shared" ref="P3971:P4034" si="373">IFERROR(E3971/L3971,0)</f>
        <v>35.166666666666664</v>
      </c>
      <c r="Q3971" s="6" t="str">
        <f t="shared" ref="Q3971:Q4034" si="374">LEFT(N3971,FIND("/",N3971)-1)</f>
        <v>theater</v>
      </c>
      <c r="R3971" s="7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5">
        <f t="shared" si="372"/>
        <v>7.3333333333333334E-2</v>
      </c>
      <c r="P3972">
        <f t="shared" si="373"/>
        <v>5.5</v>
      </c>
      <c r="Q3972" s="6" t="str">
        <f t="shared" si="374"/>
        <v>theater</v>
      </c>
      <c r="R3972" s="7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s="5">
        <f t="shared" si="372"/>
        <v>0.97142857142857131</v>
      </c>
      <c r="P3973">
        <f t="shared" si="373"/>
        <v>22.666666666666668</v>
      </c>
      <c r="Q3973" s="6" t="str">
        <f t="shared" si="374"/>
        <v>theater</v>
      </c>
      <c r="R3973" s="7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s="5">
        <f t="shared" si="372"/>
        <v>21.099999999999998</v>
      </c>
      <c r="P3974">
        <f t="shared" si="373"/>
        <v>26.375</v>
      </c>
      <c r="Q3974" s="6" t="str">
        <f t="shared" si="374"/>
        <v>theater</v>
      </c>
      <c r="R3974" s="7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s="5">
        <f t="shared" si="372"/>
        <v>78.100000000000009</v>
      </c>
      <c r="P3975">
        <f t="shared" si="373"/>
        <v>105.54054054054055</v>
      </c>
      <c r="Q3975" s="6" t="str">
        <f t="shared" si="374"/>
        <v>theater</v>
      </c>
      <c r="R3975" s="7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s="5">
        <f t="shared" si="372"/>
        <v>32</v>
      </c>
      <c r="P3976">
        <f t="shared" si="373"/>
        <v>29.09090909090909</v>
      </c>
      <c r="Q3976" s="6" t="str">
        <f t="shared" si="374"/>
        <v>theater</v>
      </c>
      <c r="R3976" s="7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s="5">
        <f t="shared" si="372"/>
        <v>0</v>
      </c>
      <c r="P3977">
        <f t="shared" si="373"/>
        <v>0</v>
      </c>
      <c r="Q3977" s="6" t="str">
        <f t="shared" si="374"/>
        <v>theater</v>
      </c>
      <c r="R3977" s="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s="5">
        <f t="shared" si="372"/>
        <v>47.692307692307693</v>
      </c>
      <c r="P3978">
        <f t="shared" si="373"/>
        <v>62</v>
      </c>
      <c r="Q3978" s="6" t="str">
        <f t="shared" si="374"/>
        <v>theater</v>
      </c>
      <c r="R3978" s="7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s="5">
        <f t="shared" si="372"/>
        <v>1.4500000000000002</v>
      </c>
      <c r="P3979">
        <f t="shared" si="373"/>
        <v>217.5</v>
      </c>
      <c r="Q3979" s="6" t="str">
        <f t="shared" si="374"/>
        <v>theater</v>
      </c>
      <c r="R3979" s="7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s="5">
        <f t="shared" si="372"/>
        <v>10.7</v>
      </c>
      <c r="P3980">
        <f t="shared" si="373"/>
        <v>26.75</v>
      </c>
      <c r="Q3980" s="6" t="str">
        <f t="shared" si="374"/>
        <v>theater</v>
      </c>
      <c r="R3980" s="7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s="5">
        <f t="shared" si="372"/>
        <v>1.8333333333333333</v>
      </c>
      <c r="P3981">
        <f t="shared" si="373"/>
        <v>18.333333333333332</v>
      </c>
      <c r="Q3981" s="6" t="str">
        <f t="shared" si="374"/>
        <v>theater</v>
      </c>
      <c r="R3981" s="7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s="5">
        <f t="shared" si="372"/>
        <v>18</v>
      </c>
      <c r="P3982">
        <f t="shared" si="373"/>
        <v>64.285714285714292</v>
      </c>
      <c r="Q3982" s="6" t="str">
        <f t="shared" si="374"/>
        <v>theater</v>
      </c>
      <c r="R3982" s="7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7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s="5">
        <f t="shared" si="372"/>
        <v>4.083333333333333</v>
      </c>
      <c r="P3983">
        <f t="shared" si="373"/>
        <v>175</v>
      </c>
      <c r="Q3983" s="6" t="str">
        <f t="shared" si="374"/>
        <v>theater</v>
      </c>
      <c r="R3983" s="7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s="5">
        <f t="shared" si="372"/>
        <v>20</v>
      </c>
      <c r="P3984">
        <f t="shared" si="373"/>
        <v>34</v>
      </c>
      <c r="Q3984" s="6" t="str">
        <f t="shared" si="374"/>
        <v>theater</v>
      </c>
      <c r="R3984" s="7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s="5">
        <f t="shared" si="372"/>
        <v>34.802513464991023</v>
      </c>
      <c r="P3985">
        <f t="shared" si="373"/>
        <v>84.282608695652172</v>
      </c>
      <c r="Q3985" s="6" t="str">
        <f t="shared" si="374"/>
        <v>theater</v>
      </c>
      <c r="R3985" s="7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s="5">
        <f t="shared" si="372"/>
        <v>6.3333333333333339</v>
      </c>
      <c r="P3986">
        <f t="shared" si="373"/>
        <v>9.5</v>
      </c>
      <c r="Q3986" s="6" t="str">
        <f t="shared" si="374"/>
        <v>theater</v>
      </c>
      <c r="R3986" s="7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s="5">
        <f t="shared" si="372"/>
        <v>32.049999999999997</v>
      </c>
      <c r="P3987">
        <f t="shared" si="373"/>
        <v>33.736842105263158</v>
      </c>
      <c r="Q3987" s="6" t="str">
        <f t="shared" si="374"/>
        <v>theater</v>
      </c>
      <c r="R3987" s="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s="5">
        <f t="shared" si="372"/>
        <v>9.76</v>
      </c>
      <c r="P3988">
        <f t="shared" si="373"/>
        <v>37.53846153846154</v>
      </c>
      <c r="Q3988" s="6" t="str">
        <f t="shared" si="374"/>
        <v>theater</v>
      </c>
      <c r="R3988" s="7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s="5">
        <f t="shared" si="372"/>
        <v>37.75</v>
      </c>
      <c r="P3989">
        <f t="shared" si="373"/>
        <v>11.615384615384615</v>
      </c>
      <c r="Q3989" s="6" t="str">
        <f t="shared" si="374"/>
        <v>theater</v>
      </c>
      <c r="R3989" s="7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7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s="5">
        <f t="shared" si="372"/>
        <v>2.1333333333333333</v>
      </c>
      <c r="P3990">
        <f t="shared" si="373"/>
        <v>8</v>
      </c>
      <c r="Q3990" s="6" t="str">
        <f t="shared" si="374"/>
        <v>theater</v>
      </c>
      <c r="R3990" s="7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s="5">
        <f t="shared" si="372"/>
        <v>0</v>
      </c>
      <c r="P3991">
        <f t="shared" si="373"/>
        <v>0</v>
      </c>
      <c r="Q3991" s="6" t="str">
        <f t="shared" si="374"/>
        <v>theater</v>
      </c>
      <c r="R3991" s="7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s="5">
        <f t="shared" si="372"/>
        <v>4.1818181818181817</v>
      </c>
      <c r="P3992">
        <f t="shared" si="373"/>
        <v>23</v>
      </c>
      <c r="Q3992" s="6" t="str">
        <f t="shared" si="374"/>
        <v>theater</v>
      </c>
      <c r="R3992" s="7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7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s="5">
        <f t="shared" si="372"/>
        <v>20</v>
      </c>
      <c r="P3993">
        <f t="shared" si="373"/>
        <v>100</v>
      </c>
      <c r="Q3993" s="6" t="str">
        <f t="shared" si="374"/>
        <v>theater</v>
      </c>
      <c r="R3993" s="7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s="5">
        <f t="shared" si="372"/>
        <v>5.41</v>
      </c>
      <c r="P3994">
        <f t="shared" si="373"/>
        <v>60.111111111111114</v>
      </c>
      <c r="Q3994" s="6" t="str">
        <f t="shared" si="374"/>
        <v>theater</v>
      </c>
      <c r="R3994" s="7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s="5">
        <f t="shared" si="372"/>
        <v>6.0000000000000001E-3</v>
      </c>
      <c r="P3995">
        <f t="shared" si="373"/>
        <v>3</v>
      </c>
      <c r="Q3995" s="6" t="str">
        <f t="shared" si="374"/>
        <v>theater</v>
      </c>
      <c r="R3995" s="7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s="5">
        <f t="shared" si="372"/>
        <v>0.25</v>
      </c>
      <c r="P3996">
        <f t="shared" si="373"/>
        <v>5</v>
      </c>
      <c r="Q3996" s="6" t="str">
        <f t="shared" si="374"/>
        <v>theater</v>
      </c>
      <c r="R3996" s="7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s="5">
        <f t="shared" si="372"/>
        <v>35</v>
      </c>
      <c r="P3997">
        <f t="shared" si="373"/>
        <v>17.5</v>
      </c>
      <c r="Q3997" s="6" t="str">
        <f t="shared" si="374"/>
        <v>theater</v>
      </c>
      <c r="R3997" s="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s="5">
        <f t="shared" si="372"/>
        <v>16.566666666666666</v>
      </c>
      <c r="P3998">
        <f t="shared" si="373"/>
        <v>29.235294117647058</v>
      </c>
      <c r="Q3998" s="6" t="str">
        <f t="shared" si="374"/>
        <v>theater</v>
      </c>
      <c r="R3998" s="7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s="5">
        <f t="shared" si="372"/>
        <v>0</v>
      </c>
      <c r="P3999">
        <f t="shared" si="373"/>
        <v>0</v>
      </c>
      <c r="Q3999" s="6" t="str">
        <f t="shared" si="374"/>
        <v>theater</v>
      </c>
      <c r="R3999" s="7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s="5">
        <f t="shared" si="372"/>
        <v>57.199999999999996</v>
      </c>
      <c r="P4000">
        <f t="shared" si="373"/>
        <v>59.583333333333336</v>
      </c>
      <c r="Q4000" s="6" t="str">
        <f t="shared" si="374"/>
        <v>theater</v>
      </c>
      <c r="R4000" s="7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s="5">
        <f t="shared" si="372"/>
        <v>16.514285714285716</v>
      </c>
      <c r="P4001">
        <f t="shared" si="373"/>
        <v>82.571428571428569</v>
      </c>
      <c r="Q4001" s="6" t="str">
        <f t="shared" si="374"/>
        <v>theater</v>
      </c>
      <c r="R4001" s="7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s="5">
        <f t="shared" si="372"/>
        <v>0.125</v>
      </c>
      <c r="P4002">
        <f t="shared" si="373"/>
        <v>10</v>
      </c>
      <c r="Q4002" s="6" t="str">
        <f t="shared" si="374"/>
        <v>theater</v>
      </c>
      <c r="R4002" s="7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s="5">
        <f t="shared" si="372"/>
        <v>37.75</v>
      </c>
      <c r="P4003">
        <f t="shared" si="373"/>
        <v>32.357142857142854</v>
      </c>
      <c r="Q4003" s="6" t="str">
        <f t="shared" si="374"/>
        <v>theater</v>
      </c>
      <c r="R4003" s="7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s="5">
        <f t="shared" si="372"/>
        <v>1.8399999999999999</v>
      </c>
      <c r="P4004">
        <f t="shared" si="373"/>
        <v>5.75</v>
      </c>
      <c r="Q4004" s="6" t="str">
        <f t="shared" si="374"/>
        <v>theater</v>
      </c>
      <c r="R4004" s="7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s="5">
        <f t="shared" si="372"/>
        <v>10.050000000000001</v>
      </c>
      <c r="P4005">
        <f t="shared" si="373"/>
        <v>100.5</v>
      </c>
      <c r="Q4005" s="6" t="str">
        <f t="shared" si="374"/>
        <v>theater</v>
      </c>
      <c r="R4005" s="7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s="5">
        <f t="shared" si="372"/>
        <v>0.2</v>
      </c>
      <c r="P4006">
        <f t="shared" si="373"/>
        <v>1</v>
      </c>
      <c r="Q4006" s="6" t="str">
        <f t="shared" si="374"/>
        <v>theater</v>
      </c>
      <c r="R4006" s="7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s="5">
        <f t="shared" si="372"/>
        <v>1.3333333333333335</v>
      </c>
      <c r="P4007">
        <f t="shared" si="373"/>
        <v>20</v>
      </c>
      <c r="Q4007" s="6" t="str">
        <f t="shared" si="374"/>
        <v>theater</v>
      </c>
      <c r="R4007" s="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5">
        <f t="shared" si="372"/>
        <v>6.6666666666666671E-3</v>
      </c>
      <c r="P4008">
        <f t="shared" si="373"/>
        <v>2</v>
      </c>
      <c r="Q4008" s="6" t="str">
        <f t="shared" si="374"/>
        <v>theater</v>
      </c>
      <c r="R4008" s="7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s="5">
        <f t="shared" si="372"/>
        <v>0.25</v>
      </c>
      <c r="P4009">
        <f t="shared" si="373"/>
        <v>5</v>
      </c>
      <c r="Q4009" s="6" t="str">
        <f t="shared" si="374"/>
        <v>theater</v>
      </c>
      <c r="R4009" s="7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s="5">
        <f t="shared" si="372"/>
        <v>6</v>
      </c>
      <c r="P4010">
        <f t="shared" si="373"/>
        <v>15</v>
      </c>
      <c r="Q4010" s="6" t="str">
        <f t="shared" si="374"/>
        <v>theater</v>
      </c>
      <c r="R4010" s="7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s="5">
        <f t="shared" si="372"/>
        <v>3.8860103626943006</v>
      </c>
      <c r="P4011">
        <f t="shared" si="373"/>
        <v>25</v>
      </c>
      <c r="Q4011" s="6" t="str">
        <f t="shared" si="374"/>
        <v>theater</v>
      </c>
      <c r="R4011" s="7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s="5">
        <f t="shared" si="372"/>
        <v>24.194444444444443</v>
      </c>
      <c r="P4012">
        <f t="shared" si="373"/>
        <v>45.842105263157897</v>
      </c>
      <c r="Q4012" s="6" t="str">
        <f t="shared" si="374"/>
        <v>theater</v>
      </c>
      <c r="R4012" s="7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s="5">
        <f t="shared" si="372"/>
        <v>7.6</v>
      </c>
      <c r="P4013">
        <f t="shared" si="373"/>
        <v>4.75</v>
      </c>
      <c r="Q4013" s="6" t="str">
        <f t="shared" si="374"/>
        <v>theater</v>
      </c>
      <c r="R4013" s="7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s="5">
        <f t="shared" si="372"/>
        <v>0</v>
      </c>
      <c r="P4014">
        <f t="shared" si="373"/>
        <v>0</v>
      </c>
      <c r="Q4014" s="6" t="str">
        <f t="shared" si="374"/>
        <v>theater</v>
      </c>
      <c r="R4014" s="7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s="5">
        <f t="shared" si="372"/>
        <v>1.3</v>
      </c>
      <c r="P4015">
        <f t="shared" si="373"/>
        <v>13</v>
      </c>
      <c r="Q4015" s="6" t="str">
        <f t="shared" si="374"/>
        <v>theater</v>
      </c>
      <c r="R4015" s="7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s="5">
        <f t="shared" si="372"/>
        <v>0</v>
      </c>
      <c r="P4016">
        <f t="shared" si="373"/>
        <v>0</v>
      </c>
      <c r="Q4016" s="6" t="str">
        <f t="shared" si="374"/>
        <v>theater</v>
      </c>
      <c r="R4016" s="7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5">
        <f t="shared" si="372"/>
        <v>1.4285714285714287E-2</v>
      </c>
      <c r="P4017">
        <f t="shared" si="373"/>
        <v>1</v>
      </c>
      <c r="Q4017" s="6" t="str">
        <f t="shared" si="374"/>
        <v>theater</v>
      </c>
      <c r="R4017" s="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s="5">
        <f t="shared" si="372"/>
        <v>14.000000000000002</v>
      </c>
      <c r="P4018">
        <f t="shared" si="373"/>
        <v>10</v>
      </c>
      <c r="Q4018" s="6" t="str">
        <f t="shared" si="374"/>
        <v>theater</v>
      </c>
      <c r="R4018" s="7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s="5">
        <f t="shared" si="372"/>
        <v>1.05</v>
      </c>
      <c r="P4019">
        <f t="shared" si="373"/>
        <v>52.5</v>
      </c>
      <c r="Q4019" s="6" t="str">
        <f t="shared" si="374"/>
        <v>theater</v>
      </c>
      <c r="R4019" s="7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7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s="5">
        <f t="shared" si="372"/>
        <v>8.6666666666666679</v>
      </c>
      <c r="P4020">
        <f t="shared" si="373"/>
        <v>32.5</v>
      </c>
      <c r="Q4020" s="6" t="str">
        <f t="shared" si="374"/>
        <v>theater</v>
      </c>
      <c r="R4020" s="7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s="5">
        <f t="shared" si="372"/>
        <v>0.82857142857142851</v>
      </c>
      <c r="P4021">
        <f t="shared" si="373"/>
        <v>7.25</v>
      </c>
      <c r="Q4021" s="6" t="str">
        <f t="shared" si="374"/>
        <v>theater</v>
      </c>
      <c r="R4021" s="7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s="5">
        <f t="shared" si="372"/>
        <v>16.666666666666664</v>
      </c>
      <c r="P4022">
        <f t="shared" si="373"/>
        <v>33.333333333333336</v>
      </c>
      <c r="Q4022" s="6" t="str">
        <f t="shared" si="374"/>
        <v>theater</v>
      </c>
      <c r="R4022" s="7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s="5">
        <f t="shared" si="372"/>
        <v>0.83333333333333337</v>
      </c>
      <c r="P4023">
        <f t="shared" si="373"/>
        <v>62.5</v>
      </c>
      <c r="Q4023" s="6" t="str">
        <f t="shared" si="374"/>
        <v>theater</v>
      </c>
      <c r="R4023" s="7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7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s="5">
        <f t="shared" si="372"/>
        <v>69.561111111111103</v>
      </c>
      <c r="P4024">
        <f t="shared" si="373"/>
        <v>63.558375634517766</v>
      </c>
      <c r="Q4024" s="6" t="str">
        <f t="shared" si="374"/>
        <v>theater</v>
      </c>
      <c r="R4024" s="7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s="5">
        <f t="shared" si="372"/>
        <v>0</v>
      </c>
      <c r="P4025">
        <f t="shared" si="373"/>
        <v>0</v>
      </c>
      <c r="Q4025" s="6" t="str">
        <f t="shared" si="374"/>
        <v>theater</v>
      </c>
      <c r="R4025" s="7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s="5">
        <f t="shared" si="372"/>
        <v>1.25</v>
      </c>
      <c r="P4026">
        <f t="shared" si="373"/>
        <v>10</v>
      </c>
      <c r="Q4026" s="6" t="str">
        <f t="shared" si="374"/>
        <v>theater</v>
      </c>
      <c r="R4026" s="7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s="5">
        <f t="shared" si="372"/>
        <v>5</v>
      </c>
      <c r="P4027">
        <f t="shared" si="373"/>
        <v>62.5</v>
      </c>
      <c r="Q4027" s="6" t="str">
        <f t="shared" si="374"/>
        <v>theater</v>
      </c>
      <c r="R4027" s="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s="5">
        <f t="shared" si="372"/>
        <v>0</v>
      </c>
      <c r="P4028">
        <f t="shared" si="373"/>
        <v>0</v>
      </c>
      <c r="Q4028" s="6" t="str">
        <f t="shared" si="374"/>
        <v>theater</v>
      </c>
      <c r="R4028" s="7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s="5">
        <f t="shared" si="372"/>
        <v>7.166666666666667</v>
      </c>
      <c r="P4029">
        <f t="shared" si="373"/>
        <v>30.714285714285715</v>
      </c>
      <c r="Q4029" s="6" t="str">
        <f t="shared" si="374"/>
        <v>theater</v>
      </c>
      <c r="R4029" s="7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s="5">
        <f t="shared" si="372"/>
        <v>28.050000000000004</v>
      </c>
      <c r="P4030">
        <f t="shared" si="373"/>
        <v>51</v>
      </c>
      <c r="Q4030" s="6" t="str">
        <f t="shared" si="374"/>
        <v>theater</v>
      </c>
      <c r="R4030" s="7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s="5">
        <f t="shared" si="372"/>
        <v>0</v>
      </c>
      <c r="P4031">
        <f t="shared" si="373"/>
        <v>0</v>
      </c>
      <c r="Q4031" s="6" t="str">
        <f t="shared" si="374"/>
        <v>theater</v>
      </c>
      <c r="R4031" s="7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s="5">
        <f t="shared" si="372"/>
        <v>16</v>
      </c>
      <c r="P4032">
        <f t="shared" si="373"/>
        <v>66.666666666666671</v>
      </c>
      <c r="Q4032" s="6" t="str">
        <f t="shared" si="374"/>
        <v>theater</v>
      </c>
      <c r="R4032" s="7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s="5">
        <f t="shared" si="372"/>
        <v>0</v>
      </c>
      <c r="P4033">
        <f t="shared" si="373"/>
        <v>0</v>
      </c>
      <c r="Q4033" s="6" t="str">
        <f t="shared" si="374"/>
        <v>theater</v>
      </c>
      <c r="R4033" s="7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s="5">
        <f t="shared" ref="O4034:O4097" si="378">(E4034/D4034)*100</f>
        <v>6.8287037037037033</v>
      </c>
      <c r="P4034">
        <f t="shared" si="373"/>
        <v>59</v>
      </c>
      <c r="Q4034" s="6" t="str">
        <f t="shared" si="374"/>
        <v>theater</v>
      </c>
      <c r="R4034" s="7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s="5">
        <f t="shared" si="378"/>
        <v>25.698702928870294</v>
      </c>
      <c r="P4035">
        <f t="shared" ref="P4035:P4098" si="379">IFERROR(E4035/L4035,0)</f>
        <v>65.340319148936175</v>
      </c>
      <c r="Q4035" s="6" t="str">
        <f t="shared" ref="Q4035:Q4098" si="380">LEFT(N4035,FIND("/",N4035)-1)</f>
        <v>theater</v>
      </c>
      <c r="R4035" s="7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s="5">
        <f t="shared" si="378"/>
        <v>1.4814814814814816</v>
      </c>
      <c r="P4036">
        <f t="shared" si="379"/>
        <v>100</v>
      </c>
      <c r="Q4036" s="6" t="str">
        <f t="shared" si="380"/>
        <v>theater</v>
      </c>
      <c r="R4036" s="7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7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s="5">
        <f t="shared" si="378"/>
        <v>36.85</v>
      </c>
      <c r="P4037">
        <f t="shared" si="379"/>
        <v>147.4</v>
      </c>
      <c r="Q4037" s="6" t="str">
        <f t="shared" si="380"/>
        <v>theater</v>
      </c>
      <c r="R4037" s="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s="5">
        <f t="shared" si="378"/>
        <v>47.05</v>
      </c>
      <c r="P4038">
        <f t="shared" si="379"/>
        <v>166.05882352941177</v>
      </c>
      <c r="Q4038" s="6" t="str">
        <f t="shared" si="380"/>
        <v>theater</v>
      </c>
      <c r="R4038" s="7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s="5">
        <f t="shared" si="378"/>
        <v>11.428571428571429</v>
      </c>
      <c r="P4039">
        <f t="shared" si="379"/>
        <v>40</v>
      </c>
      <c r="Q4039" s="6" t="str">
        <f t="shared" si="380"/>
        <v>theater</v>
      </c>
      <c r="R4039" s="7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s="5">
        <f t="shared" si="378"/>
        <v>12.04</v>
      </c>
      <c r="P4040">
        <f t="shared" si="379"/>
        <v>75.25</v>
      </c>
      <c r="Q4040" s="6" t="str">
        <f t="shared" si="380"/>
        <v>theater</v>
      </c>
      <c r="R4040" s="7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s="5">
        <f t="shared" si="378"/>
        <v>60</v>
      </c>
      <c r="P4041">
        <f t="shared" si="379"/>
        <v>60</v>
      </c>
      <c r="Q4041" s="6" t="str">
        <f t="shared" si="380"/>
        <v>theater</v>
      </c>
      <c r="R4041" s="7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s="5">
        <f t="shared" si="378"/>
        <v>31.25</v>
      </c>
      <c r="P4042">
        <f t="shared" si="379"/>
        <v>1250</v>
      </c>
      <c r="Q4042" s="6" t="str">
        <f t="shared" si="380"/>
        <v>theater</v>
      </c>
      <c r="R4042" s="7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7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s="5">
        <f t="shared" si="378"/>
        <v>0.42</v>
      </c>
      <c r="P4043">
        <f t="shared" si="379"/>
        <v>10.5</v>
      </c>
      <c r="Q4043" s="6" t="str">
        <f t="shared" si="380"/>
        <v>theater</v>
      </c>
      <c r="R4043" s="7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s="5">
        <f t="shared" si="378"/>
        <v>0.21</v>
      </c>
      <c r="P4044">
        <f t="shared" si="379"/>
        <v>7</v>
      </c>
      <c r="Q4044" s="6" t="str">
        <f t="shared" si="380"/>
        <v>theater</v>
      </c>
      <c r="R4044" s="7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s="5">
        <f t="shared" si="378"/>
        <v>0</v>
      </c>
      <c r="P4045">
        <f t="shared" si="379"/>
        <v>0</v>
      </c>
      <c r="Q4045" s="6" t="str">
        <f t="shared" si="380"/>
        <v>theater</v>
      </c>
      <c r="R4045" s="7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s="5">
        <f t="shared" si="378"/>
        <v>37.5</v>
      </c>
      <c r="P4046">
        <f t="shared" si="379"/>
        <v>56.25</v>
      </c>
      <c r="Q4046" s="6" t="str">
        <f t="shared" si="380"/>
        <v>theater</v>
      </c>
      <c r="R4046" s="7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5">
        <f t="shared" si="378"/>
        <v>0.02</v>
      </c>
      <c r="P4047">
        <f t="shared" si="379"/>
        <v>1</v>
      </c>
      <c r="Q4047" s="6" t="str">
        <f t="shared" si="380"/>
        <v>theater</v>
      </c>
      <c r="R4047" s="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s="5">
        <f t="shared" si="378"/>
        <v>8.2142857142857135</v>
      </c>
      <c r="P4048">
        <f t="shared" si="379"/>
        <v>38.333333333333336</v>
      </c>
      <c r="Q4048" s="6" t="str">
        <f t="shared" si="380"/>
        <v>theater</v>
      </c>
      <c r="R4048" s="7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s="5">
        <f t="shared" si="378"/>
        <v>2.1999999999999997</v>
      </c>
      <c r="P4049">
        <f t="shared" si="379"/>
        <v>27.5</v>
      </c>
      <c r="Q4049" s="6" t="str">
        <f t="shared" si="380"/>
        <v>theater</v>
      </c>
      <c r="R4049" s="7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s="5">
        <f t="shared" si="378"/>
        <v>17.652941176470588</v>
      </c>
      <c r="P4050">
        <f t="shared" si="379"/>
        <v>32.978021978021978</v>
      </c>
      <c r="Q4050" s="6" t="str">
        <f t="shared" si="380"/>
        <v>theater</v>
      </c>
      <c r="R4050" s="7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5">
        <f t="shared" si="378"/>
        <v>0.08</v>
      </c>
      <c r="P4051">
        <f t="shared" si="379"/>
        <v>16</v>
      </c>
      <c r="Q4051" s="6" t="str">
        <f t="shared" si="380"/>
        <v>theater</v>
      </c>
      <c r="R4051" s="7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5">
        <f t="shared" si="378"/>
        <v>6.6666666666666666E-2</v>
      </c>
      <c r="P4052">
        <f t="shared" si="379"/>
        <v>1</v>
      </c>
      <c r="Q4052" s="6" t="str">
        <f t="shared" si="380"/>
        <v>theater</v>
      </c>
      <c r="R4052" s="7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s="5">
        <f t="shared" si="378"/>
        <v>0</v>
      </c>
      <c r="P4053">
        <f t="shared" si="379"/>
        <v>0</v>
      </c>
      <c r="Q4053" s="6" t="str">
        <f t="shared" si="380"/>
        <v>theater</v>
      </c>
      <c r="R4053" s="7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s="5">
        <f t="shared" si="378"/>
        <v>37.533333333333339</v>
      </c>
      <c r="P4054">
        <f t="shared" si="379"/>
        <v>86.615384615384613</v>
      </c>
      <c r="Q4054" s="6" t="str">
        <f t="shared" si="380"/>
        <v>theater</v>
      </c>
      <c r="R4054" s="7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s="5">
        <f t="shared" si="378"/>
        <v>22</v>
      </c>
      <c r="P4055">
        <f t="shared" si="379"/>
        <v>55</v>
      </c>
      <c r="Q4055" s="6" t="str">
        <f t="shared" si="380"/>
        <v>theater</v>
      </c>
      <c r="R4055" s="7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s="5">
        <f t="shared" si="378"/>
        <v>0</v>
      </c>
      <c r="P4056">
        <f t="shared" si="379"/>
        <v>0</v>
      </c>
      <c r="Q4056" s="6" t="str">
        <f t="shared" si="380"/>
        <v>theater</v>
      </c>
      <c r="R4056" s="7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s="5">
        <f t="shared" si="378"/>
        <v>17.62</v>
      </c>
      <c r="P4057">
        <f t="shared" si="379"/>
        <v>41.952380952380949</v>
      </c>
      <c r="Q4057" s="6" t="str">
        <f t="shared" si="380"/>
        <v>theater</v>
      </c>
      <c r="R4057" s="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s="5">
        <f t="shared" si="378"/>
        <v>53</v>
      </c>
      <c r="P4058">
        <f t="shared" si="379"/>
        <v>88.333333333333329</v>
      </c>
      <c r="Q4058" s="6" t="str">
        <f t="shared" si="380"/>
        <v>theater</v>
      </c>
      <c r="R4058" s="7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s="5">
        <f t="shared" si="378"/>
        <v>22.142857142857142</v>
      </c>
      <c r="P4059">
        <f t="shared" si="379"/>
        <v>129.16666666666666</v>
      </c>
      <c r="Q4059" s="6" t="str">
        <f t="shared" si="380"/>
        <v>theater</v>
      </c>
      <c r="R4059" s="7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s="5">
        <f t="shared" si="378"/>
        <v>2.5333333333333332</v>
      </c>
      <c r="P4060">
        <f t="shared" si="379"/>
        <v>23.75</v>
      </c>
      <c r="Q4060" s="6" t="str">
        <f t="shared" si="380"/>
        <v>theater</v>
      </c>
      <c r="R4060" s="7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s="5">
        <f t="shared" si="378"/>
        <v>2.5</v>
      </c>
      <c r="P4061">
        <f t="shared" si="379"/>
        <v>35.714285714285715</v>
      </c>
      <c r="Q4061" s="6" t="str">
        <f t="shared" si="380"/>
        <v>theater</v>
      </c>
      <c r="R4061" s="7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s="5">
        <f t="shared" si="378"/>
        <v>2.85</v>
      </c>
      <c r="P4062">
        <f t="shared" si="379"/>
        <v>57</v>
      </c>
      <c r="Q4062" s="6" t="str">
        <f t="shared" si="380"/>
        <v>theater</v>
      </c>
      <c r="R4062" s="7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s="5">
        <f t="shared" si="378"/>
        <v>0</v>
      </c>
      <c r="P4063">
        <f t="shared" si="379"/>
        <v>0</v>
      </c>
      <c r="Q4063" s="6" t="str">
        <f t="shared" si="380"/>
        <v>theater</v>
      </c>
      <c r="R4063" s="7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s="5">
        <f t="shared" si="378"/>
        <v>2.4500000000000002</v>
      </c>
      <c r="P4064">
        <f t="shared" si="379"/>
        <v>163.33333333333334</v>
      </c>
      <c r="Q4064" s="6" t="str">
        <f t="shared" si="380"/>
        <v>theater</v>
      </c>
      <c r="R4064" s="7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s="5">
        <f t="shared" si="378"/>
        <v>1.4210526315789473</v>
      </c>
      <c r="P4065">
        <f t="shared" si="379"/>
        <v>15</v>
      </c>
      <c r="Q4065" s="6" t="str">
        <f t="shared" si="380"/>
        <v>theater</v>
      </c>
      <c r="R4065" s="7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s="5">
        <f t="shared" si="378"/>
        <v>19.25</v>
      </c>
      <c r="P4066">
        <f t="shared" si="379"/>
        <v>64.166666666666671</v>
      </c>
      <c r="Q4066" s="6" t="str">
        <f t="shared" si="380"/>
        <v>theater</v>
      </c>
      <c r="R4066" s="7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7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s="5">
        <f t="shared" si="378"/>
        <v>0.67500000000000004</v>
      </c>
      <c r="P4067">
        <f t="shared" si="379"/>
        <v>6.75</v>
      </c>
      <c r="Q4067" s="6" t="str">
        <f t="shared" si="380"/>
        <v>theater</v>
      </c>
      <c r="R4067" s="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s="5">
        <f t="shared" si="378"/>
        <v>0.16666666666666669</v>
      </c>
      <c r="P4068">
        <f t="shared" si="379"/>
        <v>25</v>
      </c>
      <c r="Q4068" s="6" t="str">
        <f t="shared" si="380"/>
        <v>theater</v>
      </c>
      <c r="R4068" s="7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s="5">
        <f t="shared" si="378"/>
        <v>60.9</v>
      </c>
      <c r="P4069">
        <f t="shared" si="379"/>
        <v>179.11764705882354</v>
      </c>
      <c r="Q4069" s="6" t="str">
        <f t="shared" si="380"/>
        <v>theater</v>
      </c>
      <c r="R4069" s="7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7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s="5">
        <f t="shared" si="378"/>
        <v>1</v>
      </c>
      <c r="P4070">
        <f t="shared" si="379"/>
        <v>34.950000000000003</v>
      </c>
      <c r="Q4070" s="6" t="str">
        <f t="shared" si="380"/>
        <v>theater</v>
      </c>
      <c r="R4070" s="7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s="5">
        <f t="shared" si="378"/>
        <v>34.4</v>
      </c>
      <c r="P4071">
        <f t="shared" si="379"/>
        <v>33.07692307692308</v>
      </c>
      <c r="Q4071" s="6" t="str">
        <f t="shared" si="380"/>
        <v>theater</v>
      </c>
      <c r="R4071" s="7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7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s="5">
        <f t="shared" si="378"/>
        <v>16.5</v>
      </c>
      <c r="P4072">
        <f t="shared" si="379"/>
        <v>27.5</v>
      </c>
      <c r="Q4072" s="6" t="str">
        <f t="shared" si="380"/>
        <v>theater</v>
      </c>
      <c r="R4072" s="7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s="5">
        <f t="shared" si="378"/>
        <v>0</v>
      </c>
      <c r="P4073">
        <f t="shared" si="379"/>
        <v>0</v>
      </c>
      <c r="Q4073" s="6" t="str">
        <f t="shared" si="380"/>
        <v>theater</v>
      </c>
      <c r="R4073" s="7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s="5">
        <f t="shared" si="378"/>
        <v>0.4</v>
      </c>
      <c r="P4074">
        <f t="shared" si="379"/>
        <v>2</v>
      </c>
      <c r="Q4074" s="6" t="str">
        <f t="shared" si="380"/>
        <v>theater</v>
      </c>
      <c r="R4074" s="7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s="5">
        <f t="shared" si="378"/>
        <v>1.0571428571428572</v>
      </c>
      <c r="P4075">
        <f t="shared" si="379"/>
        <v>18.5</v>
      </c>
      <c r="Q4075" s="6" t="str">
        <f t="shared" si="380"/>
        <v>theater</v>
      </c>
      <c r="R4075" s="7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s="5">
        <f t="shared" si="378"/>
        <v>26.727272727272727</v>
      </c>
      <c r="P4076">
        <f t="shared" si="379"/>
        <v>35</v>
      </c>
      <c r="Q4076" s="6" t="str">
        <f t="shared" si="380"/>
        <v>theater</v>
      </c>
      <c r="R4076" s="7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s="5">
        <f t="shared" si="378"/>
        <v>28.799999999999997</v>
      </c>
      <c r="P4077">
        <f t="shared" si="379"/>
        <v>44.307692307692307</v>
      </c>
      <c r="Q4077" s="6" t="str">
        <f t="shared" si="380"/>
        <v>theater</v>
      </c>
      <c r="R4077" s="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s="5">
        <f t="shared" si="378"/>
        <v>0</v>
      </c>
      <c r="P4078">
        <f t="shared" si="379"/>
        <v>0</v>
      </c>
      <c r="Q4078" s="6" t="str">
        <f t="shared" si="380"/>
        <v>theater</v>
      </c>
      <c r="R4078" s="7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s="5">
        <f t="shared" si="378"/>
        <v>8.9</v>
      </c>
      <c r="P4079">
        <f t="shared" si="379"/>
        <v>222.5</v>
      </c>
      <c r="Q4079" s="6" t="str">
        <f t="shared" si="380"/>
        <v>theater</v>
      </c>
      <c r="R4079" s="7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s="5">
        <f t="shared" si="378"/>
        <v>0</v>
      </c>
      <c r="P4080">
        <f t="shared" si="379"/>
        <v>0</v>
      </c>
      <c r="Q4080" s="6" t="str">
        <f t="shared" si="380"/>
        <v>theater</v>
      </c>
      <c r="R4080" s="7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s="5">
        <f t="shared" si="378"/>
        <v>0.16666666666666669</v>
      </c>
      <c r="P4081">
        <f t="shared" si="379"/>
        <v>5</v>
      </c>
      <c r="Q4081" s="6" t="str">
        <f t="shared" si="380"/>
        <v>theater</v>
      </c>
      <c r="R4081" s="7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5">
        <f t="shared" si="378"/>
        <v>0</v>
      </c>
      <c r="P4082">
        <f t="shared" si="379"/>
        <v>0</v>
      </c>
      <c r="Q4082" s="6" t="str">
        <f t="shared" si="380"/>
        <v>theater</v>
      </c>
      <c r="R4082" s="7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s="5">
        <f t="shared" si="378"/>
        <v>15.737410071942445</v>
      </c>
      <c r="P4083">
        <f t="shared" si="379"/>
        <v>29.166666666666668</v>
      </c>
      <c r="Q4083" s="6" t="str">
        <f t="shared" si="380"/>
        <v>theater</v>
      </c>
      <c r="R4083" s="7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s="5">
        <f t="shared" si="378"/>
        <v>2</v>
      </c>
      <c r="P4084">
        <f t="shared" si="379"/>
        <v>1.5</v>
      </c>
      <c r="Q4084" s="6" t="str">
        <f t="shared" si="380"/>
        <v>theater</v>
      </c>
      <c r="R4084" s="7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s="5">
        <f t="shared" si="378"/>
        <v>21.685714285714287</v>
      </c>
      <c r="P4085">
        <f t="shared" si="379"/>
        <v>126.5</v>
      </c>
      <c r="Q4085" s="6" t="str">
        <f t="shared" si="380"/>
        <v>theater</v>
      </c>
      <c r="R4085" s="7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s="5">
        <f t="shared" si="378"/>
        <v>0.33333333333333337</v>
      </c>
      <c r="P4086">
        <f t="shared" si="379"/>
        <v>10</v>
      </c>
      <c r="Q4086" s="6" t="str">
        <f t="shared" si="380"/>
        <v>theater</v>
      </c>
      <c r="R4086" s="7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s="5">
        <f t="shared" si="378"/>
        <v>0.2857142857142857</v>
      </c>
      <c r="P4087">
        <f t="shared" si="379"/>
        <v>10</v>
      </c>
      <c r="Q4087" s="6" t="str">
        <f t="shared" si="380"/>
        <v>theater</v>
      </c>
      <c r="R4087" s="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s="5">
        <f t="shared" si="378"/>
        <v>4.7</v>
      </c>
      <c r="P4088">
        <f t="shared" si="379"/>
        <v>9.4</v>
      </c>
      <c r="Q4088" s="6" t="str">
        <f t="shared" si="380"/>
        <v>theater</v>
      </c>
      <c r="R4088" s="7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5">
        <f t="shared" si="378"/>
        <v>0</v>
      </c>
      <c r="P4089">
        <f t="shared" si="379"/>
        <v>0</v>
      </c>
      <c r="Q4089" s="6" t="str">
        <f t="shared" si="380"/>
        <v>theater</v>
      </c>
      <c r="R4089" s="7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s="5">
        <f t="shared" si="378"/>
        <v>10.8</v>
      </c>
      <c r="P4090">
        <f t="shared" si="379"/>
        <v>72</v>
      </c>
      <c r="Q4090" s="6" t="str">
        <f t="shared" si="380"/>
        <v>theater</v>
      </c>
      <c r="R4090" s="7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s="5">
        <f t="shared" si="378"/>
        <v>4.8</v>
      </c>
      <c r="P4091">
        <f t="shared" si="379"/>
        <v>30</v>
      </c>
      <c r="Q4091" s="6" t="str">
        <f t="shared" si="380"/>
        <v>theater</v>
      </c>
      <c r="R4091" s="7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s="5">
        <f t="shared" si="378"/>
        <v>3.2</v>
      </c>
      <c r="P4092">
        <f t="shared" si="379"/>
        <v>10.666666666666666</v>
      </c>
      <c r="Q4092" s="6" t="str">
        <f t="shared" si="380"/>
        <v>theater</v>
      </c>
      <c r="R4092" s="7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s="5">
        <f t="shared" si="378"/>
        <v>12.75</v>
      </c>
      <c r="P4093">
        <f t="shared" si="379"/>
        <v>25.5</v>
      </c>
      <c r="Q4093" s="6" t="str">
        <f t="shared" si="380"/>
        <v>theater</v>
      </c>
      <c r="R4093" s="7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5">
        <f t="shared" si="378"/>
        <v>1.8181818181818181E-2</v>
      </c>
      <c r="P4094">
        <f t="shared" si="379"/>
        <v>20</v>
      </c>
      <c r="Q4094" s="6" t="str">
        <f t="shared" si="380"/>
        <v>theater</v>
      </c>
      <c r="R4094" s="7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s="5">
        <f t="shared" si="378"/>
        <v>2.4</v>
      </c>
      <c r="P4095">
        <f t="shared" si="379"/>
        <v>15</v>
      </c>
      <c r="Q4095" s="6" t="str">
        <f t="shared" si="380"/>
        <v>theater</v>
      </c>
      <c r="R4095" s="7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s="5">
        <f t="shared" si="378"/>
        <v>36.5</v>
      </c>
      <c r="P4096">
        <f t="shared" si="379"/>
        <v>91.25</v>
      </c>
      <c r="Q4096" s="6" t="str">
        <f t="shared" si="380"/>
        <v>theater</v>
      </c>
      <c r="R4096" s="7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7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s="5">
        <f t="shared" si="378"/>
        <v>2.666666666666667</v>
      </c>
      <c r="P4097">
        <f t="shared" si="379"/>
        <v>800</v>
      </c>
      <c r="Q4097" s="6" t="str">
        <f t="shared" si="380"/>
        <v>theater</v>
      </c>
      <c r="R4097" s="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s="5">
        <f t="shared" ref="O4098:O4115" si="384">(E4098/D4098)*100</f>
        <v>11.428571428571429</v>
      </c>
      <c r="P4098">
        <f t="shared" si="379"/>
        <v>80</v>
      </c>
      <c r="Q4098" s="6" t="str">
        <f t="shared" si="380"/>
        <v>theater</v>
      </c>
      <c r="R4098" s="7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5">
        <f t="shared" si="384"/>
        <v>0</v>
      </c>
      <c r="P4099">
        <f t="shared" ref="P4099:P4115" si="385">IFERROR(E4099/L4099,0)</f>
        <v>0</v>
      </c>
      <c r="Q4099" s="6" t="str">
        <f t="shared" ref="Q4099:Q4115" si="386">LEFT(N4099,FIND("/",N4099)-1)</f>
        <v>theater</v>
      </c>
      <c r="R4099" s="7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5">
        <f t="shared" si="384"/>
        <v>0</v>
      </c>
      <c r="P4100">
        <f t="shared" si="385"/>
        <v>0</v>
      </c>
      <c r="Q4100" s="6" t="str">
        <f t="shared" si="386"/>
        <v>theater</v>
      </c>
      <c r="R4100" s="7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s="5">
        <f t="shared" si="384"/>
        <v>1.1111111111111112</v>
      </c>
      <c r="P4101">
        <f t="shared" si="385"/>
        <v>50</v>
      </c>
      <c r="Q4101" s="6" t="str">
        <f t="shared" si="386"/>
        <v>theater</v>
      </c>
      <c r="R4101" s="7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7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5">
        <f t="shared" si="384"/>
        <v>0</v>
      </c>
      <c r="P4102">
        <f t="shared" si="385"/>
        <v>0</v>
      </c>
      <c r="Q4102" s="6" t="str">
        <f t="shared" si="386"/>
        <v>theater</v>
      </c>
      <c r="R4102" s="7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5">
        <f t="shared" si="384"/>
        <v>0</v>
      </c>
      <c r="P4103">
        <f t="shared" si="385"/>
        <v>0</v>
      </c>
      <c r="Q4103" s="6" t="str">
        <f t="shared" si="386"/>
        <v>theater</v>
      </c>
      <c r="R4103" s="7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s="5">
        <f t="shared" si="384"/>
        <v>27.400000000000002</v>
      </c>
      <c r="P4104">
        <f t="shared" si="385"/>
        <v>22.833333333333332</v>
      </c>
      <c r="Q4104" s="6" t="str">
        <f t="shared" si="386"/>
        <v>theater</v>
      </c>
      <c r="R4104" s="7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s="5">
        <f t="shared" si="384"/>
        <v>10</v>
      </c>
      <c r="P4105">
        <f t="shared" si="385"/>
        <v>16.666666666666668</v>
      </c>
      <c r="Q4105" s="6" t="str">
        <f t="shared" si="386"/>
        <v>theater</v>
      </c>
      <c r="R4105" s="7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s="5">
        <f t="shared" si="384"/>
        <v>21.366666666666667</v>
      </c>
      <c r="P4106">
        <f t="shared" si="385"/>
        <v>45.785714285714285</v>
      </c>
      <c r="Q4106" s="6" t="str">
        <f t="shared" si="386"/>
        <v>theater</v>
      </c>
      <c r="R4106" s="7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s="5">
        <f t="shared" si="384"/>
        <v>6.9696969696969706</v>
      </c>
      <c r="P4107">
        <f t="shared" si="385"/>
        <v>383.33333333333331</v>
      </c>
      <c r="Q4107" s="6" t="str">
        <f t="shared" si="386"/>
        <v>theater</v>
      </c>
      <c r="R4107" s="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s="5">
        <f t="shared" si="384"/>
        <v>70.599999999999994</v>
      </c>
      <c r="P4108">
        <f t="shared" si="385"/>
        <v>106.96969696969697</v>
      </c>
      <c r="Q4108" s="6" t="str">
        <f t="shared" si="386"/>
        <v>theater</v>
      </c>
      <c r="R4108" s="7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s="5">
        <f t="shared" si="384"/>
        <v>2.0500000000000003</v>
      </c>
      <c r="P4109">
        <f t="shared" si="385"/>
        <v>10.25</v>
      </c>
      <c r="Q4109" s="6" t="str">
        <f t="shared" si="386"/>
        <v>theater</v>
      </c>
      <c r="R4109" s="7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s="5">
        <f t="shared" si="384"/>
        <v>1.9666666666666666</v>
      </c>
      <c r="P4110">
        <f t="shared" si="385"/>
        <v>59</v>
      </c>
      <c r="Q4110" s="6" t="str">
        <f t="shared" si="386"/>
        <v>theater</v>
      </c>
      <c r="R4110" s="7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5">
        <f t="shared" si="384"/>
        <v>0</v>
      </c>
      <c r="P4111">
        <f t="shared" si="385"/>
        <v>0</v>
      </c>
      <c r="Q4111" s="6" t="str">
        <f t="shared" si="386"/>
        <v>theater</v>
      </c>
      <c r="R4111" s="7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s="5">
        <f t="shared" si="384"/>
        <v>28.666666666666668</v>
      </c>
      <c r="P4112">
        <f t="shared" si="385"/>
        <v>14.333333333333334</v>
      </c>
      <c r="Q4112" s="6" t="str">
        <f t="shared" si="386"/>
        <v>theater</v>
      </c>
      <c r="R4112" s="7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s="5">
        <f t="shared" si="384"/>
        <v>3.1333333333333333</v>
      </c>
      <c r="P4113">
        <f t="shared" si="385"/>
        <v>15.666666666666666</v>
      </c>
      <c r="Q4113" s="6" t="str">
        <f t="shared" si="386"/>
        <v>theater</v>
      </c>
      <c r="R4113" s="7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5">
        <f t="shared" si="384"/>
        <v>0.04</v>
      </c>
      <c r="P4114">
        <f t="shared" si="385"/>
        <v>1</v>
      </c>
      <c r="Q4114" s="6" t="str">
        <f t="shared" si="386"/>
        <v>theater</v>
      </c>
      <c r="R4114" s="7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s="5">
        <f t="shared" si="384"/>
        <v>0.2</v>
      </c>
      <c r="P4115">
        <f t="shared" si="385"/>
        <v>1</v>
      </c>
      <c r="Q4115" s="6" t="str">
        <f t="shared" si="386"/>
        <v>theater</v>
      </c>
      <c r="R4115" s="7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00E68963-5D3C-4511-AB6D-FFA0EACE7384}"/>
  <conditionalFormatting sqref="F1:F1048576">
    <cfRule type="containsText" dxfId="22" priority="1" operator="containsText" text="live">
      <formula>NOT(ISERROR(SEARCH("live",F1)))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canceled">
      <formula>NOT(ISERROR(SEARCH("canceled",F1)))</formula>
    </cfRule>
    <cfRule type="containsText" dxfId="19" priority="6" operator="containsText" text="sucessful">
      <formula>NOT(ISERROR(SEARCH("sucessful",F1)))</formula>
    </cfRule>
    <cfRule type="containsText" dxfId="18" priority="8" operator="containsText" text="live">
      <formula>NOT(ISERROR(SEARCH("live",F1)))</formula>
    </cfRule>
    <cfRule type="containsText" dxfId="17" priority="9" operator="containsText" text="canceled">
      <formula>NOT(ISERROR(SEARCH("canceled",F1)))</formula>
    </cfRule>
    <cfRule type="containsText" dxfId="16" priority="10" operator="containsText" text="fail">
      <formula>NOT(ISERROR(SEARCH("fail",F1)))</formula>
    </cfRule>
    <cfRule type="containsText" dxfId="15" priority="11" operator="containsText" text="successful">
      <formula>NOT(ISERROR(SEARCH("successful",F1)))</formula>
    </cfRule>
  </conditionalFormatting>
  <conditionalFormatting sqref="O1:O1048576 P1">
    <cfRule type="colorScale" priority="7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Q1:T1">
    <cfRule type="colorScale" priority="3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F1">
    <cfRule type="containsText" dxfId="14" priority="2" operator="containsText" text="live">
      <formula>NOT(ISERROR(SEARCH("live",F1)))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E39F-8855-4F5B-85AF-04EB9F7B3A15}">
  <dimension ref="A1:F36"/>
  <sheetViews>
    <sheetView workbookViewId="0">
      <selection activeCell="G23" sqref="G23"/>
    </sheetView>
  </sheetViews>
  <sheetFormatPr defaultRowHeight="14.3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>
      <c r="A1" s="8" t="s">
        <v>8223</v>
      </c>
      <c r="B1" t="s">
        <v>8322</v>
      </c>
    </row>
    <row r="3" spans="1:6">
      <c r="A3" s="8" t="s">
        <v>8321</v>
      </c>
      <c r="B3" s="8" t="s">
        <v>8320</v>
      </c>
    </row>
    <row r="4" spans="1:6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8312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8315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8" spans="2:6">
      <c r="B28" s="10"/>
      <c r="C28" s="10"/>
      <c r="D28" s="10"/>
      <c r="E28" s="10"/>
      <c r="F28" s="10"/>
    </row>
    <row r="29" spans="2:6">
      <c r="B29" s="10"/>
      <c r="C29" s="10"/>
      <c r="D29" s="10"/>
      <c r="E29" s="10"/>
      <c r="F29" s="10"/>
    </row>
    <row r="30" spans="2:6">
      <c r="B30" s="10"/>
      <c r="C30" s="10"/>
      <c r="D30" s="10"/>
      <c r="E30" s="10"/>
      <c r="F30" s="10"/>
    </row>
    <row r="31" spans="2:6">
      <c r="B31" s="10"/>
      <c r="C31" s="10"/>
      <c r="D31" s="10"/>
      <c r="E31" s="10"/>
      <c r="F31" s="10"/>
    </row>
    <row r="32" spans="2:6">
      <c r="B32" s="10"/>
      <c r="C32" s="10"/>
      <c r="D32" s="10"/>
      <c r="E32" s="10"/>
      <c r="F32" s="10"/>
    </row>
    <row r="33" spans="2:6">
      <c r="B33" s="10"/>
      <c r="C33" s="10"/>
      <c r="D33" s="10"/>
      <c r="E33" s="10"/>
      <c r="F33" s="10"/>
    </row>
    <row r="34" spans="2:6">
      <c r="B34" s="10"/>
      <c r="C34" s="10"/>
      <c r="D34" s="10"/>
      <c r="E34" s="10"/>
      <c r="F34" s="10"/>
    </row>
    <row r="35" spans="2:6">
      <c r="B35" s="10"/>
      <c r="C35" s="10"/>
      <c r="D35" s="10"/>
      <c r="E35" s="10"/>
      <c r="F35" s="10"/>
    </row>
    <row r="36" spans="2:6">
      <c r="B36" s="10"/>
      <c r="C36" s="10"/>
      <c r="D36" s="10"/>
      <c r="E36" s="10"/>
      <c r="F36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49340-4C7F-4CFE-ACBD-DE528BF3210A}">
  <dimension ref="A1:AA45"/>
  <sheetViews>
    <sheetView workbookViewId="0">
      <selection activeCell="F19" sqref="F19"/>
    </sheetView>
  </sheetViews>
  <sheetFormatPr defaultRowHeight="14.35"/>
  <cols>
    <col min="1" max="1" width="13.6445312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  <col min="22" max="22" width="15.1171875" customWidth="1"/>
  </cols>
  <sheetData>
    <row r="1" spans="1:27">
      <c r="A1" s="8" t="s">
        <v>8223</v>
      </c>
      <c r="B1" t="s">
        <v>8322</v>
      </c>
    </row>
    <row r="2" spans="1:27">
      <c r="A2" s="8" t="s">
        <v>8323</v>
      </c>
      <c r="B2" t="s">
        <v>8314</v>
      </c>
    </row>
    <row r="4" spans="1:27">
      <c r="A4" s="8" t="s">
        <v>8321</v>
      </c>
      <c r="B4" s="8" t="s">
        <v>8320</v>
      </c>
    </row>
    <row r="5" spans="1:27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  <c r="V5" s="9"/>
      <c r="W5" s="10"/>
      <c r="X5" s="10"/>
      <c r="Y5" s="10"/>
      <c r="Z5" s="10"/>
      <c r="AA5" s="10"/>
    </row>
    <row r="6" spans="1:27">
      <c r="A6" s="9" t="s">
        <v>8324</v>
      </c>
      <c r="B6" s="10">
        <v>40</v>
      </c>
      <c r="C6" s="10"/>
      <c r="D6" s="10"/>
      <c r="E6" s="10"/>
      <c r="F6" s="10">
        <v>40</v>
      </c>
      <c r="V6" s="9"/>
      <c r="W6" s="10"/>
      <c r="X6" s="10"/>
      <c r="Y6" s="10"/>
      <c r="Z6" s="10"/>
      <c r="AA6" s="10"/>
    </row>
    <row r="7" spans="1:27">
      <c r="A7" s="9" t="s">
        <v>8325</v>
      </c>
      <c r="B7" s="10">
        <v>40</v>
      </c>
      <c r="C7" s="10"/>
      <c r="D7" s="10"/>
      <c r="E7" s="10"/>
      <c r="F7" s="10">
        <v>40</v>
      </c>
      <c r="V7" s="9"/>
      <c r="W7" s="10"/>
      <c r="X7" s="10"/>
      <c r="Y7" s="10"/>
      <c r="Z7" s="10"/>
      <c r="AA7" s="10"/>
    </row>
    <row r="8" spans="1:27">
      <c r="A8" s="9" t="s">
        <v>8326</v>
      </c>
      <c r="B8" s="10"/>
      <c r="C8" s="10">
        <v>40</v>
      </c>
      <c r="D8" s="10"/>
      <c r="E8" s="10">
        <v>20</v>
      </c>
      <c r="F8" s="10">
        <v>60</v>
      </c>
      <c r="V8" s="9"/>
      <c r="W8" s="10"/>
      <c r="X8" s="10"/>
      <c r="Y8" s="10"/>
      <c r="Z8" s="10"/>
      <c r="AA8" s="10"/>
    </row>
    <row r="9" spans="1:27">
      <c r="A9" s="9" t="s">
        <v>8327</v>
      </c>
      <c r="B9" s="10">
        <v>140</v>
      </c>
      <c r="C9" s="10">
        <v>20</v>
      </c>
      <c r="D9" s="10"/>
      <c r="E9" s="10"/>
      <c r="F9" s="10">
        <v>160</v>
      </c>
      <c r="V9" s="9"/>
      <c r="W9" s="10"/>
      <c r="X9" s="10"/>
      <c r="Y9" s="10"/>
      <c r="Z9" s="10"/>
      <c r="AA9" s="10"/>
    </row>
    <row r="10" spans="1:27">
      <c r="A10" s="9" t="s">
        <v>8328</v>
      </c>
      <c r="B10" s="10"/>
      <c r="C10" s="10">
        <v>60</v>
      </c>
      <c r="D10" s="10"/>
      <c r="E10" s="10"/>
      <c r="F10" s="10">
        <v>60</v>
      </c>
      <c r="V10" s="9"/>
      <c r="W10" s="10"/>
      <c r="X10" s="10"/>
      <c r="Y10" s="10"/>
      <c r="Z10" s="10"/>
      <c r="AA10" s="10"/>
    </row>
    <row r="11" spans="1:27">
      <c r="A11" s="9" t="s">
        <v>8329</v>
      </c>
      <c r="B11" s="10">
        <v>20</v>
      </c>
      <c r="C11" s="10"/>
      <c r="D11" s="10"/>
      <c r="E11" s="10"/>
      <c r="F11" s="10">
        <v>20</v>
      </c>
      <c r="V11" s="9"/>
      <c r="W11" s="10"/>
      <c r="X11" s="10"/>
      <c r="Y11" s="10"/>
      <c r="Z11" s="10"/>
      <c r="AA11" s="10"/>
    </row>
    <row r="12" spans="1:27">
      <c r="A12" s="9" t="s">
        <v>8330</v>
      </c>
      <c r="B12" s="10">
        <v>40</v>
      </c>
      <c r="C12" s="10"/>
      <c r="D12" s="10"/>
      <c r="E12" s="10"/>
      <c r="F12" s="10">
        <v>40</v>
      </c>
      <c r="V12" s="9"/>
      <c r="W12" s="10"/>
      <c r="X12" s="10"/>
      <c r="Y12" s="10"/>
      <c r="Z12" s="10"/>
      <c r="AA12" s="10"/>
    </row>
    <row r="13" spans="1:27">
      <c r="A13" s="9" t="s">
        <v>8331</v>
      </c>
      <c r="B13" s="10">
        <v>260</v>
      </c>
      <c r="C13" s="10"/>
      <c r="D13" s="10"/>
      <c r="E13" s="10"/>
      <c r="F13" s="10">
        <v>260</v>
      </c>
      <c r="V13" s="9"/>
      <c r="W13" s="10"/>
      <c r="X13" s="10"/>
      <c r="Y13" s="10"/>
      <c r="Z13" s="10"/>
      <c r="AA13" s="10"/>
    </row>
    <row r="14" spans="1:27">
      <c r="A14" s="9" t="s">
        <v>8332</v>
      </c>
      <c r="B14" s="10"/>
      <c r="C14" s="10"/>
      <c r="D14" s="10">
        <v>20</v>
      </c>
      <c r="E14" s="10"/>
      <c r="F14" s="10">
        <v>20</v>
      </c>
      <c r="V14" s="9"/>
      <c r="W14" s="10"/>
      <c r="X14" s="10"/>
      <c r="Y14" s="10"/>
      <c r="Z14" s="10"/>
      <c r="AA14" s="10"/>
    </row>
    <row r="15" spans="1:27">
      <c r="A15" s="9" t="s">
        <v>8319</v>
      </c>
      <c r="B15" s="10">
        <v>540</v>
      </c>
      <c r="C15" s="10">
        <v>120</v>
      </c>
      <c r="D15" s="10">
        <v>20</v>
      </c>
      <c r="E15" s="10">
        <v>20</v>
      </c>
      <c r="F15" s="10">
        <v>700</v>
      </c>
      <c r="V15" s="9"/>
      <c r="W15" s="10"/>
      <c r="X15" s="10"/>
      <c r="Y15" s="10"/>
      <c r="Z15" s="10"/>
      <c r="AA15" s="10"/>
    </row>
    <row r="16" spans="1:27">
      <c r="V16" s="9"/>
      <c r="W16" s="10"/>
      <c r="X16" s="10"/>
      <c r="Y16" s="10"/>
      <c r="Z16" s="10"/>
      <c r="AA16" s="10"/>
    </row>
    <row r="17" spans="22:27">
      <c r="V17" s="9"/>
      <c r="W17" s="10"/>
      <c r="X17" s="10"/>
      <c r="Y17" s="10"/>
      <c r="Z17" s="10"/>
      <c r="AA17" s="10"/>
    </row>
    <row r="18" spans="22:27">
      <c r="V18" s="9"/>
      <c r="W18" s="10"/>
      <c r="X18" s="10"/>
      <c r="Y18" s="10"/>
      <c r="Z18" s="10"/>
      <c r="AA18" s="10"/>
    </row>
    <row r="19" spans="22:27">
      <c r="V19" s="9"/>
      <c r="W19" s="10"/>
      <c r="X19" s="10"/>
      <c r="Y19" s="10"/>
      <c r="Z19" s="10"/>
      <c r="AA19" s="10"/>
    </row>
    <row r="20" spans="22:27">
      <c r="V20" s="9"/>
      <c r="W20" s="10"/>
      <c r="X20" s="10"/>
      <c r="Y20" s="10"/>
      <c r="Z20" s="10"/>
      <c r="AA20" s="10"/>
    </row>
    <row r="21" spans="22:27">
      <c r="V21" s="9"/>
      <c r="W21" s="10"/>
      <c r="X21" s="10"/>
      <c r="Y21" s="10"/>
      <c r="Z21" s="10"/>
      <c r="AA21" s="10"/>
    </row>
    <row r="22" spans="22:27">
      <c r="V22" s="9"/>
      <c r="W22" s="10"/>
      <c r="X22" s="10"/>
      <c r="Y22" s="10"/>
      <c r="Z22" s="10"/>
      <c r="AA22" s="10"/>
    </row>
    <row r="23" spans="22:27">
      <c r="V23" s="9"/>
      <c r="W23" s="10"/>
      <c r="X23" s="10"/>
      <c r="Y23" s="10"/>
      <c r="Z23" s="10"/>
      <c r="AA23" s="10"/>
    </row>
    <row r="24" spans="22:27">
      <c r="V24" s="9"/>
      <c r="W24" s="10"/>
      <c r="X24" s="10"/>
      <c r="Y24" s="10"/>
      <c r="Z24" s="10"/>
      <c r="AA24" s="10"/>
    </row>
    <row r="25" spans="22:27">
      <c r="V25" s="9"/>
      <c r="W25" s="10"/>
      <c r="X25" s="10"/>
      <c r="Y25" s="10"/>
      <c r="Z25" s="10"/>
      <c r="AA25" s="10"/>
    </row>
    <row r="26" spans="22:27">
      <c r="V26" s="9"/>
      <c r="W26" s="10"/>
      <c r="X26" s="10"/>
      <c r="Y26" s="10"/>
      <c r="Z26" s="10"/>
      <c r="AA26" s="10"/>
    </row>
    <row r="27" spans="22:27">
      <c r="V27" s="9"/>
      <c r="W27" s="10"/>
      <c r="X27" s="10"/>
      <c r="Y27" s="10"/>
      <c r="Z27" s="10"/>
      <c r="AA27" s="10"/>
    </row>
    <row r="28" spans="22:27">
      <c r="V28" s="9"/>
      <c r="W28" s="10"/>
      <c r="X28" s="10"/>
      <c r="Y28" s="10"/>
      <c r="Z28" s="10"/>
      <c r="AA28" s="10"/>
    </row>
    <row r="29" spans="22:27">
      <c r="V29" s="9"/>
      <c r="W29" s="10"/>
      <c r="X29" s="10"/>
      <c r="Y29" s="10"/>
      <c r="Z29" s="10"/>
      <c r="AA29" s="10"/>
    </row>
    <row r="30" spans="22:27">
      <c r="V30" s="9"/>
      <c r="W30" s="10"/>
      <c r="X30" s="10"/>
      <c r="Y30" s="10"/>
      <c r="Z30" s="10"/>
      <c r="AA30" s="10"/>
    </row>
    <row r="31" spans="22:27">
      <c r="V31" s="9"/>
      <c r="W31" s="10"/>
      <c r="X31" s="10"/>
      <c r="Y31" s="10"/>
      <c r="Z31" s="10"/>
      <c r="AA31" s="10"/>
    </row>
    <row r="32" spans="22:27">
      <c r="V32" s="9"/>
      <c r="W32" s="10"/>
      <c r="X32" s="10"/>
      <c r="Y32" s="10"/>
      <c r="Z32" s="10"/>
      <c r="AA32" s="10"/>
    </row>
    <row r="33" spans="22:27">
      <c r="V33" s="9"/>
      <c r="W33" s="10"/>
      <c r="X33" s="10"/>
      <c r="Y33" s="10"/>
      <c r="Z33" s="10"/>
      <c r="AA33" s="10"/>
    </row>
    <row r="34" spans="22:27">
      <c r="V34" s="9"/>
      <c r="W34" s="10"/>
      <c r="X34" s="10"/>
      <c r="Y34" s="10"/>
      <c r="Z34" s="10"/>
      <c r="AA34" s="10"/>
    </row>
    <row r="35" spans="22:27">
      <c r="V35" s="9"/>
      <c r="W35" s="10"/>
      <c r="X35" s="10"/>
      <c r="Y35" s="10"/>
      <c r="Z35" s="10"/>
      <c r="AA35" s="10"/>
    </row>
    <row r="36" spans="22:27">
      <c r="V36" s="9"/>
      <c r="W36" s="10"/>
      <c r="X36" s="10"/>
      <c r="Y36" s="10"/>
      <c r="Z36" s="10"/>
      <c r="AA36" s="10"/>
    </row>
    <row r="37" spans="22:27">
      <c r="V37" s="9"/>
      <c r="W37" s="10"/>
      <c r="X37" s="10"/>
      <c r="Y37" s="10"/>
      <c r="Z37" s="10"/>
      <c r="AA37" s="10"/>
    </row>
    <row r="38" spans="22:27">
      <c r="V38" s="9"/>
      <c r="W38" s="10"/>
      <c r="X38" s="10"/>
      <c r="Y38" s="10"/>
      <c r="Z38" s="10"/>
      <c r="AA38" s="10"/>
    </row>
    <row r="39" spans="22:27">
      <c r="V39" s="9"/>
      <c r="W39" s="10"/>
      <c r="X39" s="10"/>
      <c r="Y39" s="10"/>
      <c r="Z39" s="10"/>
      <c r="AA39" s="10"/>
    </row>
    <row r="40" spans="22:27">
      <c r="V40" s="9"/>
      <c r="W40" s="10"/>
      <c r="X40" s="10"/>
      <c r="Y40" s="10"/>
      <c r="Z40" s="10"/>
      <c r="AA40" s="10"/>
    </row>
    <row r="41" spans="22:27">
      <c r="V41" s="9"/>
      <c r="W41" s="10"/>
      <c r="X41" s="10"/>
      <c r="Y41" s="10"/>
      <c r="Z41" s="10"/>
      <c r="AA41" s="10"/>
    </row>
    <row r="42" spans="22:27">
      <c r="V42" s="9"/>
      <c r="W42" s="10"/>
      <c r="X42" s="10"/>
      <c r="Y42" s="10"/>
      <c r="Z42" s="10"/>
      <c r="AA42" s="10"/>
    </row>
    <row r="43" spans="22:27">
      <c r="V43" s="9"/>
      <c r="W43" s="10"/>
      <c r="X43" s="10"/>
      <c r="Y43" s="10"/>
      <c r="Z43" s="10"/>
      <c r="AA43" s="10"/>
    </row>
    <row r="44" spans="22:27">
      <c r="V44" s="9"/>
      <c r="W44" s="10"/>
      <c r="X44" s="10"/>
      <c r="Y44" s="10"/>
      <c r="Z44" s="10"/>
      <c r="AA44" s="10"/>
    </row>
    <row r="45" spans="22:27">
      <c r="V45" s="9"/>
      <c r="W45" s="10"/>
      <c r="X45" s="10"/>
      <c r="Y45" s="10"/>
      <c r="Z45" s="10"/>
      <c r="AA45" s="1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789D-7FD2-40EB-9AAE-CA69C8D53803}">
  <dimension ref="A1:E18"/>
  <sheetViews>
    <sheetView workbookViewId="0">
      <selection activeCell="J26" sqref="J26"/>
    </sheetView>
  </sheetViews>
  <sheetFormatPr defaultRowHeight="14.35"/>
  <cols>
    <col min="1" max="1" width="13.58593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>
      <c r="A1" s="8" t="s">
        <v>8323</v>
      </c>
      <c r="B1" t="s">
        <v>8322</v>
      </c>
    </row>
    <row r="2" spans="1:5">
      <c r="A2" s="8" t="s">
        <v>8376</v>
      </c>
      <c r="B2" t="s">
        <v>8322</v>
      </c>
    </row>
    <row r="4" spans="1:5">
      <c r="A4" s="8" t="s">
        <v>8321</v>
      </c>
      <c r="B4" s="8" t="s">
        <v>8320</v>
      </c>
    </row>
    <row r="5" spans="1:5">
      <c r="A5" s="8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>
      <c r="A6" s="12" t="s">
        <v>8341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12" t="s">
        <v>8342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12" t="s">
        <v>8343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12" t="s">
        <v>8344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12" t="s">
        <v>8335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12" t="s">
        <v>8345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12" t="s">
        <v>8336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12" t="s">
        <v>8337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12" t="s">
        <v>8338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12" t="s">
        <v>8339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12" t="s">
        <v>8340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12" t="s">
        <v>8346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12" t="s">
        <v>8319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7573F-A441-444D-8956-71D73198C8BF}">
  <dimension ref="A1:H16"/>
  <sheetViews>
    <sheetView topLeftCell="A7" workbookViewId="0">
      <selection activeCell="I28" sqref="I28"/>
    </sheetView>
  </sheetViews>
  <sheetFormatPr defaultRowHeight="14.35"/>
  <cols>
    <col min="1" max="1" width="28.41015625" customWidth="1"/>
    <col min="2" max="2" width="17.703125" customWidth="1"/>
    <col min="3" max="3" width="14.17578125" customWidth="1"/>
    <col min="4" max="4" width="19" customWidth="1"/>
    <col min="5" max="5" width="16" customWidth="1"/>
    <col min="6" max="6" width="21.05859375" customWidth="1"/>
    <col min="7" max="7" width="17.87890625" customWidth="1"/>
    <col min="8" max="8" width="20.703125" customWidth="1"/>
  </cols>
  <sheetData>
    <row r="1" spans="1:8">
      <c r="A1" s="15" t="s">
        <v>8347</v>
      </c>
      <c r="B1" s="16" t="s">
        <v>8348</v>
      </c>
      <c r="C1" s="16" t="s">
        <v>8349</v>
      </c>
      <c r="D1" s="16" t="s">
        <v>8350</v>
      </c>
      <c r="E1" s="16" t="s">
        <v>8351</v>
      </c>
      <c r="F1" s="16" t="s">
        <v>8352</v>
      </c>
      <c r="G1" s="16" t="s">
        <v>8353</v>
      </c>
      <c r="H1" s="16" t="s">
        <v>8354</v>
      </c>
    </row>
    <row r="2" spans="1:8">
      <c r="A2" s="13" t="s">
        <v>8355</v>
      </c>
      <c r="B2" s="13">
        <f>COUNTIFS('Main Sheet'!$D$2:$D$4115,"&lt;1000",'Main Sheet'!$F$2:$F$4115,"successful")</f>
        <v>322</v>
      </c>
      <c r="C2" s="13">
        <f>COUNTIFS('Main Sheet'!$D$2:$D$4115,"&lt;1000",'Main Sheet'!$F$2:$F$4115,"failed")</f>
        <v>113</v>
      </c>
      <c r="D2" s="13">
        <f>COUNTIFS('Main Sheet'!$D$2:$D$4115,"&lt;1000",'Main Sheet'!$F$2:$F$4115,"canceled")</f>
        <v>18</v>
      </c>
      <c r="E2" s="13">
        <f>SUM(B2:D2)</f>
        <v>453</v>
      </c>
      <c r="F2" s="14">
        <f>(B2/$E2)</f>
        <v>0.71081677704194257</v>
      </c>
      <c r="G2" s="14">
        <f>(C2/$E2)</f>
        <v>0.24944812362030905</v>
      </c>
      <c r="H2" s="14">
        <f>(D2/$E2)</f>
        <v>3.9735099337748346E-2</v>
      </c>
    </row>
    <row r="3" spans="1:8">
      <c r="A3" s="13" t="s">
        <v>8356</v>
      </c>
      <c r="B3" s="13">
        <f>COUNTIFS('Main Sheet'!$D$2:$D$4115,"&gt;=1000",'Main Sheet'!$D$2:$D$4115,"&lt;5000",'Main Sheet'!$F$2:$F$4115,"successful")</f>
        <v>932</v>
      </c>
      <c r="C3" s="13">
        <f>COUNTIFS('Main Sheet'!$D$2:$D$4115,"&gt;=1000",'Main Sheet'!$D$2:$D$4115,"&lt;5000",'Main Sheet'!$F$2:$F$4115,"failed")</f>
        <v>420</v>
      </c>
      <c r="D3" s="13">
        <f>COUNTIFS('Main Sheet'!$D$2:$D$4115,"&gt;=1000",'Main Sheet'!$D$2:$D$4115,"&lt;5000",'Main Sheet'!$F$2:$F$4115,"canceled")</f>
        <v>60</v>
      </c>
      <c r="E3" s="13">
        <f t="shared" ref="E3:E13" si="0">SUM(B3:D3)</f>
        <v>1412</v>
      </c>
      <c r="F3" s="14">
        <f t="shared" ref="F3:H13" si="1">(B3/$E3)</f>
        <v>0.66005665722379603</v>
      </c>
      <c r="G3" s="14">
        <f t="shared" si="1"/>
        <v>0.29745042492917845</v>
      </c>
      <c r="H3" s="14">
        <f t="shared" si="1"/>
        <v>4.2492917847025496E-2</v>
      </c>
    </row>
    <row r="4" spans="1:8">
      <c r="A4" s="13" t="s">
        <v>8357</v>
      </c>
      <c r="B4" s="13">
        <f>COUNTIFS('Main Sheet'!$D$2:$D$4115,"&gt;=5000",'Main Sheet'!$D$2:$D$4115,"&lt;10000",'Main Sheet'!$F$2:$F$4115,"successful")</f>
        <v>381</v>
      </c>
      <c r="C4" s="13">
        <f>COUNTIFS('Main Sheet'!$D$2:$D$4115,"&gt;=5000",'Main Sheet'!$D$2:$D$4115,"&lt;10000",'Main Sheet'!$F$2:$F$4115,"failed")</f>
        <v>283</v>
      </c>
      <c r="D4" s="13">
        <f>COUNTIFS('Main Sheet'!$D$2:$D$4115,"&gt;=5000",'Main Sheet'!$D$2:$D$4115,"&lt;10000",'Main Sheet'!$F$2:$F$4115,"canceled")</f>
        <v>52</v>
      </c>
      <c r="E4" s="13">
        <f t="shared" si="0"/>
        <v>716</v>
      </c>
      <c r="F4" s="14">
        <f t="shared" si="1"/>
        <v>0.53212290502793291</v>
      </c>
      <c r="G4" s="14">
        <f t="shared" si="1"/>
        <v>0.39525139664804471</v>
      </c>
      <c r="H4" s="14">
        <f t="shared" si="1"/>
        <v>7.2625698324022353E-2</v>
      </c>
    </row>
    <row r="5" spans="1:8">
      <c r="A5" s="13" t="s">
        <v>8358</v>
      </c>
      <c r="B5" s="13">
        <f>COUNTIFS('Main Sheet'!$D$2:$D$4115,"&gt;=10000",'Main Sheet'!$D$2:$D$4115,"&lt;15000",'Main Sheet'!$F$2:$F$4115,"successful")</f>
        <v>168</v>
      </c>
      <c r="C5" s="13">
        <f>COUNTIFS('Main Sheet'!$D$2:$D$4115,"&gt;=10000",'Main Sheet'!$D$2:$D$4115,"&lt;15000",'Main Sheet'!$F$2:$F$4115,"failed")</f>
        <v>144</v>
      </c>
      <c r="D5" s="13">
        <f>COUNTIFS('Main Sheet'!$D$2:$D$4115,"&gt;=10000",'Main Sheet'!$D$2:$D$4115,"&lt;15000",'Main Sheet'!$F$2:$F$4115,"canceled")</f>
        <v>40</v>
      </c>
      <c r="E5" s="13">
        <f t="shared" si="0"/>
        <v>352</v>
      </c>
      <c r="F5" s="14">
        <f t="shared" si="1"/>
        <v>0.47727272727272729</v>
      </c>
      <c r="G5" s="14">
        <f t="shared" si="1"/>
        <v>0.40909090909090912</v>
      </c>
      <c r="H5" s="14">
        <f t="shared" si="1"/>
        <v>0.11363636363636363</v>
      </c>
    </row>
    <row r="6" spans="1:8">
      <c r="A6" s="13" t="s">
        <v>8359</v>
      </c>
      <c r="B6" s="13">
        <f>COUNTIFS('Main Sheet'!$D$2:$D$4115,"&gt;=15000",'Main Sheet'!$D$2:$D$4115,"&lt;20000",'Main Sheet'!$F$2:$F$4115,"successful")</f>
        <v>94</v>
      </c>
      <c r="C6" s="13">
        <f>COUNTIFS('Main Sheet'!$D$2:$D$4115,"&gt;=15000",'Main Sheet'!$D$2:$D$4115,"&lt;20000",'Main Sheet'!$F$2:$F$4115,"failed")</f>
        <v>90</v>
      </c>
      <c r="D6" s="13">
        <f>COUNTIFS('Main Sheet'!$D$2:$D$4115,"&gt;=15000",'Main Sheet'!$D$2:$D$4115,"&lt;20000",'Main Sheet'!$F$2:$F$4115,"canceled")</f>
        <v>17</v>
      </c>
      <c r="E6" s="13">
        <f t="shared" si="0"/>
        <v>201</v>
      </c>
      <c r="F6" s="14">
        <f t="shared" si="1"/>
        <v>0.46766169154228854</v>
      </c>
      <c r="G6" s="14">
        <f t="shared" si="1"/>
        <v>0.44776119402985076</v>
      </c>
      <c r="H6" s="14">
        <f t="shared" si="1"/>
        <v>8.45771144278607E-2</v>
      </c>
    </row>
    <row r="7" spans="1:8">
      <c r="A7" s="13" t="s">
        <v>8360</v>
      </c>
      <c r="B7" s="13">
        <f>COUNTIFS('Main Sheet'!$D$2:$D$4115,"&gt;=20000",'Main Sheet'!$D$2:$D$4115,"&lt;25000",'Main Sheet'!$F$2:$F$4115,"successful")</f>
        <v>62</v>
      </c>
      <c r="C7" s="13">
        <f>COUNTIFS('Main Sheet'!$D$2:$D$4115,"&gt;=20000",'Main Sheet'!$D$2:$D$4115,"&lt;25000",'Main Sheet'!$F$2:$F$4115,"failed")</f>
        <v>72</v>
      </c>
      <c r="D7" s="13">
        <f>COUNTIFS('Main Sheet'!$D$2:$D$4115,"&gt;=20000",'Main Sheet'!$D$2:$D$4115,"&lt;25000",'Main Sheet'!$F$2:$F$4115,"canceled")</f>
        <v>14</v>
      </c>
      <c r="E7" s="13">
        <f t="shared" si="0"/>
        <v>148</v>
      </c>
      <c r="F7" s="14">
        <f t="shared" si="1"/>
        <v>0.41891891891891891</v>
      </c>
      <c r="G7" s="14">
        <f t="shared" si="1"/>
        <v>0.48648648648648651</v>
      </c>
      <c r="H7" s="14">
        <f t="shared" si="1"/>
        <v>9.45945945945946E-2</v>
      </c>
    </row>
    <row r="8" spans="1:8">
      <c r="A8" s="13" t="s">
        <v>8361</v>
      </c>
      <c r="B8" s="13">
        <f>COUNTIFS('Main Sheet'!$D$2:$D$4115,"&gt;=25000",'Main Sheet'!$D$2:$D$4115,"&lt;30000",'Main Sheet'!$F$2:$F$4115,"successful")</f>
        <v>55</v>
      </c>
      <c r="C8" s="13">
        <f>COUNTIFS('Main Sheet'!$D$2:$D$4115,"&gt;=25000",'Main Sheet'!$D$2:$D$4115,"&lt;30000",'Main Sheet'!$F$2:$F$4115,"failed")</f>
        <v>64</v>
      </c>
      <c r="D8" s="13">
        <f>COUNTIFS('Main Sheet'!$D$2:$D$4115,"&gt;=25000",'Main Sheet'!$D$2:$D$4115,"&lt;30000",'Main Sheet'!$F$2:$F$4115,"canceled")</f>
        <v>18</v>
      </c>
      <c r="E8" s="13">
        <f t="shared" si="0"/>
        <v>137</v>
      </c>
      <c r="F8" s="14">
        <f t="shared" si="1"/>
        <v>0.40145985401459855</v>
      </c>
      <c r="G8" s="14">
        <f t="shared" si="1"/>
        <v>0.46715328467153283</v>
      </c>
      <c r="H8" s="14">
        <f t="shared" si="1"/>
        <v>0.13138686131386862</v>
      </c>
    </row>
    <row r="9" spans="1:8">
      <c r="A9" s="13" t="s">
        <v>8362</v>
      </c>
      <c r="B9" s="13">
        <f>COUNTIFS('Main Sheet'!$D$2:$D$4115,"&gt;=30000",'Main Sheet'!$D$2:$D$4115,"&lt;35000",'Main Sheet'!$F$2:$F$4115,"successful")</f>
        <v>32</v>
      </c>
      <c r="C9" s="13">
        <f>COUNTIFS('Main Sheet'!$D$2:$D$4115,"&gt;=30000",'Main Sheet'!$D$2:$D$4115,"&lt;35000",'Main Sheet'!$F$2:$F$4115,"failed")</f>
        <v>37</v>
      </c>
      <c r="D9" s="13">
        <f>COUNTIFS('Main Sheet'!$D$2:$D$4115,"&gt;=30000",'Main Sheet'!$D$2:$D$4115,"&lt;35000",'Main Sheet'!$F$2:$F$4115,"canceled")</f>
        <v>13</v>
      </c>
      <c r="E9" s="13">
        <f t="shared" si="0"/>
        <v>82</v>
      </c>
      <c r="F9" s="14">
        <f t="shared" si="1"/>
        <v>0.3902439024390244</v>
      </c>
      <c r="G9" s="14">
        <f t="shared" si="1"/>
        <v>0.45121951219512196</v>
      </c>
      <c r="H9" s="14">
        <f t="shared" si="1"/>
        <v>0.15853658536585366</v>
      </c>
    </row>
    <row r="10" spans="1:8">
      <c r="A10" s="13" t="s">
        <v>8363</v>
      </c>
      <c r="B10" s="13">
        <f>COUNTIFS('Main Sheet'!$D$2:$D$4115,"&gt;=35000",'Main Sheet'!$D$2:$D$4115,"&lt;40000",'Main Sheet'!$F$2:$F$4115,"successful")</f>
        <v>26</v>
      </c>
      <c r="C10" s="13">
        <f>COUNTIFS('Main Sheet'!$D$2:$D$4115,"&gt;=35000",'Main Sheet'!$D$2:$D$4115,"&lt;40000",'Main Sheet'!$F$2:$F$4115,"failed")</f>
        <v>22</v>
      </c>
      <c r="D10" s="13">
        <f>COUNTIFS('Main Sheet'!$D$2:$D$4115,"&gt;=35000",'Main Sheet'!$D$2:$D$4115,"&lt;40000",'Main Sheet'!$F$2:$F$4115,"canceled")</f>
        <v>7</v>
      </c>
      <c r="E10" s="13">
        <f t="shared" si="0"/>
        <v>55</v>
      </c>
      <c r="F10" s="14">
        <f t="shared" si="1"/>
        <v>0.47272727272727272</v>
      </c>
      <c r="G10" s="14">
        <f t="shared" si="1"/>
        <v>0.4</v>
      </c>
      <c r="H10" s="14">
        <f t="shared" si="1"/>
        <v>0.12727272727272726</v>
      </c>
    </row>
    <row r="11" spans="1:8">
      <c r="A11" s="13" t="s">
        <v>8364</v>
      </c>
      <c r="B11" s="13">
        <f>COUNTIFS('Main Sheet'!$D$2:$D$4115,"&gt;=40000",'Main Sheet'!$D$2:$D$4115,"&lt;45000",'Main Sheet'!$F$2:$F$4115,"successful")</f>
        <v>21</v>
      </c>
      <c r="C11" s="13">
        <f>COUNTIFS('Main Sheet'!$D$2:$D$4115,"&gt;=40000",'Main Sheet'!$D$2:$D$4115,"&lt;45000",'Main Sheet'!$F$2:$F$4115,"failed")</f>
        <v>16</v>
      </c>
      <c r="D11" s="13">
        <f>COUNTIFS('Main Sheet'!$D$2:$D$4115,"&gt;=40000",'Main Sheet'!$D$2:$D$4115,"&lt;45000",'Main Sheet'!$F$2:$F$4115,"canceled")</f>
        <v>6</v>
      </c>
      <c r="E11" s="13">
        <f t="shared" si="0"/>
        <v>43</v>
      </c>
      <c r="F11" s="14">
        <f t="shared" si="1"/>
        <v>0.48837209302325579</v>
      </c>
      <c r="G11" s="14">
        <f t="shared" si="1"/>
        <v>0.37209302325581395</v>
      </c>
      <c r="H11" s="14">
        <f t="shared" si="1"/>
        <v>0.13953488372093023</v>
      </c>
    </row>
    <row r="12" spans="1:8">
      <c r="A12" s="13" t="s">
        <v>8365</v>
      </c>
      <c r="B12" s="13">
        <f>COUNTIFS('Main Sheet'!$D$2:$D$4115,"&gt;=45000",'Main Sheet'!$D$2:$D$4115,"&lt;50000",'Main Sheet'!$F$2:$F$4115,"successful")</f>
        <v>6</v>
      </c>
      <c r="C12" s="13">
        <f>COUNTIFS('Main Sheet'!$D$2:$D$4115,"&gt;=45000",'Main Sheet'!$D$2:$D$4115,"&lt;50000",'Main Sheet'!$F$2:$F$4115,"failed")</f>
        <v>11</v>
      </c>
      <c r="D12" s="13">
        <f>COUNTIFS('Main Sheet'!$D$2:$D$4115,"&gt;=45000",'Main Sheet'!$D$2:$D$4115,"&lt;50000",'Main Sheet'!$F$2:$F$4115,"canceled")</f>
        <v>4</v>
      </c>
      <c r="E12" s="13">
        <f t="shared" si="0"/>
        <v>21</v>
      </c>
      <c r="F12" s="14">
        <f t="shared" si="1"/>
        <v>0.2857142857142857</v>
      </c>
      <c r="G12" s="14">
        <f t="shared" si="1"/>
        <v>0.52380952380952384</v>
      </c>
      <c r="H12" s="14">
        <f t="shared" si="1"/>
        <v>0.19047619047619047</v>
      </c>
    </row>
    <row r="13" spans="1:8">
      <c r="A13" s="13" t="s">
        <v>8367</v>
      </c>
      <c r="B13" s="13">
        <f>COUNTIFS('Main Sheet'!$D$2:$D$4115,"&gt;=50000",'Main Sheet'!$F$2:$F$4115,"successful")</f>
        <v>86</v>
      </c>
      <c r="C13" s="13">
        <f>COUNTIFS('Main Sheet'!$D$2:$D$4115,"&gt;=50000",'Main Sheet'!$F$2:$F$4115,"failed")</f>
        <v>258</v>
      </c>
      <c r="D13" s="13">
        <f>COUNTIFS('Main Sheet'!$D$2:$D$4115,"&gt;=50000",'Main Sheet'!$F$2:$F$4115,"canceled")</f>
        <v>100</v>
      </c>
      <c r="E13" s="13">
        <f t="shared" si="0"/>
        <v>444</v>
      </c>
      <c r="F13" s="14">
        <f t="shared" si="1"/>
        <v>0.19369369369369369</v>
      </c>
      <c r="G13" s="14">
        <f t="shared" si="1"/>
        <v>0.58108108108108103</v>
      </c>
      <c r="H13" s="14">
        <f t="shared" si="1"/>
        <v>0.22522522522522523</v>
      </c>
    </row>
    <row r="16" spans="1:8">
      <c r="A16" t="s">
        <v>8366</v>
      </c>
    </row>
  </sheetData>
  <autoFilter ref="A1:H1" xr:uid="{A23C511F-0A09-48D0-8043-5D6BED01C2EC}"/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9CCF-887A-49B7-A6FF-1FC583ABE04D}">
  <dimension ref="A1:K2186"/>
  <sheetViews>
    <sheetView tabSelected="1" topLeftCell="B1" workbookViewId="0">
      <selection activeCell="F25" sqref="F25"/>
    </sheetView>
  </sheetViews>
  <sheetFormatPr defaultRowHeight="14.35"/>
  <cols>
    <col min="1" max="1" width="13.52734375" customWidth="1"/>
    <col min="2" max="2" width="12.46875" customWidth="1"/>
    <col min="4" max="4" width="12.41015625" customWidth="1"/>
    <col min="5" max="5" width="15.52734375" customWidth="1"/>
    <col min="6" max="6" width="20.234375" customWidth="1"/>
    <col min="7" max="7" width="41.703125" customWidth="1"/>
    <col min="10" max="10" width="43.234375" customWidth="1"/>
    <col min="11" max="11" width="18.87890625" customWidth="1"/>
  </cols>
  <sheetData>
    <row r="1" spans="1:11">
      <c r="A1" s="1" t="s">
        <v>8368</v>
      </c>
      <c r="B1" s="1" t="s">
        <v>8262</v>
      </c>
      <c r="D1" s="1" t="s">
        <v>8368</v>
      </c>
      <c r="E1" s="1" t="s">
        <v>8262</v>
      </c>
      <c r="G1" s="18" t="s">
        <v>8375</v>
      </c>
      <c r="H1" s="19"/>
      <c r="J1" s="20" t="s">
        <v>8375</v>
      </c>
      <c r="K1" s="21"/>
    </row>
    <row r="2" spans="1:11">
      <c r="A2" t="s">
        <v>8219</v>
      </c>
      <c r="B2">
        <v>182</v>
      </c>
      <c r="D2" t="s">
        <v>8221</v>
      </c>
      <c r="E2">
        <v>0</v>
      </c>
      <c r="G2" s="17" t="s">
        <v>8369</v>
      </c>
      <c r="H2" s="22">
        <f>AVERAGE($B$2:$B$2186)</f>
        <v>194.42517162471395</v>
      </c>
      <c r="J2" s="17" t="s">
        <v>8369</v>
      </c>
      <c r="K2" s="22">
        <f>AVERAGE($E$2:$E$2186)</f>
        <v>17.709803921568628</v>
      </c>
    </row>
    <row r="3" spans="1:11">
      <c r="A3" t="s">
        <v>8219</v>
      </c>
      <c r="B3">
        <v>79</v>
      </c>
      <c r="D3" t="s">
        <v>8221</v>
      </c>
      <c r="E3">
        <v>1</v>
      </c>
      <c r="G3" s="17"/>
      <c r="H3" s="22"/>
      <c r="J3" s="17"/>
      <c r="K3" s="22"/>
    </row>
    <row r="4" spans="1:11">
      <c r="A4" t="s">
        <v>8219</v>
      </c>
      <c r="B4">
        <v>35</v>
      </c>
      <c r="D4" t="s">
        <v>8221</v>
      </c>
      <c r="E4">
        <v>10</v>
      </c>
      <c r="G4" s="17" t="s">
        <v>8370</v>
      </c>
      <c r="H4" s="22">
        <f>MEDIAN($B$2:$B$2186)</f>
        <v>62</v>
      </c>
      <c r="J4" s="17" t="s">
        <v>8370</v>
      </c>
      <c r="K4" s="22">
        <f>MEDIAN($E$2:$E$2186)</f>
        <v>4</v>
      </c>
    </row>
    <row r="5" spans="1:11">
      <c r="A5" t="s">
        <v>8219</v>
      </c>
      <c r="B5">
        <v>150</v>
      </c>
      <c r="D5" t="s">
        <v>8221</v>
      </c>
      <c r="E5">
        <v>0</v>
      </c>
      <c r="G5" s="17"/>
      <c r="H5" s="22"/>
      <c r="J5" s="17"/>
      <c r="K5" s="22"/>
    </row>
    <row r="6" spans="1:11">
      <c r="A6" t="s">
        <v>8219</v>
      </c>
      <c r="B6">
        <v>284</v>
      </c>
      <c r="D6" t="s">
        <v>8221</v>
      </c>
      <c r="E6">
        <v>7</v>
      </c>
      <c r="G6" s="17" t="s">
        <v>8371</v>
      </c>
      <c r="H6" s="22">
        <f>MIN($B$2:$B$2186)</f>
        <v>1</v>
      </c>
      <c r="J6" s="17" t="s">
        <v>8371</v>
      </c>
      <c r="K6" s="22">
        <f>MIN($E$2:$E$2186)</f>
        <v>0</v>
      </c>
    </row>
    <row r="7" spans="1:11">
      <c r="A7" t="s">
        <v>8219</v>
      </c>
      <c r="B7">
        <v>47</v>
      </c>
      <c r="D7" t="s">
        <v>8221</v>
      </c>
      <c r="E7">
        <v>0</v>
      </c>
      <c r="G7" s="17"/>
      <c r="H7" s="22"/>
      <c r="J7" s="17"/>
      <c r="K7" s="22"/>
    </row>
    <row r="8" spans="1:11">
      <c r="A8" t="s">
        <v>8219</v>
      </c>
      <c r="B8">
        <v>58</v>
      </c>
      <c r="D8" t="s">
        <v>8221</v>
      </c>
      <c r="E8">
        <v>1</v>
      </c>
      <c r="G8" s="17" t="s">
        <v>8372</v>
      </c>
      <c r="H8" s="22">
        <f>MAX($B$2:$B$2186)</f>
        <v>26457</v>
      </c>
      <c r="J8" s="17" t="s">
        <v>8372</v>
      </c>
      <c r="K8" s="22">
        <f>MAX($E$2:$E$2186)</f>
        <v>1293</v>
      </c>
    </row>
    <row r="9" spans="1:11">
      <c r="A9" t="s">
        <v>8219</v>
      </c>
      <c r="B9">
        <v>57</v>
      </c>
      <c r="D9" t="s">
        <v>8221</v>
      </c>
      <c r="E9">
        <v>2</v>
      </c>
      <c r="G9" s="17"/>
      <c r="H9" s="22"/>
      <c r="J9" s="17"/>
      <c r="K9" s="22"/>
    </row>
    <row r="10" spans="1:11">
      <c r="A10" t="s">
        <v>8219</v>
      </c>
      <c r="B10">
        <v>12</v>
      </c>
      <c r="D10" t="s">
        <v>8221</v>
      </c>
      <c r="E10">
        <v>3</v>
      </c>
      <c r="G10" s="17" t="s">
        <v>8373</v>
      </c>
      <c r="H10" s="22">
        <f>_xlfn.VAR.P($B$2:$B$2186)</f>
        <v>712840.9867348104</v>
      </c>
      <c r="J10" s="17" t="s">
        <v>8373</v>
      </c>
      <c r="K10" s="22">
        <f>_xlfn.VAR.P($E$2:$E$2186)</f>
        <v>3773.2216685890044</v>
      </c>
    </row>
    <row r="11" spans="1:11">
      <c r="A11" t="s">
        <v>8219</v>
      </c>
      <c r="B11">
        <v>20</v>
      </c>
      <c r="D11" t="s">
        <v>8221</v>
      </c>
      <c r="E11">
        <v>10</v>
      </c>
      <c r="G11" s="17"/>
      <c r="H11" s="22"/>
      <c r="J11" s="17"/>
      <c r="K11" s="22"/>
    </row>
    <row r="12" spans="1:11">
      <c r="A12" t="s">
        <v>8219</v>
      </c>
      <c r="B12">
        <v>19</v>
      </c>
      <c r="D12" t="s">
        <v>8221</v>
      </c>
      <c r="E12">
        <v>10</v>
      </c>
      <c r="G12" s="17" t="s">
        <v>8374</v>
      </c>
      <c r="H12" s="22">
        <f>_xlfn.STDEV.P($B$2:$B$2186)</f>
        <v>844.29910975602149</v>
      </c>
      <c r="J12" s="17" t="s">
        <v>8374</v>
      </c>
      <c r="K12" s="22">
        <f>_xlfn.STDEV.P($E$2:$E$2186)</f>
        <v>61.426555076684906</v>
      </c>
    </row>
    <row r="13" spans="1:11">
      <c r="A13" t="s">
        <v>8219</v>
      </c>
      <c r="B13">
        <v>75</v>
      </c>
      <c r="D13" t="s">
        <v>8221</v>
      </c>
      <c r="E13">
        <v>1</v>
      </c>
    </row>
    <row r="14" spans="1:11">
      <c r="A14" t="s">
        <v>8219</v>
      </c>
      <c r="B14">
        <v>827</v>
      </c>
      <c r="D14" t="s">
        <v>8221</v>
      </c>
      <c r="E14">
        <v>0</v>
      </c>
      <c r="G14" t="s">
        <v>8377</v>
      </c>
      <c r="H14" s="5">
        <f>(H12/H2)*100</f>
        <v>434.25401284238865</v>
      </c>
      <c r="J14" t="s">
        <v>8377</v>
      </c>
      <c r="K14" s="5">
        <f>(K12/K2)*100</f>
        <v>346.85056564558573</v>
      </c>
    </row>
    <row r="15" spans="1:11">
      <c r="A15" t="s">
        <v>8219</v>
      </c>
      <c r="B15">
        <v>51</v>
      </c>
      <c r="D15" t="s">
        <v>8221</v>
      </c>
      <c r="E15">
        <v>0</v>
      </c>
    </row>
    <row r="16" spans="1:11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autoFilter ref="A1:E2186" xr:uid="{5BD1C17F-9013-4E7C-B920-DB534477D25B}"/>
  <conditionalFormatting sqref="A1:A1046647">
    <cfRule type="containsText" dxfId="13" priority="8" operator="containsText" text="successful">
      <formula>NOT(ISERROR(SEARCH("successful",A1)))</formula>
    </cfRule>
    <cfRule type="containsText" dxfId="12" priority="9" operator="containsText" text="canceled">
      <formula>NOT(ISERROR(SEARCH("canceled",A1)))</formula>
    </cfRule>
    <cfRule type="containsText" dxfId="11" priority="10" operator="containsText" text="sucessful">
      <formula>NOT(ISERROR(SEARCH("sucessful",A1)))</formula>
    </cfRule>
    <cfRule type="containsText" dxfId="10" priority="11" operator="containsText" text="live">
      <formula>NOT(ISERROR(SEARCH("live",A1)))</formula>
    </cfRule>
    <cfRule type="containsText" dxfId="9" priority="12" operator="containsText" text="canceled">
      <formula>NOT(ISERROR(SEARCH("canceled",A1)))</formula>
    </cfRule>
    <cfRule type="containsText" dxfId="8" priority="13" operator="containsText" text="fail">
      <formula>NOT(ISERROR(SEARCH("fail",A1)))</formula>
    </cfRule>
    <cfRule type="containsText" dxfId="7" priority="14" operator="containsText" text="successful">
      <formula>NOT(ISERROR(SEARCH("successful",A1)))</formula>
    </cfRule>
  </conditionalFormatting>
  <conditionalFormatting sqref="D1:D1045992">
    <cfRule type="containsText" dxfId="6" priority="1" operator="containsText" text="successful">
      <formula>NOT(ISERROR(SEARCH("successful",D1)))</formula>
    </cfRule>
    <cfRule type="containsText" dxfId="5" priority="2" operator="containsText" text="canceled">
      <formula>NOT(ISERROR(SEARCH("canceled",D1)))</formula>
    </cfRule>
    <cfRule type="containsText" dxfId="4" priority="3" operator="containsText" text="sucessful">
      <formula>NOT(ISERROR(SEARCH("sucessful",D1)))</formula>
    </cfRule>
    <cfRule type="containsText" dxfId="3" priority="4" operator="containsText" text="live">
      <formula>NOT(ISERROR(SEARCH("live",D1)))</formula>
    </cfRule>
    <cfRule type="containsText" dxfId="2" priority="5" operator="containsText" text="canceled">
      <formula>NOT(ISERROR(SEARCH("canceled",D1)))</formula>
    </cfRule>
    <cfRule type="containsText" dxfId="1" priority="6" operator="containsText" text="fail">
      <formula>NOT(ISERROR(SEARCH("fail",D1)))</formula>
    </cfRule>
    <cfRule type="containsText" dxfId="0" priority="7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Category</vt:lpstr>
      <vt:lpstr>sub-category</vt:lpstr>
      <vt:lpstr>Line graph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Roberto De La Torre</cp:lastModifiedBy>
  <dcterms:created xsi:type="dcterms:W3CDTF">2017-04-20T15:17:24Z</dcterms:created>
  <dcterms:modified xsi:type="dcterms:W3CDTF">2020-08-08T02:01:44Z</dcterms:modified>
</cp:coreProperties>
</file>