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robertconstantinescu/Documents/Coduri Python/umbrella_cloud/data/"/>
    </mc:Choice>
  </mc:AlternateContent>
  <xr:revisionPtr revIDLastSave="0" documentId="13_ncr:1_{91FE017E-08D3-324A-9BD9-B0E500CB054D}" xr6:coauthVersionLast="45" xr6:coauthVersionMax="45" xr10:uidLastSave="{00000000-0000-0000-0000-000000000000}"/>
  <bookViews>
    <workbookView xWindow="24480" yWindow="560" windowWidth="19680" windowHeight="24960" activeTab="3" xr2:uid="{00000000-000D-0000-FFFF-FFFF00000000}"/>
  </bookViews>
  <sheets>
    <sheet name="Export Summary" sheetId="1" r:id="rId1"/>
    <sheet name="Pululagua BF2, BF3, WA thicknes" sheetId="2" r:id="rId2"/>
    <sheet name="Pululagua BF2 grainsize" sheetId="3" r:id="rId3"/>
    <sheet name="Sheet1" sheetId="4" r:id="rId4"/>
  </sheets>
  <calcPr calcId="191029"/>
</workbook>
</file>

<file path=xl/calcChain.xml><?xml version="1.0" encoding="utf-8"?>
<calcChain xmlns="http://schemas.openxmlformats.org/spreadsheetml/2006/main">
  <c r="AC79" i="3" l="1"/>
  <c r="I79" i="3"/>
  <c r="F79" i="3"/>
  <c r="AC78" i="3"/>
  <c r="I78" i="3"/>
  <c r="F78" i="3"/>
  <c r="AC77" i="3"/>
  <c r="I77" i="3"/>
  <c r="F77" i="3"/>
  <c r="AC76" i="3"/>
  <c r="I76" i="3"/>
  <c r="F76" i="3"/>
  <c r="AC75" i="3"/>
  <c r="I75" i="3"/>
  <c r="F75" i="3"/>
  <c r="AC74" i="3"/>
  <c r="I74" i="3"/>
  <c r="F74" i="3"/>
  <c r="AC73" i="3"/>
  <c r="I73" i="3"/>
  <c r="F73" i="3"/>
  <c r="AC72" i="3"/>
  <c r="I72" i="3"/>
  <c r="F72" i="3"/>
  <c r="AC71" i="3"/>
  <c r="I71" i="3"/>
  <c r="F71" i="3"/>
  <c r="AC70" i="3"/>
  <c r="I70" i="3"/>
  <c r="F70" i="3"/>
  <c r="AC69" i="3"/>
  <c r="I69" i="3"/>
  <c r="F69" i="3"/>
  <c r="AC68" i="3"/>
  <c r="I68" i="3"/>
  <c r="F68" i="3"/>
  <c r="AC67" i="3"/>
  <c r="I67" i="3"/>
  <c r="F67" i="3"/>
  <c r="AC66" i="3"/>
  <c r="I66" i="3"/>
  <c r="F66" i="3"/>
  <c r="AC65" i="3"/>
  <c r="I65" i="3"/>
  <c r="F65" i="3"/>
  <c r="AC64" i="3"/>
  <c r="I64" i="3"/>
  <c r="F64" i="3"/>
  <c r="AC63" i="3"/>
  <c r="I63" i="3"/>
  <c r="F63" i="3"/>
  <c r="AC62" i="3"/>
  <c r="I62" i="3"/>
  <c r="F62" i="3"/>
  <c r="AC61" i="3"/>
  <c r="I61" i="3"/>
  <c r="F61" i="3"/>
  <c r="AC60" i="3"/>
  <c r="I60" i="3"/>
  <c r="F60" i="3"/>
  <c r="AC59" i="3"/>
  <c r="I59" i="3"/>
  <c r="F59" i="3"/>
  <c r="AC58" i="3"/>
  <c r="I58" i="3"/>
  <c r="F58" i="3"/>
  <c r="AC57" i="3"/>
  <c r="I57" i="3"/>
  <c r="F57" i="3"/>
  <c r="AC56" i="3"/>
  <c r="I56" i="3"/>
  <c r="F56" i="3"/>
  <c r="AC55" i="3"/>
  <c r="I55" i="3"/>
  <c r="F55" i="3"/>
  <c r="AC54" i="3"/>
  <c r="F54" i="3"/>
  <c r="AC53" i="3"/>
  <c r="I53" i="3"/>
  <c r="F53" i="3"/>
  <c r="AC52" i="3"/>
  <c r="I52" i="3"/>
  <c r="F52" i="3"/>
  <c r="AC51" i="3"/>
  <c r="I51" i="3"/>
  <c r="F51" i="3"/>
  <c r="AC50" i="3"/>
  <c r="I50" i="3"/>
  <c r="F50" i="3"/>
  <c r="AC49" i="3"/>
  <c r="I49" i="3"/>
  <c r="F49" i="3"/>
  <c r="AC48" i="3"/>
  <c r="I48" i="3"/>
  <c r="F48" i="3"/>
  <c r="AC47" i="3"/>
  <c r="I47" i="3"/>
  <c r="F47" i="3"/>
  <c r="AC46" i="3"/>
  <c r="I46" i="3"/>
  <c r="F46" i="3"/>
  <c r="AC45" i="3"/>
  <c r="I45" i="3"/>
  <c r="F45" i="3"/>
  <c r="AC44" i="3"/>
  <c r="I44" i="3"/>
  <c r="F44" i="3"/>
  <c r="AC43" i="3"/>
  <c r="I43" i="3"/>
  <c r="F43" i="3"/>
  <c r="AC42" i="3"/>
  <c r="I42" i="3"/>
  <c r="F42" i="3"/>
  <c r="AC41" i="3"/>
  <c r="I41" i="3"/>
  <c r="F41" i="3"/>
  <c r="AC40" i="3"/>
  <c r="I40" i="3"/>
  <c r="F40" i="3"/>
  <c r="AC39" i="3"/>
  <c r="I39" i="3"/>
  <c r="F39" i="3"/>
  <c r="AC38" i="3"/>
  <c r="I38" i="3"/>
  <c r="F38" i="3"/>
  <c r="AC37" i="3"/>
  <c r="I37" i="3"/>
  <c r="F37" i="3"/>
  <c r="AC36" i="3"/>
  <c r="I36" i="3"/>
  <c r="F36" i="3"/>
  <c r="AC35" i="3"/>
  <c r="I35" i="3"/>
  <c r="F35" i="3"/>
  <c r="AC34" i="3"/>
  <c r="I34" i="3"/>
  <c r="F34" i="3"/>
  <c r="AC33" i="3"/>
  <c r="I33" i="3"/>
  <c r="F33" i="3"/>
  <c r="AC32" i="3"/>
  <c r="I32" i="3"/>
  <c r="F32" i="3"/>
  <c r="AC31" i="3"/>
  <c r="I31" i="3"/>
  <c r="F31" i="3"/>
  <c r="AC30" i="3"/>
  <c r="I30" i="3"/>
  <c r="F30" i="3"/>
  <c r="AC29" i="3"/>
  <c r="I29" i="3"/>
  <c r="F29" i="3"/>
  <c r="AC28" i="3"/>
  <c r="I28" i="3"/>
  <c r="F28" i="3"/>
  <c r="AC27" i="3"/>
  <c r="I27" i="3"/>
  <c r="F27" i="3"/>
  <c r="AC26" i="3"/>
  <c r="I26" i="3"/>
  <c r="F26" i="3"/>
  <c r="AC25" i="3"/>
  <c r="I25" i="3"/>
  <c r="F25" i="3"/>
  <c r="AC24" i="3"/>
  <c r="I24" i="3"/>
  <c r="F24" i="3"/>
  <c r="AC23" i="3"/>
  <c r="I23" i="3"/>
  <c r="F23" i="3"/>
  <c r="AC22" i="3"/>
  <c r="I22" i="3"/>
  <c r="F22" i="3"/>
  <c r="AC21" i="3"/>
  <c r="I21" i="3"/>
  <c r="F21" i="3"/>
  <c r="AC20" i="3"/>
  <c r="I20" i="3"/>
  <c r="F20" i="3"/>
  <c r="AC19" i="3"/>
  <c r="I19" i="3"/>
  <c r="F19" i="3"/>
  <c r="AC18" i="3"/>
  <c r="I18" i="3"/>
  <c r="F18" i="3"/>
  <c r="AC17" i="3"/>
  <c r="I17" i="3"/>
  <c r="F17" i="3"/>
  <c r="AC16" i="3"/>
  <c r="I16" i="3"/>
  <c r="F16" i="3"/>
  <c r="AC15" i="3"/>
  <c r="I15" i="3"/>
  <c r="F15" i="3"/>
  <c r="AC14" i="3"/>
  <c r="I14" i="3"/>
  <c r="F14" i="3"/>
  <c r="AC13" i="3"/>
  <c r="I13" i="3"/>
  <c r="F13" i="3"/>
  <c r="AC12" i="3"/>
  <c r="I12" i="3"/>
  <c r="F12" i="3"/>
  <c r="AC11" i="3"/>
  <c r="I11" i="3"/>
  <c r="F11" i="3"/>
  <c r="AC10" i="3"/>
  <c r="I10" i="3"/>
  <c r="F10" i="3"/>
  <c r="AC9" i="3"/>
  <c r="I9" i="3"/>
  <c r="F9" i="3"/>
  <c r="AC8" i="3"/>
  <c r="I8" i="3"/>
  <c r="F8" i="3"/>
  <c r="AC7" i="3"/>
  <c r="I7" i="3"/>
  <c r="F7" i="3"/>
  <c r="D84" i="2"/>
  <c r="E84" i="2" s="1"/>
  <c r="D83" i="2"/>
  <c r="E83" i="2" s="1"/>
  <c r="D82" i="2"/>
  <c r="E82" i="2" s="1"/>
  <c r="D81" i="2"/>
  <c r="E81" i="2" s="1"/>
  <c r="D80" i="2"/>
  <c r="E80" i="2" s="1"/>
  <c r="D79" i="2"/>
  <c r="E79" i="2" s="1"/>
  <c r="D78" i="2"/>
  <c r="E78" i="2" s="1"/>
  <c r="D77" i="2"/>
  <c r="E77" i="2" s="1"/>
  <c r="D76" i="2"/>
  <c r="E76" i="2" s="1"/>
  <c r="D75" i="2"/>
  <c r="E75" i="2" s="1"/>
  <c r="D74" i="2"/>
  <c r="E74" i="2" s="1"/>
  <c r="D73" i="2"/>
  <c r="E73" i="2" s="1"/>
  <c r="D72" i="2"/>
  <c r="E72" i="2" s="1"/>
  <c r="D71" i="2"/>
  <c r="E71" i="2" s="1"/>
  <c r="D70" i="2"/>
  <c r="E70" i="2" s="1"/>
  <c r="D69" i="2"/>
  <c r="E69" i="2" s="1"/>
  <c r="D68" i="2"/>
  <c r="E68" i="2" s="1"/>
  <c r="D67" i="2"/>
  <c r="E67" i="2" s="1"/>
  <c r="D66" i="2"/>
  <c r="E66" i="2" s="1"/>
  <c r="D65" i="2"/>
  <c r="E65" i="2" s="1"/>
  <c r="D64" i="2"/>
  <c r="E64" i="2" s="1"/>
  <c r="D63" i="2"/>
  <c r="E63" i="2" s="1"/>
  <c r="D62" i="2"/>
  <c r="E62" i="2" s="1"/>
  <c r="D60" i="2"/>
  <c r="E60" i="2" s="1"/>
  <c r="D59" i="2"/>
  <c r="E59" i="2" s="1"/>
  <c r="D58" i="2"/>
  <c r="E58" i="2" s="1"/>
  <c r="D57" i="2"/>
  <c r="E57" i="2" s="1"/>
  <c r="D56" i="2"/>
  <c r="E56" i="2" s="1"/>
  <c r="D55" i="2"/>
  <c r="E55" i="2" s="1"/>
  <c r="D54" i="2"/>
  <c r="E54" i="2" s="1"/>
  <c r="D53" i="2"/>
  <c r="E53" i="2" s="1"/>
  <c r="D52" i="2"/>
  <c r="E52" i="2" s="1"/>
  <c r="D51" i="2"/>
  <c r="E51" i="2" s="1"/>
  <c r="D50" i="2"/>
  <c r="E50" i="2" s="1"/>
  <c r="D49" i="2"/>
  <c r="E49" i="2" s="1"/>
  <c r="D48" i="2"/>
  <c r="E48" i="2" s="1"/>
  <c r="D47" i="2"/>
  <c r="E47" i="2" s="1"/>
  <c r="D46" i="2"/>
  <c r="E46" i="2" s="1"/>
  <c r="D45" i="2"/>
  <c r="E45" i="2" s="1"/>
  <c r="D44" i="2"/>
  <c r="E44" i="2" s="1"/>
  <c r="D43" i="2"/>
  <c r="E43" i="2" s="1"/>
  <c r="D42" i="2"/>
  <c r="E42" i="2" s="1"/>
  <c r="D41" i="2"/>
  <c r="E41" i="2" s="1"/>
  <c r="D40" i="2"/>
  <c r="E40" i="2" s="1"/>
  <c r="D39" i="2"/>
  <c r="E39" i="2" s="1"/>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D22" i="2"/>
  <c r="D21" i="2"/>
  <c r="E21" i="2" s="1"/>
  <c r="D20" i="2"/>
  <c r="E20" i="2" s="1"/>
  <c r="D19" i="2"/>
  <c r="E19" i="2" s="1"/>
  <c r="D18" i="2"/>
  <c r="E18" i="2" s="1"/>
  <c r="D17" i="2"/>
  <c r="E17" i="2" s="1"/>
  <c r="D16" i="2"/>
  <c r="E16" i="2" s="1"/>
  <c r="D15" i="2"/>
  <c r="E15" i="2" s="1"/>
  <c r="D14" i="2"/>
  <c r="E14" i="2" s="1"/>
  <c r="D13" i="2"/>
  <c r="E13" i="2" s="1"/>
  <c r="D12" i="2"/>
  <c r="E12" i="2" s="1"/>
  <c r="D11" i="2"/>
  <c r="E11" i="2" s="1"/>
  <c r="D10" i="2"/>
  <c r="E10" i="2" s="1"/>
  <c r="D9" i="2"/>
  <c r="E9" i="2" s="1"/>
</calcChain>
</file>

<file path=xl/sharedStrings.xml><?xml version="1.0" encoding="utf-8"?>
<sst xmlns="http://schemas.openxmlformats.org/spreadsheetml/2006/main" count="360" uniqueCount="338">
  <si>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</si>
  <si>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</si>
  <si>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</si>
  <si>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</si>
  <si>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Pululagua BF2, BF3, WA thickness</t>
  </si>
  <si>
    <t>Table 1</t>
  </si>
  <si>
    <t>Pululagua BF2, BF3, WA thicknes</t>
  </si>
  <si>
    <t>Position UTM WGS84</t>
  </si>
  <si>
    <t>Sample</t>
  </si>
  <si>
    <t>Northing</t>
  </si>
  <si>
    <t>Easting</t>
  </si>
  <si>
    <t>Distance from vent (km)</t>
  </si>
  <si>
    <r>
      <rPr>
        <b/>
        <sz val="12"/>
        <color indexed="8"/>
        <rFont val="Arial"/>
      </rPr>
      <t>(Area)</t>
    </r>
    <r>
      <rPr>
        <b/>
        <vertAlign val="superscript"/>
        <sz val="12"/>
        <color indexed="8"/>
        <rFont val="Arial"/>
      </rPr>
      <t>1/2</t>
    </r>
  </si>
  <si>
    <t>Thickness [cm] of  II</t>
  </si>
  <si>
    <t>Thickness [cm] of  III</t>
  </si>
  <si>
    <t>Thickness [cm] of WA</t>
  </si>
  <si>
    <t>Supposed Vent</t>
  </si>
  <si>
    <t>10005500</t>
  </si>
  <si>
    <t>0780000</t>
  </si>
  <si>
    <t>PL 01</t>
  </si>
  <si>
    <t>9990446</t>
  </si>
  <si>
    <t>0779885</t>
  </si>
  <si>
    <t>PL 02</t>
  </si>
  <si>
    <t>9993084</t>
  </si>
  <si>
    <t>0781514</t>
  </si>
  <si>
    <t>PL 03</t>
  </si>
  <si>
    <t>9996977</t>
  </si>
  <si>
    <t>0784136</t>
  </si>
  <si>
    <t>PL 04</t>
  </si>
  <si>
    <t>9996975</t>
  </si>
  <si>
    <t>0785462</t>
  </si>
  <si>
    <t>PL 05</t>
  </si>
  <si>
    <t>10001195</t>
  </si>
  <si>
    <t>0781423</t>
  </si>
  <si>
    <t>PL 06</t>
  </si>
  <si>
    <t>10000801</t>
  </si>
  <si>
    <t>0781165</t>
  </si>
  <si>
    <t>PL 07</t>
  </si>
  <si>
    <t>10000045</t>
  </si>
  <si>
    <t>0775117</t>
  </si>
  <si>
    <t>PL 08</t>
  </si>
  <si>
    <t>9998335</t>
  </si>
  <si>
    <t>0785647</t>
  </si>
  <si>
    <t>PL 09</t>
  </si>
  <si>
    <t>10000226</t>
  </si>
  <si>
    <t>0781076</t>
  </si>
  <si>
    <t>PL 10</t>
  </si>
  <si>
    <t>10000593</t>
  </si>
  <si>
    <t>0785811</t>
  </si>
  <si>
    <t>PL 11</t>
  </si>
  <si>
    <t>10003934</t>
  </si>
  <si>
    <t>0785317</t>
  </si>
  <si>
    <t>PL 12</t>
  </si>
  <si>
    <t>10007425</t>
  </si>
  <si>
    <t>0784354</t>
  </si>
  <si>
    <t>PL 13</t>
  </si>
  <si>
    <t>10009825</t>
  </si>
  <si>
    <t>0785712</t>
  </si>
  <si>
    <t>PL 14</t>
  </si>
  <si>
    <t>10010152</t>
  </si>
  <si>
    <t>0786192</t>
  </si>
  <si>
    <t>PL 15</t>
  </si>
  <si>
    <t>10011894</t>
  </si>
  <si>
    <t>0788170</t>
  </si>
  <si>
    <t>PL 16</t>
  </si>
  <si>
    <t>10009582</t>
  </si>
  <si>
    <t>0788460</t>
  </si>
  <si>
    <t>PL 17</t>
  </si>
  <si>
    <t>10007007</t>
  </si>
  <si>
    <t>0788872</t>
  </si>
  <si>
    <t>PL 18</t>
  </si>
  <si>
    <t>10002256</t>
  </si>
  <si>
    <t>0789914</t>
  </si>
  <si>
    <t>PL 19</t>
  </si>
  <si>
    <t>9999124</t>
  </si>
  <si>
    <t>0791233</t>
  </si>
  <si>
    <t>PL 20</t>
  </si>
  <si>
    <t>9994734</t>
  </si>
  <si>
    <t>0795903</t>
  </si>
  <si>
    <t>PL 21</t>
  </si>
  <si>
    <t>9993431</t>
  </si>
  <si>
    <t>0797294</t>
  </si>
  <si>
    <t>PL 22</t>
  </si>
  <si>
    <t>9989554</t>
  </si>
  <si>
    <t>0788391</t>
  </si>
  <si>
    <t>PL 23</t>
  </si>
  <si>
    <t>9993690</t>
  </si>
  <si>
    <t>0792165</t>
  </si>
  <si>
    <t>PL 24</t>
  </si>
  <si>
    <t>9992480</t>
  </si>
  <si>
    <t>0795657</t>
  </si>
  <si>
    <t>PL 25</t>
  </si>
  <si>
    <t>9994771</t>
  </si>
  <si>
    <t>0800332</t>
  </si>
  <si>
    <t>PL 26</t>
  </si>
  <si>
    <t>9994574</t>
  </si>
  <si>
    <t>0798457</t>
  </si>
  <si>
    <t>PL 27</t>
  </si>
  <si>
    <t>9996560</t>
  </si>
  <si>
    <t>0796738</t>
  </si>
  <si>
    <t>PL 28</t>
  </si>
  <si>
    <t>9998911</t>
  </si>
  <si>
    <t>0794470</t>
  </si>
  <si>
    <t>PL 29</t>
  </si>
  <si>
    <t>9990184</t>
  </si>
  <si>
    <t>0784377</t>
  </si>
  <si>
    <t>PL 30</t>
  </si>
  <si>
    <t>9991512</t>
  </si>
  <si>
    <t>0785698</t>
  </si>
  <si>
    <t>PL 31</t>
  </si>
  <si>
    <t>9992115</t>
  </si>
  <si>
    <t>0785792</t>
  </si>
  <si>
    <t>PL 32</t>
  </si>
  <si>
    <t>9993202</t>
  </si>
  <si>
    <t>0788928</t>
  </si>
  <si>
    <t>PL 33</t>
  </si>
  <si>
    <t>9994307</t>
  </si>
  <si>
    <t>0788386</t>
  </si>
  <si>
    <t>PL 34</t>
  </si>
  <si>
    <t>9994496</t>
  </si>
  <si>
    <t>PL 35</t>
  </si>
  <si>
    <t>9994979</t>
  </si>
  <si>
    <t>0786982</t>
  </si>
  <si>
    <t>PL 36</t>
  </si>
  <si>
    <t>9995057</t>
  </si>
  <si>
    <t>0786929</t>
  </si>
  <si>
    <t>PL 37</t>
  </si>
  <si>
    <t>9996056</t>
  </si>
  <si>
    <t>0787390</t>
  </si>
  <si>
    <t>PL 38</t>
  </si>
  <si>
    <t>9992393</t>
  </si>
  <si>
    <t>0784369</t>
  </si>
  <si>
    <t>PL 39</t>
  </si>
  <si>
    <t>9994051</t>
  </si>
  <si>
    <t>0783968</t>
  </si>
  <si>
    <t>PL 40</t>
  </si>
  <si>
    <t>10001164</t>
  </si>
  <si>
    <t>0781281</t>
  </si>
  <si>
    <t>PL 41</t>
  </si>
  <si>
    <t>10001136</t>
  </si>
  <si>
    <t>0781267</t>
  </si>
  <si>
    <t>PL 42</t>
  </si>
  <si>
    <t>10001567</t>
  </si>
  <si>
    <t>0781454</t>
  </si>
  <si>
    <t>PL 43</t>
  </si>
  <si>
    <t>9999008</t>
  </si>
  <si>
    <t>0783365</t>
  </si>
  <si>
    <t>PL 44</t>
  </si>
  <si>
    <t>9989293</t>
  </si>
  <si>
    <t>0788748</t>
  </si>
  <si>
    <t>PL 45</t>
  </si>
  <si>
    <t>9990718</t>
  </si>
  <si>
    <t>0789997</t>
  </si>
  <si>
    <t>PL 46</t>
  </si>
  <si>
    <t>9994063</t>
  </si>
  <si>
    <t>0794042</t>
  </si>
  <si>
    <t>PL 47</t>
  </si>
  <si>
    <t>10001878</t>
  </si>
  <si>
    <t>0795034</t>
  </si>
  <si>
    <t>PL 48</t>
  </si>
  <si>
    <t>10000766</t>
  </si>
  <si>
    <t>0793166</t>
  </si>
  <si>
    <t>PL49</t>
  </si>
  <si>
    <t>10000443</t>
  </si>
  <si>
    <t>0770405</t>
  </si>
  <si>
    <t>PL50</t>
  </si>
  <si>
    <t>10007906</t>
  </si>
  <si>
    <t>0773127</t>
  </si>
  <si>
    <t>PL51</t>
  </si>
  <si>
    <t>10001800</t>
  </si>
  <si>
    <t>0772925</t>
  </si>
  <si>
    <t>PL52</t>
  </si>
  <si>
    <t>10001852</t>
  </si>
  <si>
    <t>0767260</t>
  </si>
  <si>
    <t>PL53</t>
  </si>
  <si>
    <t>PL54</t>
  </si>
  <si>
    <t>10005047</t>
  </si>
  <si>
    <t>0754855</t>
  </si>
  <si>
    <t>PL55</t>
  </si>
  <si>
    <t>9999858</t>
  </si>
  <si>
    <t>0751138</t>
  </si>
  <si>
    <t>PL56</t>
  </si>
  <si>
    <t>0781675</t>
  </si>
  <si>
    <t>PL57</t>
  </si>
  <si>
    <t>10001104</t>
  </si>
  <si>
    <t>0773902</t>
  </si>
  <si>
    <t>PL58</t>
  </si>
  <si>
    <t>9996535</t>
  </si>
  <si>
    <t>0779670</t>
  </si>
  <si>
    <t>PL 59</t>
  </si>
  <si>
    <t>9988860</t>
  </si>
  <si>
    <t>0775177</t>
  </si>
  <si>
    <t>PL60</t>
  </si>
  <si>
    <t>9988897</t>
  </si>
  <si>
    <t>0774761</t>
  </si>
  <si>
    <t>PL 61</t>
  </si>
  <si>
    <t>9990442</t>
  </si>
  <si>
    <t>0771194</t>
  </si>
  <si>
    <t>PL 62</t>
  </si>
  <si>
    <t>9995392</t>
  </si>
  <si>
    <t>0771119</t>
  </si>
  <si>
    <t>PL 63</t>
  </si>
  <si>
    <t>9997069</t>
  </si>
  <si>
    <t>0772359</t>
  </si>
  <si>
    <t>PL 64</t>
  </si>
  <si>
    <t>9992184</t>
  </si>
  <si>
    <t>0770380</t>
  </si>
  <si>
    <t>PL 65</t>
  </si>
  <si>
    <t>9990444</t>
  </si>
  <si>
    <t>0774583</t>
  </si>
  <si>
    <t>PL 66</t>
  </si>
  <si>
    <t>9991413</t>
  </si>
  <si>
    <t>0776508</t>
  </si>
  <si>
    <t>PL 67</t>
  </si>
  <si>
    <t>9994306</t>
  </si>
  <si>
    <t>0777242</t>
  </si>
  <si>
    <t>PL 68</t>
  </si>
  <si>
    <t>9994870</t>
  </si>
  <si>
    <t>0779415</t>
  </si>
  <si>
    <t>PL 69</t>
  </si>
  <si>
    <t>10014126</t>
  </si>
  <si>
    <t>0787357</t>
  </si>
  <si>
    <t>PL 70</t>
  </si>
  <si>
    <t>10015665</t>
  </si>
  <si>
    <t>0789072</t>
  </si>
  <si>
    <t>PL 71</t>
  </si>
  <si>
    <t>10015690</t>
  </si>
  <si>
    <t>0785906</t>
  </si>
  <si>
    <t>PL 72</t>
  </si>
  <si>
    <t>10018445</t>
  </si>
  <si>
    <t>0788665</t>
  </si>
  <si>
    <t>PL 73</t>
  </si>
  <si>
    <t>10019556</t>
  </si>
  <si>
    <t>0788527</t>
  </si>
  <si>
    <t>PL 74</t>
  </si>
  <si>
    <t>10019086</t>
  </si>
  <si>
    <t>0788409</t>
  </si>
  <si>
    <t>PL74b</t>
  </si>
  <si>
    <t>PL 75</t>
  </si>
  <si>
    <t>10015502</t>
  </si>
  <si>
    <t>0793494</t>
  </si>
  <si>
    <t>Pululagua BF2 grainsize</t>
  </si>
  <si>
    <t>Grid</t>
  </si>
  <si>
    <t>Lat/Lon hddd°mm.mmm'</t>
  </si>
  <si>
    <t>Datum</t>
  </si>
  <si>
    <t>WGS 84</t>
  </si>
  <si>
    <t>Name</t>
  </si>
  <si>
    <t>Position</t>
  </si>
  <si>
    <t>Distance Vent</t>
  </si>
  <si>
    <t>Altitude</t>
  </si>
  <si>
    <t>Thickness</t>
  </si>
  <si>
    <t>Mass/area</t>
  </si>
  <si>
    <t>Size -7 phi</t>
  </si>
  <si>
    <t>Size -6 phi</t>
  </si>
  <si>
    <t>Size - 5 phi</t>
  </si>
  <si>
    <t>Size - 4 phi</t>
  </si>
  <si>
    <t>Size - 3 phi</t>
  </si>
  <si>
    <t>Size - 2 phi</t>
  </si>
  <si>
    <t>Size - 1 phi</t>
  </si>
  <si>
    <t>Size 0 phi</t>
  </si>
  <si>
    <t>Size 1 phi</t>
  </si>
  <si>
    <t>Size 2 phi</t>
  </si>
  <si>
    <t>Size 3 phi</t>
  </si>
  <si>
    <t>Size 4 phi</t>
  </si>
  <si>
    <t>Size 5 phi</t>
  </si>
  <si>
    <t>Size 6 phi</t>
  </si>
  <si>
    <t>Size 7 phi</t>
  </si>
  <si>
    <t>Size 8 phi</t>
  </si>
  <si>
    <t>Size 9 phi</t>
  </si>
  <si>
    <t>Size 10 phi</t>
  </si>
  <si>
    <t>Size 11 phi</t>
  </si>
  <si>
    <t>total</t>
  </si>
  <si>
    <t>Md(phi)</t>
  </si>
  <si>
    <t>Sorting</t>
  </si>
  <si>
    <t>SkG</t>
  </si>
  <si>
    <t>PL01</t>
  </si>
  <si>
    <t>PL02</t>
  </si>
  <si>
    <t>PL03</t>
  </si>
  <si>
    <t>PL04</t>
  </si>
  <si>
    <t>PL05</t>
  </si>
  <si>
    <t>PL06</t>
  </si>
  <si>
    <t>PL07</t>
  </si>
  <si>
    <t>PL08</t>
  </si>
  <si>
    <t>PL09</t>
  </si>
  <si>
    <t>PL10</t>
  </si>
  <si>
    <t>PL11</t>
  </si>
  <si>
    <t>PL12</t>
  </si>
  <si>
    <t>PL13</t>
  </si>
  <si>
    <t>PL15</t>
  </si>
  <si>
    <t>PL16</t>
  </si>
  <si>
    <t>PL17</t>
  </si>
  <si>
    <t>PL18</t>
  </si>
  <si>
    <t>PL19</t>
  </si>
  <si>
    <t>PL20</t>
  </si>
  <si>
    <t>PL21</t>
  </si>
  <si>
    <t>PL22</t>
  </si>
  <si>
    <t>PL23</t>
  </si>
  <si>
    <t>PL24</t>
  </si>
  <si>
    <t>PL25</t>
  </si>
  <si>
    <t>PL26</t>
  </si>
  <si>
    <t>PL27</t>
  </si>
  <si>
    <t>PL28</t>
  </si>
  <si>
    <t>PL29</t>
  </si>
  <si>
    <t>PL31</t>
  </si>
  <si>
    <t>PL32</t>
  </si>
  <si>
    <t>PL33</t>
  </si>
  <si>
    <t>PL34</t>
  </si>
  <si>
    <t>PL35</t>
  </si>
  <si>
    <t>PL36</t>
  </si>
  <si>
    <t>PL37</t>
  </si>
  <si>
    <t>PL38</t>
  </si>
  <si>
    <t>PL39</t>
  </si>
  <si>
    <t>PL40</t>
  </si>
  <si>
    <t>PL41</t>
  </si>
  <si>
    <t>PL42</t>
  </si>
  <si>
    <t>PL43</t>
  </si>
  <si>
    <t>PL44</t>
  </si>
  <si>
    <t>PL45</t>
  </si>
  <si>
    <t>PL46</t>
  </si>
  <si>
    <t>PL47</t>
  </si>
  <si>
    <t>PL48</t>
  </si>
  <si>
    <t>PL59</t>
  </si>
  <si>
    <t>PL61</t>
  </si>
  <si>
    <t>PL62</t>
  </si>
  <si>
    <t>PL63</t>
  </si>
  <si>
    <t>PL64</t>
  </si>
  <si>
    <t>PL65</t>
  </si>
  <si>
    <t>PL66</t>
  </si>
  <si>
    <t>PL67</t>
  </si>
  <si>
    <t>PL68</t>
  </si>
  <si>
    <t>PL69</t>
  </si>
  <si>
    <t>PL70</t>
  </si>
  <si>
    <t>PL71</t>
  </si>
  <si>
    <t>PL72</t>
  </si>
  <si>
    <t>PL73</t>
  </si>
  <si>
    <t>PL74</t>
  </si>
  <si>
    <t>PL75</t>
  </si>
  <si>
    <t>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</si>
</sst>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9" x14ac:knownFonts="1">
    <font>
      <sz val="10"/>
      <color indexed="8"/>
      <name val="Helvetica Neue"/>
    </font>
    <font>
      <sz val="12"/>
      <color indexed="8"/>
      <name val="Helvetica Neue"/>
    </font>
    <font>
      <sz val="14"/>
      <color indexed="8"/>
      <name val="Helvetica Neue"/>
    </font>
    <font>
      <u/>
      <sz val="12"/>
      <color indexed="11"/>
      <name val="Helvetica Neue"/>
    </font>
    <font>
      <sz val="12"/>
      <color indexed="8"/>
      <name val="Arial"/>
    </font>
    <font>
      <b/>
      <sz val="10"/>
      <color indexed="8"/>
      <name val="Helvetica Neue"/>
    </font>
    <font>
      <b/>
      <sz val="12"/>
      <color indexed="8"/>
      <name val="Arial"/>
    </font>
    <font>
      <b/>
      <vertAlign val="superscript"/>
      <sz val="12"/>
      <color indexed="8"/>
      <name val="Arial"/>
    </font>
    <font>
      <sz val="10"/>
      <color indexed="8"/>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1">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8"/>
      </bottom>
      <diagonal/>
    </border>
    <border>
      <left style="thin">
        <color indexed="14"/>
      </left>
      <right style="thin">
        <color indexed="13"/>
      </right>
      <top style="thin">
        <color indexed="14"/>
      </top>
      <bottom style="thin">
        <color indexed="8"/>
      </bottom>
      <diagonal/>
    </border>
    <border>
      <left style="thin">
        <color indexed="13"/>
      </left>
      <right style="thin">
        <color indexed="13"/>
      </right>
      <top style="thin">
        <color indexed="14"/>
      </top>
      <bottom style="thin">
        <color indexed="8"/>
      </bottom>
      <diagonal/>
    </border>
    <border>
      <left style="thin">
        <color indexed="13"/>
      </left>
      <right style="thin">
        <color indexed="14"/>
      </right>
      <top style="thin">
        <color indexed="8"/>
      </top>
      <bottom style="thin">
        <color indexed="13"/>
      </bottom>
      <diagonal/>
    </border>
    <border>
      <left style="thin">
        <color indexed="14"/>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4"/>
      </right>
      <top style="thin">
        <color indexed="13"/>
      </top>
      <bottom style="thin">
        <color indexed="8"/>
      </bottom>
      <diagonal/>
    </border>
    <border>
      <left style="thin">
        <color indexed="14"/>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diagonal/>
    </border>
    <border>
      <left style="thin">
        <color indexed="13"/>
      </left>
      <right/>
      <top/>
      <bottom/>
      <diagonal/>
    </border>
    <border>
      <left/>
      <right style="thin">
        <color indexed="13"/>
      </right>
      <top style="thin">
        <color indexed="13"/>
      </top>
      <bottom style="thin">
        <color indexed="13"/>
      </bottom>
      <diagonal/>
    </border>
    <border>
      <left style="thin">
        <color indexed="13"/>
      </left>
      <right style="thin">
        <color indexed="14"/>
      </right>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fillId="0" borderId="0" applyNumberFormat="0" applyFill="0" applyBorder="0" applyProtection="0">
      <alignment vertical="top" wrapText="1"/>
    </xf>
  </cellStyleXfs>
  <cellXfs count="61">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49" fontId="4" fillId="4" borderId="1" xfId="0" applyNumberFormat="1" applyFont="1" applyFill="1" applyBorder="1" applyAlignment="1">
      <alignment horizontal="left" vertical="center"/>
    </xf>
    <xf numFmtId="0" fontId="5" fillId="5" borderId="1" xfId="0" applyFont="1" applyFill="1" applyBorder="1" applyAlignment="1">
      <alignment vertical="top" wrapText="1"/>
    </xf>
    <xf numFmtId="0" fontId="5" fillId="6" borderId="2" xfId="0" applyFont="1" applyFill="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4" fillId="4" borderId="5" xfId="0" applyFont="1" applyFill="1" applyBorder="1" applyAlignment="1">
      <alignment horizontal="center" vertical="center" wrapText="1"/>
    </xf>
    <xf numFmtId="49" fontId="4" fillId="4" borderId="6" xfId="0" applyNumberFormat="1" applyFont="1" applyFill="1" applyBorder="1" applyAlignment="1">
      <alignment horizontal="center" vertical="center" wrapText="1"/>
    </xf>
    <xf numFmtId="49" fontId="4" fillId="4" borderId="7" xfId="0" applyNumberFormat="1" applyFont="1" applyFill="1" applyBorder="1" applyAlignment="1">
      <alignment horizontal="center" vertical="center" wrapText="1"/>
    </xf>
    <xf numFmtId="2" fontId="4" fillId="4" borderId="7" xfId="0" applyNumberFormat="1" applyFont="1" applyFill="1" applyBorder="1" applyAlignment="1">
      <alignment horizontal="center" vertical="center" wrapText="1"/>
    </xf>
    <xf numFmtId="164" fontId="4" fillId="4" borderId="7" xfId="0" applyNumberFormat="1" applyFont="1" applyFill="1" applyBorder="1" applyAlignment="1">
      <alignment horizontal="center" vertical="center" wrapText="1"/>
    </xf>
    <xf numFmtId="49" fontId="4" fillId="4" borderId="11" xfId="0" applyNumberFormat="1" applyFont="1" applyFill="1" applyBorder="1" applyAlignment="1">
      <alignment horizontal="center" vertical="center" wrapText="1"/>
    </xf>
    <xf numFmtId="49" fontId="4" fillId="4" borderId="12" xfId="0" applyNumberFormat="1" applyFont="1" applyFill="1" applyBorder="1" applyAlignment="1">
      <alignment horizontal="center" vertical="center" wrapText="1"/>
    </xf>
    <xf numFmtId="49" fontId="4" fillId="4" borderId="13" xfId="0" applyNumberFormat="1" applyFont="1" applyFill="1" applyBorder="1" applyAlignment="1">
      <alignment horizontal="center" vertical="center" wrapText="1"/>
    </xf>
    <xf numFmtId="2" fontId="4" fillId="4" borderId="13" xfId="0" applyNumberFormat="1" applyFont="1" applyFill="1" applyBorder="1" applyAlignment="1">
      <alignment horizontal="center" vertical="center" wrapText="1"/>
    </xf>
    <xf numFmtId="164" fontId="4" fillId="4" borderId="13" xfId="0" applyNumberFormat="1" applyFont="1" applyFill="1" applyBorder="1" applyAlignment="1">
      <alignment horizontal="center" vertical="center" wrapText="1"/>
    </xf>
    <xf numFmtId="0" fontId="4" fillId="4" borderId="14" xfId="0" applyFont="1" applyFill="1" applyBorder="1" applyAlignment="1">
      <alignment horizontal="center" vertical="center" wrapText="1"/>
    </xf>
    <xf numFmtId="49" fontId="5" fillId="7" borderId="15" xfId="0" applyNumberFormat="1" applyFont="1" applyFill="1" applyBorder="1" applyAlignment="1">
      <alignment vertical="center" wrapText="1"/>
    </xf>
    <xf numFmtId="49" fontId="0" fillId="4" borderId="16" xfId="0" applyNumberFormat="1" applyFont="1" applyFill="1" applyBorder="1" applyAlignment="1">
      <alignment vertical="center" wrapText="1"/>
    </xf>
    <xf numFmtId="49" fontId="0" fillId="4" borderId="13" xfId="0" applyNumberFormat="1" applyFont="1" applyFill="1" applyBorder="1" applyAlignment="1">
      <alignment vertical="center" wrapText="1"/>
    </xf>
    <xf numFmtId="2" fontId="0" fillId="4" borderId="13" xfId="0" applyNumberFormat="1" applyFont="1" applyFill="1" applyBorder="1" applyAlignment="1">
      <alignment vertical="center" wrapText="1"/>
    </xf>
    <xf numFmtId="164" fontId="0" fillId="4" borderId="13" xfId="0" applyNumberFormat="1" applyFont="1" applyFill="1" applyBorder="1" applyAlignment="1">
      <alignment vertical="center" wrapText="1"/>
    </xf>
    <xf numFmtId="49" fontId="0" fillId="0" borderId="16" xfId="0" applyNumberFormat="1" applyFont="1" applyBorder="1" applyAlignment="1">
      <alignment vertical="top" wrapText="1"/>
    </xf>
    <xf numFmtId="49" fontId="0" fillId="0" borderId="13" xfId="0" applyNumberFormat="1" applyFont="1" applyBorder="1" applyAlignment="1">
      <alignment vertical="top" wrapText="1"/>
    </xf>
    <xf numFmtId="164" fontId="0" fillId="0" borderId="13" xfId="0" applyNumberFormat="1" applyFont="1" applyBorder="1" applyAlignment="1">
      <alignment vertical="top" wrapText="1"/>
    </xf>
    <xf numFmtId="0" fontId="0" fillId="0" borderId="13" xfId="0" applyFont="1" applyBorder="1" applyAlignment="1">
      <alignment vertical="top" wrapText="1"/>
    </xf>
    <xf numFmtId="0" fontId="0" fillId="0" borderId="13" xfId="0" applyNumberFormat="1" applyFont="1" applyBorder="1" applyAlignment="1">
      <alignment vertical="top" wrapText="1"/>
    </xf>
    <xf numFmtId="49" fontId="5" fillId="6" borderId="17" xfId="0" applyNumberFormat="1" applyFont="1" applyFill="1" applyBorder="1" applyAlignment="1">
      <alignment vertical="top" wrapText="1"/>
    </xf>
    <xf numFmtId="49" fontId="0" fillId="0" borderId="12" xfId="0" applyNumberFormat="1" applyFont="1" applyBorder="1" applyAlignment="1">
      <alignment vertical="top" wrapText="1"/>
    </xf>
    <xf numFmtId="2" fontId="0" fillId="0" borderId="13" xfId="0" applyNumberFormat="1" applyFont="1" applyBorder="1" applyAlignment="1">
      <alignment vertical="top" wrapText="1"/>
    </xf>
    <xf numFmtId="49" fontId="5" fillId="6" borderId="11" xfId="0" applyNumberFormat="1" applyFont="1" applyFill="1" applyBorder="1" applyAlignment="1">
      <alignment vertical="top" wrapText="1"/>
    </xf>
    <xf numFmtId="0" fontId="0" fillId="0" borderId="12" xfId="0" applyFont="1" applyBorder="1" applyAlignment="1">
      <alignment vertical="top" wrapText="1"/>
    </xf>
    <xf numFmtId="0" fontId="0" fillId="0" borderId="0" xfId="0" applyNumberFormat="1" applyFont="1" applyAlignment="1">
      <alignment vertical="top" wrapText="1"/>
    </xf>
    <xf numFmtId="49" fontId="5" fillId="5" borderId="1" xfId="0" applyNumberFormat="1" applyFont="1" applyFill="1" applyBorder="1" applyAlignment="1">
      <alignment vertical="top" wrapText="1"/>
    </xf>
    <xf numFmtId="49" fontId="5" fillId="6" borderId="18" xfId="0" applyNumberFormat="1" applyFont="1" applyFill="1" applyBorder="1" applyAlignment="1">
      <alignment vertical="top" wrapText="1"/>
    </xf>
    <xf numFmtId="49" fontId="0" fillId="0" borderId="19" xfId="0" applyNumberFormat="1" applyFont="1" applyBorder="1" applyAlignment="1">
      <alignment vertical="top" wrapText="1"/>
    </xf>
    <xf numFmtId="49" fontId="0" fillId="0" borderId="20" xfId="0" applyNumberFormat="1" applyFont="1" applyBorder="1" applyAlignment="1">
      <alignment vertical="top" wrapText="1"/>
    </xf>
    <xf numFmtId="0" fontId="0" fillId="0" borderId="20" xfId="0" applyNumberFormat="1" applyFont="1" applyBorder="1" applyAlignment="1">
      <alignment vertical="top" wrapText="1"/>
    </xf>
    <xf numFmtId="0" fontId="0" fillId="0" borderId="20" xfId="0" applyFont="1" applyBorder="1" applyAlignment="1">
      <alignment vertical="top" wrapText="1"/>
    </xf>
    <xf numFmtId="0" fontId="5" fillId="6" borderId="11" xfId="0" applyFont="1" applyFill="1" applyBorder="1" applyAlignment="1">
      <alignment vertical="top" wrapText="1"/>
    </xf>
    <xf numFmtId="0" fontId="0" fillId="0" borderId="12" xfId="0" applyNumberFormat="1" applyFont="1" applyBorder="1" applyAlignment="1">
      <alignment vertical="top" wrapText="1"/>
    </xf>
    <xf numFmtId="1" fontId="0" fillId="0" borderId="13" xfId="0" applyNumberFormat="1" applyFont="1" applyBorder="1" applyAlignment="1">
      <alignment vertical="top" wrapText="1"/>
    </xf>
    <xf numFmtId="165" fontId="0" fillId="0" borderId="13" xfId="0" applyNumberFormat="1" applyFont="1" applyBorder="1" applyAlignment="1">
      <alignment vertical="top" wrapText="1"/>
    </xf>
    <xf numFmtId="0" fontId="8" fillId="0" borderId="13" xfId="0" applyNumberFormat="1" applyFont="1" applyBorder="1" applyAlignment="1">
      <alignment horizontal="righ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xf numFmtId="49" fontId="6" fillId="4" borderId="7" xfId="0" applyNumberFormat="1" applyFont="1" applyFill="1" applyBorder="1" applyAlignment="1">
      <alignment horizontal="center" vertical="center" wrapText="1"/>
    </xf>
    <xf numFmtId="164" fontId="8" fillId="4" borderId="10" xfId="0" applyNumberFormat="1"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0" fontId="8" fillId="4" borderId="8" xfId="0" applyFont="1" applyFill="1" applyBorder="1" applyAlignment="1">
      <alignment horizontal="center" vertical="center" wrapText="1"/>
    </xf>
    <xf numFmtId="49" fontId="6" fillId="4" borderId="6" xfId="0" applyNumberFormat="1" applyFont="1" applyFill="1" applyBorder="1" applyAlignment="1">
      <alignment horizontal="center" vertical="center" wrapText="1"/>
    </xf>
    <xf numFmtId="49" fontId="8" fillId="4" borderId="9" xfId="0" applyNumberFormat="1" applyFont="1" applyFill="1" applyBorder="1" applyAlignment="1">
      <alignment horizontal="center" vertical="center" wrapText="1"/>
    </xf>
    <xf numFmtId="49" fontId="8" fillId="4" borderId="10" xfId="0" applyNumberFormat="1" applyFont="1" applyFill="1" applyBorder="1" applyAlignment="1">
      <alignment horizontal="center" vertical="center" wrapText="1"/>
    </xf>
    <xf numFmtId="2" fontId="8" fillId="4" borderId="10" xfId="0" applyNumberFormat="1" applyFont="1" applyFill="1" applyBorder="1" applyAlignment="1">
      <alignment horizontal="center" vertical="center" wrapText="1"/>
    </xf>
    <xf numFmtId="0" fontId="8" fillId="4" borderId="10" xfId="0" applyFont="1" applyFill="1" applyBorder="1" applyAlignment="1">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5A5A5"/>
      <rgbColor rgb="FF3F3F3F"/>
      <rgbColor rgb="FFBDC0BF"/>
      <rgbColor rgb="FFDBDBDB"/>
      <rgbColor rgb="FF00ABEA"/>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49" t="s">
        <v>0</v>
      </c>
      <c r="C3" s="50"/>
      <c r="D3" s="50"/>
    </row>
    <row r="7" spans="2:4" ht="19" x14ac:dyDescent="0.15">
      <c r="B7" s="1" t="s">
        <v>1</v>
      </c>
      <c r="C7" s="1" t="s">
        <v>2</v>
      </c>
      <c r="D7" s="1" t="s">
        <v>3</v>
      </c>
    </row>
    <row r="9" spans="2:4" ht="17" x14ac:dyDescent="0.15">
      <c r="B9" s="2" t="s">
        <v>4</v>
      </c>
      <c r="C9" s="2"/>
      <c r="D9" s="2"/>
    </row>
    <row r="10" spans="2:4" ht="17" x14ac:dyDescent="0.15">
      <c r="B10" s="3"/>
      <c r="C10" s="3" t="s">
        <v>5</v>
      </c>
      <c r="D10" s="4" t="s">
        <v>6</v>
      </c>
    </row>
    <row r="11" spans="2:4" ht="17" x14ac:dyDescent="0.15">
      <c r="B11" s="2" t="s">
        <v>241</v>
      </c>
      <c r="C11" s="2"/>
      <c r="D11" s="2"/>
    </row>
    <row r="12" spans="2:4" ht="17" x14ac:dyDescent="0.15">
      <c r="B12" s="3"/>
      <c r="C12" s="3" t="s">
        <v>5</v>
      </c>
      <c r="D12" s="4" t="s">
        <v>241</v>
      </c>
    </row>
  </sheetData>
  <mergeCells count="1">
    <mergeCell ref="B3:D3"/>
  </mergeCells>
  <hyperlinks>
    <hyperlink ref="D10" location="'Pululagua BF2, BF3, WA thicknes'!R2C1" display="Pululagua BF2, BF3, WA thicknes" xr:uid="{00000000-0004-0000-0000-000000000000}"/>
    <hyperlink ref="D12" location="'Pululagua BF2 grainsize'!R2C1" display="Pululagua BF2 grainsize"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84"/>
  <sheetViews>
    <sheetView showGridLines="0" workbookViewId="0">
      <pane xSplit="1" ySplit="2" topLeftCell="B48" activePane="bottomRight" state="frozen"/>
      <selection pane="topRight"/>
      <selection pane="bottomLeft"/>
      <selection pane="bottomRight" activeCell="F22" sqref="F22"/>
    </sheetView>
  </sheetViews>
  <sheetFormatPr baseColWidth="10" defaultColWidth="16.33203125" defaultRowHeight="20" customHeight="1" x14ac:dyDescent="0.15"/>
  <cols>
    <col min="1" max="256" width="16.33203125" style="5" customWidth="1"/>
  </cols>
  <sheetData>
    <row r="1" spans="1:8" ht="27.75" customHeight="1" x14ac:dyDescent="0.15">
      <c r="A1" s="51" t="s">
        <v>5</v>
      </c>
      <c r="B1" s="51"/>
      <c r="C1" s="51"/>
      <c r="D1" s="51"/>
      <c r="E1" s="51"/>
      <c r="F1" s="51"/>
      <c r="G1" s="51"/>
      <c r="H1" s="51"/>
    </row>
    <row r="2" spans="1:8" ht="20.25" customHeight="1" x14ac:dyDescent="0.15">
      <c r="A2" s="6" t="s">
        <v>7</v>
      </c>
      <c r="B2" s="7"/>
      <c r="C2" s="7"/>
      <c r="D2" s="7"/>
      <c r="E2" s="7"/>
      <c r="F2" s="7"/>
      <c r="G2" s="7"/>
      <c r="H2" s="7"/>
    </row>
    <row r="3" spans="1:8" ht="20.5" customHeight="1" x14ac:dyDescent="0.15">
      <c r="A3" s="8"/>
      <c r="B3" s="9"/>
      <c r="C3" s="10"/>
      <c r="D3" s="10"/>
      <c r="E3" s="10"/>
      <c r="F3" s="10"/>
      <c r="G3" s="10"/>
      <c r="H3" s="10"/>
    </row>
    <row r="4" spans="1:8" ht="8.5" customHeight="1" x14ac:dyDescent="0.15">
      <c r="A4" s="54" t="s">
        <v>8</v>
      </c>
      <c r="B4" s="56" t="s">
        <v>9</v>
      </c>
      <c r="C4" s="52" t="s">
        <v>10</v>
      </c>
      <c r="D4" s="52" t="s">
        <v>11</v>
      </c>
      <c r="E4" s="52" t="s">
        <v>12</v>
      </c>
      <c r="F4" s="52" t="s">
        <v>13</v>
      </c>
      <c r="G4" s="52" t="s">
        <v>14</v>
      </c>
      <c r="H4" s="52" t="s">
        <v>15</v>
      </c>
    </row>
    <row r="5" spans="1:8" ht="21.5" customHeight="1" x14ac:dyDescent="0.15">
      <c r="A5" s="55"/>
      <c r="B5" s="57"/>
      <c r="C5" s="58"/>
      <c r="D5" s="59"/>
      <c r="E5" s="60"/>
      <c r="F5" s="53"/>
      <c r="G5" s="53"/>
      <c r="H5" s="53"/>
    </row>
    <row r="6" spans="1:8" ht="16.25" customHeight="1" x14ac:dyDescent="0.15">
      <c r="A6" s="11"/>
      <c r="B6" s="12"/>
      <c r="C6" s="13"/>
      <c r="D6" s="14"/>
      <c r="E6" s="14"/>
      <c r="F6" s="15"/>
      <c r="G6" s="15"/>
      <c r="H6" s="15"/>
    </row>
    <row r="7" spans="1:8" ht="16" customHeight="1" x14ac:dyDescent="0.15">
      <c r="A7" s="16" t="s">
        <v>16</v>
      </c>
      <c r="B7" s="17" t="s">
        <v>17</v>
      </c>
      <c r="C7" s="18" t="s">
        <v>18</v>
      </c>
      <c r="D7" s="19"/>
      <c r="E7" s="19"/>
      <c r="F7" s="20"/>
      <c r="G7" s="20"/>
      <c r="H7" s="20"/>
    </row>
    <row r="8" spans="1:8" ht="16.25" customHeight="1" x14ac:dyDescent="0.15">
      <c r="A8" s="21"/>
      <c r="B8" s="17"/>
      <c r="C8" s="18"/>
      <c r="D8" s="19"/>
      <c r="E8" s="19"/>
      <c r="F8" s="20"/>
      <c r="G8" s="20"/>
      <c r="H8" s="20"/>
    </row>
    <row r="9" spans="1:8" ht="14.75" customHeight="1" x14ac:dyDescent="0.15">
      <c r="A9" s="22" t="s">
        <v>19</v>
      </c>
      <c r="B9" s="23" t="s">
        <v>20</v>
      </c>
      <c r="C9" s="24" t="s">
        <v>21</v>
      </c>
      <c r="D9" s="25">
        <f t="shared" ref="D9:D40" si="0">(((($B$7-B9)^2)+($C$7-C9)^2)^0.5)/1000</f>
        <v>15.054439245617885</v>
      </c>
      <c r="E9" s="25">
        <f t="shared" ref="E9:E21" si="1">((PI()*(D9)^2)^0.5)</f>
        <v>26.683298814118551</v>
      </c>
      <c r="F9" s="26">
        <v>7</v>
      </c>
      <c r="G9" s="26">
        <v>6</v>
      </c>
      <c r="H9" s="26">
        <v>9</v>
      </c>
    </row>
    <row r="10" spans="1:8" ht="14.75" customHeight="1" x14ac:dyDescent="0.15">
      <c r="A10" s="22" t="s">
        <v>22</v>
      </c>
      <c r="B10" s="23" t="s">
        <v>23</v>
      </c>
      <c r="C10" s="24" t="s">
        <v>24</v>
      </c>
      <c r="D10" s="25">
        <f t="shared" si="0"/>
        <v>12.507967540731789</v>
      </c>
      <c r="E10" s="25">
        <f t="shared" si="1"/>
        <v>22.169795234571254</v>
      </c>
      <c r="F10" s="26">
        <v>10</v>
      </c>
      <c r="G10" s="26">
        <v>6</v>
      </c>
      <c r="H10" s="26">
        <v>9</v>
      </c>
    </row>
    <row r="11" spans="1:8" ht="14.75" customHeight="1" x14ac:dyDescent="0.15">
      <c r="A11" s="22" t="s">
        <v>25</v>
      </c>
      <c r="B11" s="23" t="s">
        <v>26</v>
      </c>
      <c r="C11" s="24" t="s">
        <v>27</v>
      </c>
      <c r="D11" s="25">
        <f t="shared" si="0"/>
        <v>9.4735434236614964</v>
      </c>
      <c r="E11" s="25">
        <f t="shared" si="1"/>
        <v>16.791418522989446</v>
      </c>
      <c r="F11" s="26">
        <v>17</v>
      </c>
      <c r="G11" s="26">
        <v>14</v>
      </c>
      <c r="H11" s="26">
        <v>7.7</v>
      </c>
    </row>
    <row r="12" spans="1:8" ht="20.75" customHeight="1" x14ac:dyDescent="0.15">
      <c r="A12" s="22" t="s">
        <v>28</v>
      </c>
      <c r="B12" s="27" t="s">
        <v>29</v>
      </c>
      <c r="C12" s="28" t="s">
        <v>30</v>
      </c>
      <c r="D12" s="25">
        <f t="shared" si="0"/>
        <v>10.124676241737314</v>
      </c>
      <c r="E12" s="25">
        <f t="shared" si="1"/>
        <v>17.945521393838888</v>
      </c>
      <c r="F12" s="29">
        <v>15</v>
      </c>
      <c r="G12" s="29">
        <v>6</v>
      </c>
      <c r="H12" s="29">
        <v>4</v>
      </c>
    </row>
    <row r="13" spans="1:8" ht="20.75" customHeight="1" x14ac:dyDescent="0.15">
      <c r="A13" s="22" t="s">
        <v>31</v>
      </c>
      <c r="B13" s="27" t="s">
        <v>32</v>
      </c>
      <c r="C13" s="28" t="s">
        <v>33</v>
      </c>
      <c r="D13" s="25">
        <f t="shared" si="0"/>
        <v>4.5340880009104367</v>
      </c>
      <c r="E13" s="25">
        <f t="shared" si="1"/>
        <v>8.0364617375581968</v>
      </c>
      <c r="F13" s="29">
        <v>29</v>
      </c>
      <c r="G13" s="29">
        <v>12</v>
      </c>
      <c r="H13" s="29">
        <v>11</v>
      </c>
    </row>
    <row r="14" spans="1:8" ht="20.75" customHeight="1" x14ac:dyDescent="0.15">
      <c r="A14" s="22" t="s">
        <v>34</v>
      </c>
      <c r="B14" s="27" t="s">
        <v>35</v>
      </c>
      <c r="C14" s="28" t="s">
        <v>36</v>
      </c>
      <c r="D14" s="25">
        <f t="shared" si="0"/>
        <v>4.8412628517774161</v>
      </c>
      <c r="E14" s="25">
        <f t="shared" si="1"/>
        <v>8.5809149848787012</v>
      </c>
      <c r="F14" s="29">
        <v>22</v>
      </c>
      <c r="G14" s="29">
        <v>13.5</v>
      </c>
      <c r="H14" s="29">
        <v>9.5</v>
      </c>
    </row>
    <row r="15" spans="1:8" ht="20.75" customHeight="1" x14ac:dyDescent="0.15">
      <c r="A15" s="22" t="s">
        <v>37</v>
      </c>
      <c r="B15" s="27" t="s">
        <v>38</v>
      </c>
      <c r="C15" s="28" t="s">
        <v>39</v>
      </c>
      <c r="D15" s="25">
        <f t="shared" si="0"/>
        <v>7.3212508494109114</v>
      </c>
      <c r="E15" s="25">
        <f t="shared" si="1"/>
        <v>12.97657926148365</v>
      </c>
      <c r="F15" s="29">
        <v>23.5</v>
      </c>
      <c r="G15" s="29">
        <v>19</v>
      </c>
      <c r="H15" s="29">
        <v>8.5</v>
      </c>
    </row>
    <row r="16" spans="1:8" ht="20.75" customHeight="1" x14ac:dyDescent="0.15">
      <c r="A16" s="22" t="s">
        <v>40</v>
      </c>
      <c r="B16" s="27" t="s">
        <v>41</v>
      </c>
      <c r="C16" s="28" t="s">
        <v>42</v>
      </c>
      <c r="D16" s="25">
        <f t="shared" si="0"/>
        <v>9.1228194106865885</v>
      </c>
      <c r="E16" s="25">
        <f t="shared" si="1"/>
        <v>16.169776395587036</v>
      </c>
      <c r="F16" s="29">
        <v>18</v>
      </c>
      <c r="G16" s="29">
        <v>10</v>
      </c>
      <c r="H16" s="29">
        <v>1.5</v>
      </c>
    </row>
    <row r="17" spans="1:8" ht="20.75" customHeight="1" x14ac:dyDescent="0.15">
      <c r="A17" s="22" t="s">
        <v>43</v>
      </c>
      <c r="B17" s="27" t="s">
        <v>44</v>
      </c>
      <c r="C17" s="28" t="s">
        <v>45</v>
      </c>
      <c r="D17" s="25">
        <f t="shared" si="0"/>
        <v>5.3826435884238144</v>
      </c>
      <c r="E17" s="25">
        <f t="shared" si="1"/>
        <v>9.5404873563536743</v>
      </c>
      <c r="F17" s="29">
        <v>27.5</v>
      </c>
      <c r="G17" s="29">
        <v>15</v>
      </c>
      <c r="H17" s="29">
        <v>8</v>
      </c>
    </row>
    <row r="18" spans="1:8" ht="20.75" customHeight="1" x14ac:dyDescent="0.15">
      <c r="A18" s="22" t="s">
        <v>46</v>
      </c>
      <c r="B18" s="27" t="s">
        <v>47</v>
      </c>
      <c r="C18" s="28" t="s">
        <v>48</v>
      </c>
      <c r="D18" s="25">
        <f t="shared" si="0"/>
        <v>7.6056801142304167</v>
      </c>
      <c r="E18" s="25">
        <f t="shared" si="1"/>
        <v>13.480717007223207</v>
      </c>
      <c r="F18" s="29">
        <v>17.5</v>
      </c>
      <c r="G18" s="29">
        <v>12</v>
      </c>
      <c r="H18" s="29">
        <v>7</v>
      </c>
    </row>
    <row r="19" spans="1:8" ht="20.75" customHeight="1" x14ac:dyDescent="0.15">
      <c r="A19" s="22" t="s">
        <v>49</v>
      </c>
      <c r="B19" s="27" t="s">
        <v>50</v>
      </c>
      <c r="C19" s="28" t="s">
        <v>51</v>
      </c>
      <c r="D19" s="25">
        <f t="shared" si="0"/>
        <v>5.5428192285153957</v>
      </c>
      <c r="E19" s="25">
        <f t="shared" si="1"/>
        <v>9.8243912864552545</v>
      </c>
      <c r="F19" s="29">
        <v>17</v>
      </c>
      <c r="G19" s="29">
        <v>14</v>
      </c>
      <c r="H19" s="29">
        <v>8</v>
      </c>
    </row>
    <row r="20" spans="1:8" ht="20.75" customHeight="1" x14ac:dyDescent="0.15">
      <c r="A20" s="22" t="s">
        <v>52</v>
      </c>
      <c r="B20" s="27" t="s">
        <v>53</v>
      </c>
      <c r="C20" s="28" t="s">
        <v>54</v>
      </c>
      <c r="D20" s="25">
        <f t="shared" si="0"/>
        <v>4.7605609963532665</v>
      </c>
      <c r="E20" s="25">
        <f t="shared" si="1"/>
        <v>8.4378746704569476</v>
      </c>
      <c r="F20" s="29">
        <v>16.5</v>
      </c>
      <c r="G20" s="29">
        <v>18</v>
      </c>
      <c r="H20" s="29">
        <v>5</v>
      </c>
    </row>
    <row r="21" spans="1:8" ht="20.75" customHeight="1" x14ac:dyDescent="0.15">
      <c r="A21" s="22" t="s">
        <v>55</v>
      </c>
      <c r="B21" s="27" t="s">
        <v>56</v>
      </c>
      <c r="C21" s="28" t="s">
        <v>57</v>
      </c>
      <c r="D21" s="25">
        <f t="shared" si="0"/>
        <v>7.1646750798623096</v>
      </c>
      <c r="E21" s="25">
        <f t="shared" si="1"/>
        <v>12.699055935788737</v>
      </c>
      <c r="F21" s="29">
        <v>14</v>
      </c>
      <c r="G21" s="29">
        <v>19</v>
      </c>
      <c r="H21" s="29">
        <v>6</v>
      </c>
    </row>
    <row r="22" spans="1:8" ht="20.75" customHeight="1" x14ac:dyDescent="0.15">
      <c r="A22" s="22" t="s">
        <v>58</v>
      </c>
      <c r="B22" s="27" t="s">
        <v>59</v>
      </c>
      <c r="C22" s="28" t="s">
        <v>60</v>
      </c>
      <c r="D22" s="25">
        <f t="shared" si="0"/>
        <v>7.7448026443544702</v>
      </c>
      <c r="E22" s="25"/>
      <c r="F22" s="30"/>
      <c r="G22" s="30"/>
      <c r="H22" s="30"/>
    </row>
    <row r="23" spans="1:8" ht="20.75" customHeight="1" x14ac:dyDescent="0.15">
      <c r="A23" s="22" t="s">
        <v>61</v>
      </c>
      <c r="B23" s="27" t="s">
        <v>62</v>
      </c>
      <c r="C23" s="28" t="s">
        <v>63</v>
      </c>
      <c r="D23" s="25">
        <f t="shared" si="0"/>
        <v>10.374590883499938</v>
      </c>
      <c r="E23" s="25">
        <f t="shared" ref="E23:E37" si="2">((PI()*(D23)^2)^0.5)</f>
        <v>18.388483563028725</v>
      </c>
      <c r="F23" s="29">
        <v>10</v>
      </c>
      <c r="G23" s="29">
        <v>16</v>
      </c>
      <c r="H23" s="29">
        <v>3</v>
      </c>
    </row>
    <row r="24" spans="1:8" ht="20.75" customHeight="1" x14ac:dyDescent="0.15">
      <c r="A24" s="22" t="s">
        <v>64</v>
      </c>
      <c r="B24" s="27" t="s">
        <v>65</v>
      </c>
      <c r="C24" s="28" t="s">
        <v>66</v>
      </c>
      <c r="D24" s="25">
        <f t="shared" si="0"/>
        <v>9.3933127276802626</v>
      </c>
      <c r="E24" s="25">
        <f t="shared" si="2"/>
        <v>16.649213316936677</v>
      </c>
      <c r="F24" s="29">
        <v>10</v>
      </c>
      <c r="G24" s="29">
        <v>15</v>
      </c>
      <c r="H24" s="30"/>
    </row>
    <row r="25" spans="1:8" ht="20.75" customHeight="1" x14ac:dyDescent="0.15">
      <c r="A25" s="22" t="s">
        <v>67</v>
      </c>
      <c r="B25" s="27" t="s">
        <v>68</v>
      </c>
      <c r="C25" s="28" t="s">
        <v>69</v>
      </c>
      <c r="D25" s="25">
        <f t="shared" si="0"/>
        <v>8.9990795640443135</v>
      </c>
      <c r="E25" s="25">
        <f t="shared" si="2"/>
        <v>15.950453227895476</v>
      </c>
      <c r="F25" s="29">
        <v>12</v>
      </c>
      <c r="G25" s="29">
        <v>16</v>
      </c>
      <c r="H25" s="29">
        <v>4</v>
      </c>
    </row>
    <row r="26" spans="1:8" ht="20.75" customHeight="1" x14ac:dyDescent="0.15">
      <c r="A26" s="22" t="s">
        <v>70</v>
      </c>
      <c r="B26" s="27" t="s">
        <v>71</v>
      </c>
      <c r="C26" s="28" t="s">
        <v>72</v>
      </c>
      <c r="D26" s="25">
        <f t="shared" si="0"/>
        <v>10.431247863990194</v>
      </c>
      <c r="E26" s="25">
        <f t="shared" si="2"/>
        <v>18.488905446279357</v>
      </c>
      <c r="F26" s="29">
        <v>11</v>
      </c>
      <c r="G26" s="29">
        <v>10.5</v>
      </c>
      <c r="H26" s="29">
        <v>7</v>
      </c>
    </row>
    <row r="27" spans="1:8" ht="20.75" customHeight="1" x14ac:dyDescent="0.15">
      <c r="A27" s="22" t="s">
        <v>73</v>
      </c>
      <c r="B27" s="27" t="s">
        <v>74</v>
      </c>
      <c r="C27" s="28" t="s">
        <v>75</v>
      </c>
      <c r="D27" s="25">
        <f t="shared" si="0"/>
        <v>12.91641068563554</v>
      </c>
      <c r="E27" s="25">
        <f t="shared" si="2"/>
        <v>22.89374185963187</v>
      </c>
      <c r="F27" s="29">
        <v>8</v>
      </c>
      <c r="G27" s="29">
        <v>4</v>
      </c>
      <c r="H27" s="29">
        <v>9</v>
      </c>
    </row>
    <row r="28" spans="1:8" ht="20.75" customHeight="1" x14ac:dyDescent="0.15">
      <c r="A28" s="22" t="s">
        <v>76</v>
      </c>
      <c r="B28" s="27" t="s">
        <v>77</v>
      </c>
      <c r="C28" s="28" t="s">
        <v>78</v>
      </c>
      <c r="D28" s="25">
        <f t="shared" si="0"/>
        <v>19.204482940188729</v>
      </c>
      <c r="E28" s="25">
        <f t="shared" si="2"/>
        <v>34.039059741986797</v>
      </c>
      <c r="F28" s="29">
        <v>2.5</v>
      </c>
      <c r="G28" s="29">
        <v>2</v>
      </c>
      <c r="H28" s="29">
        <v>5</v>
      </c>
    </row>
    <row r="29" spans="1:8" ht="20.75" customHeight="1" x14ac:dyDescent="0.15">
      <c r="A29" s="22" t="s">
        <v>79</v>
      </c>
      <c r="B29" s="27" t="s">
        <v>80</v>
      </c>
      <c r="C29" s="28" t="s">
        <v>81</v>
      </c>
      <c r="D29" s="25">
        <f t="shared" si="0"/>
        <v>21.088935416468988</v>
      </c>
      <c r="E29" s="25">
        <f t="shared" si="2"/>
        <v>37.37916479041818</v>
      </c>
      <c r="F29" s="29">
        <v>2</v>
      </c>
      <c r="G29" s="29">
        <v>1</v>
      </c>
      <c r="H29" s="29">
        <v>7</v>
      </c>
    </row>
    <row r="30" spans="1:8" ht="20.75" customHeight="1" x14ac:dyDescent="0.15">
      <c r="A30" s="22" t="s">
        <v>82</v>
      </c>
      <c r="B30" s="27" t="s">
        <v>83</v>
      </c>
      <c r="C30" s="28" t="s">
        <v>84</v>
      </c>
      <c r="D30" s="25">
        <f t="shared" si="0"/>
        <v>18.018984349846139</v>
      </c>
      <c r="E30" s="25">
        <f t="shared" si="2"/>
        <v>31.937818200291012</v>
      </c>
      <c r="F30" s="29">
        <v>3</v>
      </c>
      <c r="G30" s="29">
        <v>1</v>
      </c>
      <c r="H30" s="30"/>
    </row>
    <row r="31" spans="1:8" ht="20.75" customHeight="1" x14ac:dyDescent="0.15">
      <c r="A31" s="22" t="s">
        <v>85</v>
      </c>
      <c r="B31" s="27" t="s">
        <v>86</v>
      </c>
      <c r="C31" s="28" t="s">
        <v>87</v>
      </c>
      <c r="D31" s="25">
        <f t="shared" si="0"/>
        <v>16.954743436572549</v>
      </c>
      <c r="E31" s="25">
        <f t="shared" si="2"/>
        <v>30.051500295268038</v>
      </c>
      <c r="F31" s="29">
        <v>4</v>
      </c>
      <c r="G31" s="29">
        <v>3</v>
      </c>
      <c r="H31" s="29">
        <v>9</v>
      </c>
    </row>
    <row r="32" spans="1:8" ht="20.75" customHeight="1" x14ac:dyDescent="0.15">
      <c r="A32" s="22" t="s">
        <v>88</v>
      </c>
      <c r="B32" s="27" t="s">
        <v>89</v>
      </c>
      <c r="C32" s="28" t="s">
        <v>90</v>
      </c>
      <c r="D32" s="25">
        <f t="shared" si="0"/>
        <v>20.363252417037902</v>
      </c>
      <c r="E32" s="25">
        <f t="shared" si="2"/>
        <v>36.092925163539888</v>
      </c>
      <c r="F32" s="29">
        <v>3</v>
      </c>
      <c r="G32" s="29">
        <v>1</v>
      </c>
      <c r="H32" s="29">
        <v>3</v>
      </c>
    </row>
    <row r="33" spans="1:8" ht="20.75" customHeight="1" x14ac:dyDescent="0.15">
      <c r="A33" s="22" t="s">
        <v>91</v>
      </c>
      <c r="B33" s="27" t="s">
        <v>92</v>
      </c>
      <c r="C33" s="28" t="s">
        <v>93</v>
      </c>
      <c r="D33" s="25">
        <f t="shared" si="0"/>
        <v>22.98916407788678</v>
      </c>
      <c r="E33" s="25">
        <f t="shared" si="2"/>
        <v>40.74723239894918</v>
      </c>
      <c r="F33" s="31">
        <v>2</v>
      </c>
      <c r="G33" s="30"/>
      <c r="H33" s="29">
        <v>20</v>
      </c>
    </row>
    <row r="34" spans="1:8" ht="20.75" customHeight="1" x14ac:dyDescent="0.15">
      <c r="A34" s="22" t="s">
        <v>94</v>
      </c>
      <c r="B34" s="27" t="s">
        <v>95</v>
      </c>
      <c r="C34" s="28" t="s">
        <v>96</v>
      </c>
      <c r="D34" s="25">
        <f t="shared" si="0"/>
        <v>21.448504027087761</v>
      </c>
      <c r="E34" s="25">
        <f t="shared" si="2"/>
        <v>38.016483558974173</v>
      </c>
      <c r="F34" s="29">
        <v>1.5</v>
      </c>
      <c r="G34" s="29">
        <v>1.5</v>
      </c>
      <c r="H34" s="29">
        <v>10</v>
      </c>
    </row>
    <row r="35" spans="1:8" ht="20.75" customHeight="1" x14ac:dyDescent="0.15">
      <c r="A35" s="22" t="s">
        <v>97</v>
      </c>
      <c r="B35" s="27" t="s">
        <v>98</v>
      </c>
      <c r="C35" s="28" t="s">
        <v>99</v>
      </c>
      <c r="D35" s="25">
        <f t="shared" si="0"/>
        <v>18.975885855474576</v>
      </c>
      <c r="E35" s="25">
        <f t="shared" si="2"/>
        <v>33.633881958879421</v>
      </c>
      <c r="F35" s="29">
        <v>3</v>
      </c>
      <c r="G35" s="29">
        <v>2</v>
      </c>
      <c r="H35" s="29">
        <v>7</v>
      </c>
    </row>
    <row r="36" spans="1:8" ht="20.75" customHeight="1" x14ac:dyDescent="0.15">
      <c r="A36" s="22" t="s">
        <v>100</v>
      </c>
      <c r="B36" s="27" t="s">
        <v>101</v>
      </c>
      <c r="C36" s="28" t="s">
        <v>102</v>
      </c>
      <c r="D36" s="25">
        <f t="shared" si="0"/>
        <v>15.899554113244811</v>
      </c>
      <c r="E36" s="25">
        <f t="shared" si="2"/>
        <v>28.181225915701404</v>
      </c>
      <c r="F36" s="29">
        <v>7</v>
      </c>
      <c r="G36" s="29">
        <v>2.5</v>
      </c>
      <c r="H36" s="29">
        <v>9</v>
      </c>
    </row>
    <row r="37" spans="1:8" ht="20.75" customHeight="1" x14ac:dyDescent="0.15">
      <c r="A37" s="22" t="s">
        <v>103</v>
      </c>
      <c r="B37" s="27" t="s">
        <v>104</v>
      </c>
      <c r="C37" s="28" t="s">
        <v>105</v>
      </c>
      <c r="D37" s="25">
        <f t="shared" si="0"/>
        <v>15.929155187893675</v>
      </c>
      <c r="E37" s="25">
        <f t="shared" si="2"/>
        <v>28.233692454453724</v>
      </c>
      <c r="F37" s="29">
        <v>7</v>
      </c>
      <c r="G37" s="29">
        <v>3</v>
      </c>
      <c r="H37" s="30"/>
    </row>
    <row r="38" spans="1:8" ht="20.75" customHeight="1" x14ac:dyDescent="0.15">
      <c r="A38" s="22" t="s">
        <v>106</v>
      </c>
      <c r="B38" s="27" t="s">
        <v>107</v>
      </c>
      <c r="C38" s="28" t="s">
        <v>108</v>
      </c>
      <c r="D38" s="25">
        <f t="shared" si="0"/>
        <v>15.104017611218545</v>
      </c>
      <c r="E38" s="25"/>
      <c r="F38" s="30"/>
      <c r="G38" s="30"/>
      <c r="H38" s="30"/>
    </row>
    <row r="39" spans="1:8" ht="20.75" customHeight="1" x14ac:dyDescent="0.15">
      <c r="A39" s="22" t="s">
        <v>109</v>
      </c>
      <c r="B39" s="27" t="s">
        <v>110</v>
      </c>
      <c r="C39" s="28" t="s">
        <v>111</v>
      </c>
      <c r="D39" s="25">
        <f t="shared" si="0"/>
        <v>14.584426248570768</v>
      </c>
      <c r="E39" s="25">
        <f t="shared" ref="E39:E60" si="3">((PI()*(D39)^2)^0.5)</f>
        <v>25.850222467526745</v>
      </c>
      <c r="F39" s="29">
        <v>10</v>
      </c>
      <c r="G39" s="30"/>
      <c r="H39" s="30"/>
    </row>
    <row r="40" spans="1:8" ht="20.75" customHeight="1" x14ac:dyDescent="0.15">
      <c r="A40" s="22" t="s">
        <v>112</v>
      </c>
      <c r="B40" s="27" t="s">
        <v>113</v>
      </c>
      <c r="C40" s="28" t="s">
        <v>114</v>
      </c>
      <c r="D40" s="25">
        <f t="shared" si="0"/>
        <v>15.19703879050126</v>
      </c>
      <c r="E40" s="25">
        <f t="shared" si="3"/>
        <v>26.936049926584463</v>
      </c>
      <c r="F40" s="29">
        <v>7</v>
      </c>
      <c r="G40" s="30"/>
      <c r="H40" s="30"/>
    </row>
    <row r="41" spans="1:8" ht="20.75" customHeight="1" x14ac:dyDescent="0.15">
      <c r="A41" s="22" t="s">
        <v>115</v>
      </c>
      <c r="B41" s="27" t="s">
        <v>116</v>
      </c>
      <c r="C41" s="28" t="s">
        <v>117</v>
      </c>
      <c r="D41" s="25">
        <f t="shared" ref="D41:D72" si="4">(((($B$7-B41)^2)+($C$7-C41)^2)^0.5)/1000</f>
        <v>13.986001751751642</v>
      </c>
      <c r="E41" s="25">
        <f t="shared" si="3"/>
        <v>24.789542663663493</v>
      </c>
      <c r="F41" s="29">
        <v>7.5</v>
      </c>
      <c r="G41" s="30"/>
      <c r="H41" s="30"/>
    </row>
    <row r="42" spans="1:8" ht="20.75" customHeight="1" x14ac:dyDescent="0.15">
      <c r="A42" s="22" t="s">
        <v>118</v>
      </c>
      <c r="B42" s="27" t="s">
        <v>119</v>
      </c>
      <c r="C42" s="28" t="s">
        <v>84</v>
      </c>
      <c r="D42" s="25">
        <f t="shared" si="4"/>
        <v>13.838240386696569</v>
      </c>
      <c r="E42" s="25">
        <f t="shared" si="3"/>
        <v>24.527642463156567</v>
      </c>
      <c r="F42" s="29">
        <v>7.5</v>
      </c>
      <c r="G42" s="29">
        <v>4</v>
      </c>
      <c r="H42" s="30"/>
    </row>
    <row r="43" spans="1:8" ht="20.75" customHeight="1" x14ac:dyDescent="0.15">
      <c r="A43" s="22" t="s">
        <v>120</v>
      </c>
      <c r="B43" s="27" t="s">
        <v>121</v>
      </c>
      <c r="C43" s="28" t="s">
        <v>122</v>
      </c>
      <c r="D43" s="25">
        <f t="shared" si="4"/>
        <v>12.626945988638742</v>
      </c>
      <c r="E43" s="25">
        <f t="shared" si="3"/>
        <v>22.380679042738695</v>
      </c>
      <c r="F43" s="29">
        <v>10</v>
      </c>
      <c r="G43" s="29">
        <v>2.5</v>
      </c>
      <c r="H43" s="29">
        <v>11</v>
      </c>
    </row>
    <row r="44" spans="1:8" ht="20.75" customHeight="1" x14ac:dyDescent="0.15">
      <c r="A44" s="22" t="s">
        <v>123</v>
      </c>
      <c r="B44" s="27" t="s">
        <v>124</v>
      </c>
      <c r="C44" s="28" t="s">
        <v>125</v>
      </c>
      <c r="D44" s="25">
        <f t="shared" si="4"/>
        <v>12.532648961811704</v>
      </c>
      <c r="E44" s="25">
        <f t="shared" si="3"/>
        <v>22.213541914410172</v>
      </c>
      <c r="F44" s="29">
        <v>11</v>
      </c>
      <c r="G44" s="29">
        <v>4</v>
      </c>
      <c r="H44" s="29">
        <v>9</v>
      </c>
    </row>
    <row r="45" spans="1:8" ht="20.75" customHeight="1" x14ac:dyDescent="0.15">
      <c r="A45" s="22" t="s">
        <v>126</v>
      </c>
      <c r="B45" s="27" t="s">
        <v>127</v>
      </c>
      <c r="C45" s="28" t="s">
        <v>128</v>
      </c>
      <c r="D45" s="25">
        <f t="shared" si="4"/>
        <v>11.99171530682746</v>
      </c>
      <c r="E45" s="25">
        <f t="shared" si="3"/>
        <v>21.254761974548956</v>
      </c>
      <c r="F45" s="29">
        <v>11.5</v>
      </c>
      <c r="G45" s="29">
        <v>1</v>
      </c>
      <c r="H45" s="30"/>
    </row>
    <row r="46" spans="1:8" ht="20.75" customHeight="1" x14ac:dyDescent="0.15">
      <c r="A46" s="22" t="s">
        <v>129</v>
      </c>
      <c r="B46" s="27" t="s">
        <v>130</v>
      </c>
      <c r="C46" s="28" t="s">
        <v>131</v>
      </c>
      <c r="D46" s="25">
        <f t="shared" si="4"/>
        <v>13.815991097275649</v>
      </c>
      <c r="E46" s="25">
        <f t="shared" si="3"/>
        <v>24.488206624442551</v>
      </c>
      <c r="F46" s="29">
        <v>8</v>
      </c>
      <c r="G46" s="30"/>
      <c r="H46" s="30"/>
    </row>
    <row r="47" spans="1:8" ht="20.75" customHeight="1" x14ac:dyDescent="0.15">
      <c r="A47" s="22" t="s">
        <v>132</v>
      </c>
      <c r="B47" s="27" t="s">
        <v>133</v>
      </c>
      <c r="C47" s="28" t="s">
        <v>134</v>
      </c>
      <c r="D47" s="25">
        <f t="shared" si="4"/>
        <v>12.11712115149469</v>
      </c>
      <c r="E47" s="25">
        <f t="shared" si="3"/>
        <v>21.477038046855444</v>
      </c>
      <c r="F47" s="29">
        <v>12.5</v>
      </c>
      <c r="G47" s="29">
        <v>6</v>
      </c>
      <c r="H47" s="29">
        <v>9</v>
      </c>
    </row>
    <row r="48" spans="1:8" ht="20.75" customHeight="1" x14ac:dyDescent="0.15">
      <c r="A48" s="22" t="s">
        <v>135</v>
      </c>
      <c r="B48" s="27" t="s">
        <v>136</v>
      </c>
      <c r="C48" s="28" t="s">
        <v>137</v>
      </c>
      <c r="D48" s="25">
        <f t="shared" si="4"/>
        <v>4.5212671896272623</v>
      </c>
      <c r="E48" s="25">
        <f t="shared" si="3"/>
        <v>8.013737441227601</v>
      </c>
      <c r="F48" s="29">
        <v>28</v>
      </c>
      <c r="G48" s="29">
        <v>12.5</v>
      </c>
      <c r="H48" s="29">
        <v>4.5</v>
      </c>
    </row>
    <row r="49" spans="1:8" ht="20.75" customHeight="1" x14ac:dyDescent="0.15">
      <c r="A49" s="22" t="s">
        <v>138</v>
      </c>
      <c r="B49" s="27" t="s">
        <v>139</v>
      </c>
      <c r="C49" s="28" t="s">
        <v>140</v>
      </c>
      <c r="D49" s="25">
        <f t="shared" si="4"/>
        <v>4.5442034505510431</v>
      </c>
      <c r="E49" s="25">
        <f t="shared" si="3"/>
        <v>8.0543909052273293</v>
      </c>
      <c r="F49" s="29">
        <v>35</v>
      </c>
      <c r="G49" s="29">
        <v>13</v>
      </c>
      <c r="H49" s="29">
        <v>4</v>
      </c>
    </row>
    <row r="50" spans="1:8" ht="20.75" customHeight="1" x14ac:dyDescent="0.15">
      <c r="A50" s="22" t="s">
        <v>141</v>
      </c>
      <c r="B50" s="27" t="s">
        <v>142</v>
      </c>
      <c r="C50" s="28" t="s">
        <v>143</v>
      </c>
      <c r="D50" s="25">
        <f t="shared" si="4"/>
        <v>4.193161694950482</v>
      </c>
      <c r="E50" s="25">
        <f t="shared" si="3"/>
        <v>7.4321855936844816</v>
      </c>
      <c r="F50" s="29">
        <v>35</v>
      </c>
      <c r="G50" s="29">
        <v>13</v>
      </c>
      <c r="H50" s="29">
        <v>11.5</v>
      </c>
    </row>
    <row r="51" spans="1:8" ht="20.75" customHeight="1" x14ac:dyDescent="0.15">
      <c r="A51" s="22" t="s">
        <v>144</v>
      </c>
      <c r="B51" s="27" t="s">
        <v>145</v>
      </c>
      <c r="C51" s="28" t="s">
        <v>146</v>
      </c>
      <c r="D51" s="25">
        <f t="shared" si="4"/>
        <v>7.3122697570590214</v>
      </c>
      <c r="E51" s="25">
        <f t="shared" si="3"/>
        <v>12.960660689759203</v>
      </c>
      <c r="F51" s="29">
        <v>18</v>
      </c>
      <c r="G51" s="29">
        <v>9</v>
      </c>
      <c r="H51" s="29">
        <v>2.5</v>
      </c>
    </row>
    <row r="52" spans="1:8" ht="20.75" customHeight="1" x14ac:dyDescent="0.15">
      <c r="A52" s="22" t="s">
        <v>147</v>
      </c>
      <c r="B52" s="27" t="s">
        <v>148</v>
      </c>
      <c r="C52" s="28" t="s">
        <v>149</v>
      </c>
      <c r="D52" s="25">
        <f t="shared" si="4"/>
        <v>18.417229786262645</v>
      </c>
      <c r="E52" s="25">
        <f t="shared" si="3"/>
        <v>32.643689857672996</v>
      </c>
      <c r="F52" s="29">
        <v>2.5</v>
      </c>
      <c r="G52" s="29">
        <v>2</v>
      </c>
      <c r="H52" s="30"/>
    </row>
    <row r="53" spans="1:8" ht="20.75" customHeight="1" x14ac:dyDescent="0.15">
      <c r="A53" s="22" t="s">
        <v>150</v>
      </c>
      <c r="B53" s="27" t="s">
        <v>151</v>
      </c>
      <c r="C53" s="28" t="s">
        <v>152</v>
      </c>
      <c r="D53" s="25">
        <f t="shared" si="4"/>
        <v>17.845098290567076</v>
      </c>
      <c r="E53" s="25">
        <f t="shared" si="3"/>
        <v>31.629613184903054</v>
      </c>
      <c r="F53" s="29">
        <v>4</v>
      </c>
      <c r="G53" s="29">
        <v>2.5</v>
      </c>
      <c r="H53" s="29">
        <v>5</v>
      </c>
    </row>
    <row r="54" spans="1:8" ht="20.75" customHeight="1" x14ac:dyDescent="0.15">
      <c r="A54" s="22" t="s">
        <v>153</v>
      </c>
      <c r="B54" s="27" t="s">
        <v>154</v>
      </c>
      <c r="C54" s="28" t="s">
        <v>155</v>
      </c>
      <c r="D54" s="25">
        <f t="shared" si="4"/>
        <v>18.110293564710648</v>
      </c>
      <c r="E54" s="25">
        <f t="shared" si="3"/>
        <v>32.099659569800771</v>
      </c>
      <c r="F54" s="29">
        <v>4</v>
      </c>
      <c r="G54" s="29">
        <v>2</v>
      </c>
      <c r="H54" s="29">
        <v>8.5</v>
      </c>
    </row>
    <row r="55" spans="1:8" ht="20.75" customHeight="1" x14ac:dyDescent="0.15">
      <c r="A55" s="22" t="s">
        <v>156</v>
      </c>
      <c r="B55" s="27" t="s">
        <v>157</v>
      </c>
      <c r="C55" s="28" t="s">
        <v>158</v>
      </c>
      <c r="D55" s="25">
        <f t="shared" si="4"/>
        <v>15.464153387754534</v>
      </c>
      <c r="E55" s="25">
        <f t="shared" si="3"/>
        <v>27.409498223119105</v>
      </c>
      <c r="F55" s="29">
        <v>5.5</v>
      </c>
      <c r="G55" s="29">
        <v>2</v>
      </c>
      <c r="H55" s="30"/>
    </row>
    <row r="56" spans="1:8" ht="20.75" customHeight="1" x14ac:dyDescent="0.15">
      <c r="A56" s="22" t="s">
        <v>159</v>
      </c>
      <c r="B56" s="27" t="s">
        <v>160</v>
      </c>
      <c r="C56" s="28" t="s">
        <v>161</v>
      </c>
      <c r="D56" s="25">
        <f t="shared" si="4"/>
        <v>13.991222677092949</v>
      </c>
      <c r="E56" s="25">
        <f t="shared" si="3"/>
        <v>24.798796512889982</v>
      </c>
      <c r="F56" s="29">
        <v>7</v>
      </c>
      <c r="G56" s="29">
        <v>3.5</v>
      </c>
      <c r="H56" s="29">
        <v>6</v>
      </c>
    </row>
    <row r="57" spans="1:8" ht="20.25" customHeight="1" x14ac:dyDescent="0.15">
      <c r="A57" s="32" t="s">
        <v>162</v>
      </c>
      <c r="B57" s="33" t="s">
        <v>163</v>
      </c>
      <c r="C57" s="28" t="s">
        <v>164</v>
      </c>
      <c r="D57" s="34">
        <f t="shared" si="4"/>
        <v>10.846071823476001</v>
      </c>
      <c r="E57" s="34">
        <f t="shared" si="3"/>
        <v>19.224161770717849</v>
      </c>
      <c r="F57" s="29">
        <v>17.5</v>
      </c>
      <c r="G57" s="29">
        <v>7.5</v>
      </c>
      <c r="H57" s="30"/>
    </row>
    <row r="58" spans="1:8" ht="20" customHeight="1" x14ac:dyDescent="0.15">
      <c r="A58" s="35" t="s">
        <v>165</v>
      </c>
      <c r="B58" s="33" t="s">
        <v>166</v>
      </c>
      <c r="C58" s="28" t="s">
        <v>167</v>
      </c>
      <c r="D58" s="34">
        <f t="shared" si="4"/>
        <v>7.281961617586294</v>
      </c>
      <c r="E58" s="34">
        <f t="shared" si="3"/>
        <v>12.906940911236987</v>
      </c>
      <c r="F58" s="30"/>
      <c r="G58" s="30"/>
      <c r="H58" s="30"/>
    </row>
    <row r="59" spans="1:8" ht="20" customHeight="1" x14ac:dyDescent="0.15">
      <c r="A59" s="35" t="s">
        <v>168</v>
      </c>
      <c r="B59" s="33" t="s">
        <v>169</v>
      </c>
      <c r="C59" s="28" t="s">
        <v>170</v>
      </c>
      <c r="D59" s="34">
        <f t="shared" si="4"/>
        <v>7.9840857335076256</v>
      </c>
      <c r="E59" s="34">
        <f t="shared" si="3"/>
        <v>14.151423504315382</v>
      </c>
      <c r="F59" s="29">
        <v>26</v>
      </c>
      <c r="G59" s="29">
        <v>19</v>
      </c>
      <c r="H59" s="29">
        <v>8</v>
      </c>
    </row>
    <row r="60" spans="1:8" ht="20" customHeight="1" x14ac:dyDescent="0.15">
      <c r="A60" s="35" t="s">
        <v>171</v>
      </c>
      <c r="B60" s="33" t="s">
        <v>172</v>
      </c>
      <c r="C60" s="28" t="s">
        <v>173</v>
      </c>
      <c r="D60" s="34">
        <f t="shared" si="4"/>
        <v>13.252000000000001</v>
      </c>
      <c r="E60" s="34">
        <f t="shared" si="3"/>
        <v>23.488558432199898</v>
      </c>
      <c r="F60" s="30"/>
      <c r="G60" s="30"/>
      <c r="H60" s="30"/>
    </row>
    <row r="61" spans="1:8" ht="20" customHeight="1" x14ac:dyDescent="0.15">
      <c r="A61" s="35" t="s">
        <v>174</v>
      </c>
      <c r="B61" s="36"/>
      <c r="C61" s="30"/>
      <c r="D61" s="30"/>
      <c r="E61" s="30"/>
      <c r="F61" s="30"/>
      <c r="G61" s="30"/>
      <c r="H61" s="30"/>
    </row>
    <row r="62" spans="1:8" ht="20" customHeight="1" x14ac:dyDescent="0.15">
      <c r="A62" s="35" t="s">
        <v>175</v>
      </c>
      <c r="B62" s="33" t="s">
        <v>176</v>
      </c>
      <c r="C62" s="28" t="s">
        <v>177</v>
      </c>
      <c r="D62" s="25">
        <f t="shared" ref="D62:D84" si="5">(((($B$7-B62)^2)+($C$7-C62)^2)^0.5)/1000</f>
        <v>25.149080181986779</v>
      </c>
      <c r="E62" s="25">
        <f t="shared" ref="E62:E84" si="6">((PI()*(D62)^2)^0.5)</f>
        <v>44.575584015294062</v>
      </c>
      <c r="F62" s="29">
        <v>5</v>
      </c>
      <c r="G62" s="29">
        <v>8.5</v>
      </c>
      <c r="H62" s="30"/>
    </row>
    <row r="63" spans="1:8" ht="20" customHeight="1" x14ac:dyDescent="0.15">
      <c r="A63" s="35" t="s">
        <v>178</v>
      </c>
      <c r="B63" s="33" t="s">
        <v>179</v>
      </c>
      <c r="C63" s="28" t="s">
        <v>180</v>
      </c>
      <c r="D63" s="34">
        <f t="shared" si="5"/>
        <v>29.408284683061677</v>
      </c>
      <c r="E63" s="34">
        <f t="shared" si="6"/>
        <v>52.124827435018375</v>
      </c>
      <c r="F63" s="29">
        <v>1</v>
      </c>
      <c r="G63" s="30"/>
      <c r="H63" s="29">
        <v>8</v>
      </c>
    </row>
    <row r="64" spans="1:8" ht="20" customHeight="1" x14ac:dyDescent="0.15">
      <c r="A64" s="35" t="s">
        <v>181</v>
      </c>
      <c r="B64" s="33" t="s">
        <v>89</v>
      </c>
      <c r="C64" s="28" t="s">
        <v>182</v>
      </c>
      <c r="D64" s="34">
        <f t="shared" si="5"/>
        <v>13.127300750725565</v>
      </c>
      <c r="E64" s="34">
        <f t="shared" si="6"/>
        <v>23.2675347676184</v>
      </c>
      <c r="F64" s="29">
        <v>12</v>
      </c>
      <c r="G64" s="29">
        <v>4.5</v>
      </c>
      <c r="H64" s="29">
        <v>9</v>
      </c>
    </row>
    <row r="65" spans="1:8" ht="20" customHeight="1" x14ac:dyDescent="0.15">
      <c r="A65" s="35" t="s">
        <v>183</v>
      </c>
      <c r="B65" s="33" t="s">
        <v>184</v>
      </c>
      <c r="C65" s="28" t="s">
        <v>185</v>
      </c>
      <c r="D65" s="25">
        <f t="shared" si="5"/>
        <v>7.5173412853215593</v>
      </c>
      <c r="E65" s="25">
        <f t="shared" si="6"/>
        <v>13.32414050973922</v>
      </c>
      <c r="F65" s="29">
        <v>30</v>
      </c>
      <c r="G65" s="29">
        <v>20</v>
      </c>
      <c r="H65" s="30"/>
    </row>
    <row r="66" spans="1:8" ht="20" customHeight="1" x14ac:dyDescent="0.15">
      <c r="A66" s="35" t="s">
        <v>186</v>
      </c>
      <c r="B66" s="33" t="s">
        <v>187</v>
      </c>
      <c r="C66" s="28" t="s">
        <v>188</v>
      </c>
      <c r="D66" s="34">
        <f t="shared" si="5"/>
        <v>8.9710715636427736</v>
      </c>
      <c r="E66" s="34">
        <f t="shared" si="6"/>
        <v>15.900810339727602</v>
      </c>
      <c r="F66" s="29">
        <v>25</v>
      </c>
      <c r="G66" s="29">
        <v>8</v>
      </c>
      <c r="H66" s="30"/>
    </row>
    <row r="67" spans="1:8" ht="20" customHeight="1" x14ac:dyDescent="0.15">
      <c r="A67" s="35" t="s">
        <v>189</v>
      </c>
      <c r="B67" s="33" t="s">
        <v>190</v>
      </c>
      <c r="C67" s="28" t="s">
        <v>191</v>
      </c>
      <c r="D67" s="34">
        <f t="shared" si="5"/>
        <v>17.324864472774383</v>
      </c>
      <c r="E67" s="34">
        <f t="shared" si="6"/>
        <v>30.707522751185117</v>
      </c>
      <c r="F67" s="29">
        <v>6</v>
      </c>
      <c r="G67" s="29">
        <v>3</v>
      </c>
      <c r="H67" s="30"/>
    </row>
    <row r="68" spans="1:8" ht="20" customHeight="1" x14ac:dyDescent="0.15">
      <c r="A68" s="35" t="s">
        <v>192</v>
      </c>
      <c r="B68" s="33" t="s">
        <v>193</v>
      </c>
      <c r="C68" s="28" t="s">
        <v>194</v>
      </c>
      <c r="D68" s="25">
        <f t="shared" si="5"/>
        <v>17.409960654751636</v>
      </c>
      <c r="E68" s="25">
        <f t="shared" si="6"/>
        <v>30.858351806628058</v>
      </c>
      <c r="F68" s="29">
        <v>9</v>
      </c>
      <c r="G68" s="29">
        <v>4.5</v>
      </c>
      <c r="H68" s="29">
        <v>10</v>
      </c>
    </row>
    <row r="69" spans="1:8" ht="20" customHeight="1" x14ac:dyDescent="0.15">
      <c r="A69" s="35" t="s">
        <v>195</v>
      </c>
      <c r="B69" s="33" t="s">
        <v>196</v>
      </c>
      <c r="C69" s="28" t="s">
        <v>197</v>
      </c>
      <c r="D69" s="34">
        <f t="shared" si="5"/>
        <v>17.443881448806053</v>
      </c>
      <c r="E69" s="34">
        <f t="shared" si="6"/>
        <v>30.918474848675583</v>
      </c>
      <c r="F69" s="29">
        <v>10.5</v>
      </c>
      <c r="G69" s="29">
        <v>5</v>
      </c>
      <c r="H69" s="30"/>
    </row>
    <row r="70" spans="1:8" ht="20" customHeight="1" x14ac:dyDescent="0.15">
      <c r="A70" s="35" t="s">
        <v>198</v>
      </c>
      <c r="B70" s="33" t="s">
        <v>199</v>
      </c>
      <c r="C70" s="28" t="s">
        <v>200</v>
      </c>
      <c r="D70" s="34">
        <f t="shared" si="5"/>
        <v>13.455252691792897</v>
      </c>
      <c r="E70" s="34">
        <f t="shared" si="6"/>
        <v>23.848814448475132</v>
      </c>
      <c r="F70" s="29">
        <v>15</v>
      </c>
      <c r="G70" s="29">
        <v>7</v>
      </c>
      <c r="H70" s="30"/>
    </row>
    <row r="71" spans="1:8" ht="20" customHeight="1" x14ac:dyDescent="0.15">
      <c r="A71" s="35" t="s">
        <v>201</v>
      </c>
      <c r="B71" s="33" t="s">
        <v>202</v>
      </c>
      <c r="C71" s="28" t="s">
        <v>203</v>
      </c>
      <c r="D71" s="25">
        <f t="shared" si="5"/>
        <v>11.378340915968373</v>
      </c>
      <c r="E71" s="25">
        <f t="shared" si="6"/>
        <v>20.16758417342394</v>
      </c>
      <c r="F71" s="29">
        <v>17</v>
      </c>
      <c r="G71" s="29">
        <v>9</v>
      </c>
      <c r="H71" s="29">
        <v>8</v>
      </c>
    </row>
    <row r="72" spans="1:8" ht="20" customHeight="1" x14ac:dyDescent="0.15">
      <c r="A72" s="35" t="s">
        <v>204</v>
      </c>
      <c r="B72" s="33" t="s">
        <v>205</v>
      </c>
      <c r="C72" s="28" t="s">
        <v>206</v>
      </c>
      <c r="D72" s="34">
        <f t="shared" si="5"/>
        <v>16.427423900295508</v>
      </c>
      <c r="E72" s="34">
        <f t="shared" si="6"/>
        <v>29.116850752536088</v>
      </c>
      <c r="F72" s="29">
        <v>12</v>
      </c>
      <c r="G72" s="29">
        <v>6.5</v>
      </c>
      <c r="H72" s="29">
        <v>8</v>
      </c>
    </row>
    <row r="73" spans="1:8" ht="20" customHeight="1" x14ac:dyDescent="0.15">
      <c r="A73" s="35" t="s">
        <v>207</v>
      </c>
      <c r="B73" s="33" t="s">
        <v>208</v>
      </c>
      <c r="C73" s="28" t="s">
        <v>209</v>
      </c>
      <c r="D73" s="34">
        <f t="shared" si="5"/>
        <v>16.000844508962643</v>
      </c>
      <c r="E73" s="34">
        <f t="shared" si="6"/>
        <v>28.360758467651216</v>
      </c>
      <c r="F73" s="29">
        <v>11</v>
      </c>
      <c r="G73" s="29">
        <v>5</v>
      </c>
      <c r="H73" s="29">
        <v>8</v>
      </c>
    </row>
    <row r="74" spans="1:8" ht="20" customHeight="1" x14ac:dyDescent="0.15">
      <c r="A74" s="35" t="s">
        <v>210</v>
      </c>
      <c r="B74" s="33" t="s">
        <v>211</v>
      </c>
      <c r="C74" s="28" t="s">
        <v>212</v>
      </c>
      <c r="D74" s="25">
        <f t="shared" si="5"/>
        <v>14.513360499898017</v>
      </c>
      <c r="E74" s="25">
        <f t="shared" si="6"/>
        <v>25.724261707624244</v>
      </c>
      <c r="F74" s="29">
        <v>12</v>
      </c>
      <c r="G74" s="29">
        <v>6</v>
      </c>
      <c r="H74" s="29">
        <v>10</v>
      </c>
    </row>
    <row r="75" spans="1:8" ht="20" customHeight="1" x14ac:dyDescent="0.15">
      <c r="A75" s="35" t="s">
        <v>213</v>
      </c>
      <c r="B75" s="33" t="s">
        <v>214</v>
      </c>
      <c r="C75" s="28" t="s">
        <v>215</v>
      </c>
      <c r="D75" s="34">
        <f t="shared" si="5"/>
        <v>11.528755353462923</v>
      </c>
      <c r="E75" s="34">
        <f t="shared" si="6"/>
        <v>20.434186822392942</v>
      </c>
      <c r="F75" s="29">
        <v>19</v>
      </c>
      <c r="G75" s="29">
        <v>8</v>
      </c>
      <c r="H75" s="29">
        <v>9</v>
      </c>
    </row>
    <row r="76" spans="1:8" ht="20" customHeight="1" x14ac:dyDescent="0.15">
      <c r="A76" s="35" t="s">
        <v>216</v>
      </c>
      <c r="B76" s="33" t="s">
        <v>217</v>
      </c>
      <c r="C76" s="28" t="s">
        <v>218</v>
      </c>
      <c r="D76" s="34">
        <f t="shared" si="5"/>
        <v>10.646084961148864</v>
      </c>
      <c r="E76" s="34">
        <f t="shared" si="6"/>
        <v>18.869694286455605</v>
      </c>
      <c r="F76" s="29">
        <v>19</v>
      </c>
      <c r="G76" s="29">
        <v>8</v>
      </c>
      <c r="H76" s="30"/>
    </row>
    <row r="77" spans="1:8" ht="20" customHeight="1" x14ac:dyDescent="0.15">
      <c r="A77" s="35" t="s">
        <v>219</v>
      </c>
      <c r="B77" s="33" t="s">
        <v>220</v>
      </c>
      <c r="C77" s="28" t="s">
        <v>221</v>
      </c>
      <c r="D77" s="25">
        <f t="shared" si="5"/>
        <v>11.33725385620345</v>
      </c>
      <c r="E77" s="25">
        <f t="shared" si="6"/>
        <v>20.094759256121215</v>
      </c>
      <c r="F77" s="29">
        <v>13</v>
      </c>
      <c r="G77" s="29">
        <v>9</v>
      </c>
      <c r="H77" s="30"/>
    </row>
    <row r="78" spans="1:8" ht="20" customHeight="1" x14ac:dyDescent="0.15">
      <c r="A78" s="35" t="s">
        <v>222</v>
      </c>
      <c r="B78" s="33" t="s">
        <v>223</v>
      </c>
      <c r="C78" s="28" t="s">
        <v>224</v>
      </c>
      <c r="D78" s="34">
        <f t="shared" si="5"/>
        <v>13.624551699046835</v>
      </c>
      <c r="E78" s="34">
        <f t="shared" si="6"/>
        <v>24.148889125836856</v>
      </c>
      <c r="F78" s="29">
        <v>13</v>
      </c>
      <c r="G78" s="29">
        <v>7.5</v>
      </c>
      <c r="H78" s="30"/>
    </row>
    <row r="79" spans="1:8" ht="20" customHeight="1" x14ac:dyDescent="0.15">
      <c r="A79" s="35" t="s">
        <v>225</v>
      </c>
      <c r="B79" s="33" t="s">
        <v>226</v>
      </c>
      <c r="C79" s="28" t="s">
        <v>227</v>
      </c>
      <c r="D79" s="34">
        <f t="shared" si="5"/>
        <v>11.777815417130633</v>
      </c>
      <c r="E79" s="34">
        <f t="shared" si="6"/>
        <v>20.875634291347545</v>
      </c>
      <c r="F79" s="29">
        <v>11</v>
      </c>
      <c r="G79" s="29">
        <v>11</v>
      </c>
      <c r="H79" s="30"/>
    </row>
    <row r="80" spans="1:8" ht="20" customHeight="1" x14ac:dyDescent="0.15">
      <c r="A80" s="35" t="s">
        <v>228</v>
      </c>
      <c r="B80" s="33" t="s">
        <v>229</v>
      </c>
      <c r="C80" s="28" t="s">
        <v>230</v>
      </c>
      <c r="D80" s="25">
        <f t="shared" si="5"/>
        <v>15.577395481915453</v>
      </c>
      <c r="E80" s="25">
        <f t="shared" si="6"/>
        <v>27.610214608999232</v>
      </c>
      <c r="F80" s="29">
        <v>7</v>
      </c>
      <c r="G80" s="29">
        <v>5</v>
      </c>
      <c r="H80" s="30"/>
    </row>
    <row r="81" spans="1:8" ht="20" customHeight="1" x14ac:dyDescent="0.15">
      <c r="A81" s="35" t="s">
        <v>231</v>
      </c>
      <c r="B81" s="33" t="s">
        <v>232</v>
      </c>
      <c r="C81" s="28" t="s">
        <v>233</v>
      </c>
      <c r="D81" s="34">
        <f t="shared" si="5"/>
        <v>16.440220953503026</v>
      </c>
      <c r="E81" s="34">
        <f t="shared" si="6"/>
        <v>29.139532938773993</v>
      </c>
      <c r="F81" s="29">
        <v>9</v>
      </c>
      <c r="G81" s="29">
        <v>5</v>
      </c>
      <c r="H81" s="30"/>
    </row>
    <row r="82" spans="1:8" ht="20" customHeight="1" x14ac:dyDescent="0.15">
      <c r="A82" s="35" t="s">
        <v>234</v>
      </c>
      <c r="B82" s="33" t="s">
        <v>235</v>
      </c>
      <c r="C82" s="28" t="s">
        <v>236</v>
      </c>
      <c r="D82" s="34">
        <f t="shared" si="5"/>
        <v>15.977818280353548</v>
      </c>
      <c r="E82" s="34">
        <f t="shared" si="6"/>
        <v>28.319945540081193</v>
      </c>
      <c r="F82" s="29">
        <v>8.5</v>
      </c>
      <c r="G82" s="29">
        <v>10</v>
      </c>
      <c r="H82" s="30"/>
    </row>
    <row r="83" spans="1:8" ht="20" customHeight="1" x14ac:dyDescent="0.15">
      <c r="A83" s="35" t="s">
        <v>237</v>
      </c>
      <c r="B83" s="33" t="s">
        <v>235</v>
      </c>
      <c r="C83" s="28" t="s">
        <v>236</v>
      </c>
      <c r="D83" s="25">
        <f t="shared" si="5"/>
        <v>15.977818280353548</v>
      </c>
      <c r="E83" s="25">
        <f t="shared" si="6"/>
        <v>28.319945540081193</v>
      </c>
      <c r="F83" s="29">
        <v>6</v>
      </c>
      <c r="G83" s="29">
        <v>7</v>
      </c>
      <c r="H83" s="30"/>
    </row>
    <row r="84" spans="1:8" ht="20" customHeight="1" x14ac:dyDescent="0.15">
      <c r="A84" s="35" t="s">
        <v>238</v>
      </c>
      <c r="B84" s="33" t="s">
        <v>239</v>
      </c>
      <c r="C84" s="28" t="s">
        <v>240</v>
      </c>
      <c r="D84" s="34">
        <f t="shared" si="5"/>
        <v>16.796667526625633</v>
      </c>
      <c r="E84" s="34">
        <f t="shared" si="6"/>
        <v>29.771318039947232</v>
      </c>
      <c r="F84" s="29">
        <v>7</v>
      </c>
      <c r="G84" s="29">
        <v>4</v>
      </c>
      <c r="H84" s="30"/>
    </row>
  </sheetData>
  <mergeCells count="9">
    <mergeCell ref="A1:H1"/>
    <mergeCell ref="G4:G5"/>
    <mergeCell ref="H4:H5"/>
    <mergeCell ref="A4:A5"/>
    <mergeCell ref="B4:B5"/>
    <mergeCell ref="C4:C5"/>
    <mergeCell ref="F4:F5"/>
    <mergeCell ref="D4:D5"/>
    <mergeCell ref="E4:E5"/>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80"/>
  <sheetViews>
    <sheetView showGridLines="0" workbookViewId="0">
      <pane xSplit="1" ySplit="2" topLeftCell="B49" activePane="bottomRight" state="frozen"/>
      <selection pane="topRight"/>
      <selection pane="bottomLeft"/>
      <selection pane="bottomRight" activeCell="F7" sqref="F7:H79"/>
    </sheetView>
  </sheetViews>
  <sheetFormatPr baseColWidth="10" defaultColWidth="16.33203125" defaultRowHeight="20" customHeight="1" x14ac:dyDescent="0.15"/>
  <cols>
    <col min="1" max="256" width="16.33203125" style="37" customWidth="1"/>
  </cols>
  <sheetData>
    <row r="1" spans="1:32" ht="27.75" customHeight="1" x14ac:dyDescent="0.15">
      <c r="A1" s="51" t="s">
        <v>5</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row>
    <row r="2" spans="1:32" ht="32.25" customHeight="1" x14ac:dyDescent="0.15">
      <c r="A2" s="38" t="s">
        <v>242</v>
      </c>
      <c r="B2" s="38" t="s">
        <v>243</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row>
    <row r="3" spans="1:32" ht="20.25" customHeight="1" x14ac:dyDescent="0.15">
      <c r="A3" s="39" t="s">
        <v>244</v>
      </c>
      <c r="B3" s="40" t="s">
        <v>245</v>
      </c>
      <c r="C3" s="41" t="s">
        <v>16</v>
      </c>
      <c r="D3" s="42">
        <v>780000</v>
      </c>
      <c r="E3" s="42">
        <v>10005500</v>
      </c>
      <c r="F3" s="43"/>
      <c r="G3" s="43"/>
      <c r="H3" s="43"/>
      <c r="I3" s="43"/>
      <c r="J3" s="43"/>
      <c r="K3" s="43"/>
      <c r="L3" s="43"/>
      <c r="M3" s="43"/>
      <c r="N3" s="43"/>
      <c r="O3" s="43"/>
      <c r="P3" s="43"/>
      <c r="Q3" s="43"/>
      <c r="R3" s="43"/>
      <c r="S3" s="43"/>
      <c r="T3" s="43"/>
      <c r="U3" s="43"/>
      <c r="V3" s="43"/>
      <c r="W3" s="43"/>
      <c r="X3" s="43"/>
      <c r="Y3" s="43"/>
      <c r="Z3" s="43"/>
      <c r="AA3" s="43"/>
      <c r="AB3" s="43"/>
      <c r="AC3" s="43"/>
      <c r="AD3" s="43"/>
      <c r="AE3" s="43"/>
      <c r="AF3" s="43"/>
    </row>
    <row r="4" spans="1:32" ht="20" customHeight="1" x14ac:dyDescent="0.15">
      <c r="A4" s="44"/>
      <c r="B4" s="36"/>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row>
    <row r="5" spans="1:32" ht="32" customHeight="1" x14ac:dyDescent="0.15">
      <c r="A5" s="35" t="s">
        <v>246</v>
      </c>
      <c r="B5" s="33" t="s">
        <v>247</v>
      </c>
      <c r="C5" s="30"/>
      <c r="D5" s="28" t="s">
        <v>7</v>
      </c>
      <c r="E5" s="30"/>
      <c r="F5" s="28" t="s">
        <v>248</v>
      </c>
      <c r="G5" s="28" t="s">
        <v>249</v>
      </c>
      <c r="H5" s="28" t="s">
        <v>250</v>
      </c>
      <c r="I5" s="28" t="s">
        <v>251</v>
      </c>
      <c r="J5" s="28" t="s">
        <v>252</v>
      </c>
      <c r="K5" s="28" t="s">
        <v>253</v>
      </c>
      <c r="L5" s="28" t="s">
        <v>254</v>
      </c>
      <c r="M5" s="28" t="s">
        <v>255</v>
      </c>
      <c r="N5" s="28" t="s">
        <v>256</v>
      </c>
      <c r="O5" s="28" t="s">
        <v>257</v>
      </c>
      <c r="P5" s="28" t="s">
        <v>258</v>
      </c>
      <c r="Q5" s="28" t="s">
        <v>259</v>
      </c>
      <c r="R5" s="28" t="s">
        <v>260</v>
      </c>
      <c r="S5" s="28" t="s">
        <v>261</v>
      </c>
      <c r="T5" s="28" t="s">
        <v>262</v>
      </c>
      <c r="U5" s="28" t="s">
        <v>263</v>
      </c>
      <c r="V5" s="28" t="s">
        <v>264</v>
      </c>
      <c r="W5" s="28" t="s">
        <v>265</v>
      </c>
      <c r="X5" s="28" t="s">
        <v>266</v>
      </c>
      <c r="Y5" s="28" t="s">
        <v>267</v>
      </c>
      <c r="Z5" s="28" t="s">
        <v>268</v>
      </c>
      <c r="AA5" s="28" t="s">
        <v>269</v>
      </c>
      <c r="AB5" s="28" t="s">
        <v>270</v>
      </c>
      <c r="AC5" s="28" t="s">
        <v>271</v>
      </c>
      <c r="AD5" s="28" t="s">
        <v>272</v>
      </c>
      <c r="AE5" s="28" t="s">
        <v>273</v>
      </c>
      <c r="AF5" s="28" t="s">
        <v>274</v>
      </c>
    </row>
    <row r="6" spans="1:32" ht="20" customHeight="1" x14ac:dyDescent="0.15">
      <c r="A6" s="44"/>
      <c r="B6" s="36"/>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row>
    <row r="7" spans="1:32" ht="20" customHeight="1" x14ac:dyDescent="0.15">
      <c r="A7" s="35" t="s">
        <v>275</v>
      </c>
      <c r="B7" s="45">
        <v>-78.487793999999994</v>
      </c>
      <c r="C7" s="31">
        <v>-8.9673000000000003E-2</v>
      </c>
      <c r="D7" s="31">
        <v>779636</v>
      </c>
      <c r="E7" s="31">
        <v>9990079</v>
      </c>
      <c r="F7" s="31">
        <f t="shared" ref="F7:F38" si="0">(((($D$3-D7)^2)+($E$3-E7)^2)^0.5)/1000</f>
        <v>15.425295361839915</v>
      </c>
      <c r="G7" s="46">
        <v>2399.0808000000002</v>
      </c>
      <c r="H7" s="29">
        <v>7</v>
      </c>
      <c r="I7" s="29">
        <f t="shared" ref="I7:I53" si="1">H7*10</f>
        <v>70</v>
      </c>
      <c r="J7" s="47">
        <v>0</v>
      </c>
      <c r="K7" s="47">
        <v>0</v>
      </c>
      <c r="L7" s="47">
        <v>2.11252917515022</v>
      </c>
      <c r="M7" s="47">
        <v>9.8187416199036601</v>
      </c>
      <c r="N7" s="47">
        <v>10.571584645180501</v>
      </c>
      <c r="O7" s="47">
        <v>12.922481005114999</v>
      </c>
      <c r="P7" s="47">
        <v>13.817351144659099</v>
      </c>
      <c r="Q7" s="47">
        <v>14.9903163331181</v>
      </c>
      <c r="R7" s="47">
        <v>17.7355117445498</v>
      </c>
      <c r="S7" s="47">
        <v>12.202413467745901</v>
      </c>
      <c r="T7" s="47">
        <v>3.8416844614391401</v>
      </c>
      <c r="U7" s="47">
        <v>0.69623081889059901</v>
      </c>
      <c r="V7" s="47">
        <v>0.44724787159457702</v>
      </c>
      <c r="W7" s="47">
        <v>0.48605070329244698</v>
      </c>
      <c r="X7" s="47">
        <v>0.24574372059393201</v>
      </c>
      <c r="Y7" s="47">
        <v>8.9376328405422895E-2</v>
      </c>
      <c r="Z7" s="47">
        <v>1.85273933247256E-2</v>
      </c>
      <c r="AA7" s="47">
        <v>3.87242768237573E-3</v>
      </c>
      <c r="AB7" s="47">
        <v>3.16730936087799E-4</v>
      </c>
      <c r="AC7" s="47">
        <f t="shared" ref="AC7:AC14" si="2">SUM(J7:AB7)</f>
        <v>99.999979591581607</v>
      </c>
      <c r="AD7" s="31">
        <v>-0.95</v>
      </c>
      <c r="AE7" s="31">
        <v>2.39</v>
      </c>
      <c r="AF7" s="31">
        <v>-0.11</v>
      </c>
    </row>
    <row r="8" spans="1:32" ht="20" customHeight="1" x14ac:dyDescent="0.15">
      <c r="A8" s="35" t="s">
        <v>276</v>
      </c>
      <c r="B8" s="45">
        <v>-78.473169999999996</v>
      </c>
      <c r="C8" s="31">
        <v>-6.5828999999999999E-2</v>
      </c>
      <c r="D8" s="31">
        <v>781265</v>
      </c>
      <c r="E8" s="31">
        <v>9992717</v>
      </c>
      <c r="F8" s="31">
        <f t="shared" si="0"/>
        <v>12.845439424169186</v>
      </c>
      <c r="G8" s="46">
        <v>2501.4935999999998</v>
      </c>
      <c r="H8" s="29">
        <v>10</v>
      </c>
      <c r="I8" s="29">
        <f t="shared" si="1"/>
        <v>100</v>
      </c>
      <c r="J8" s="47"/>
      <c r="K8" s="47"/>
      <c r="L8" s="47"/>
      <c r="M8" s="47"/>
      <c r="N8" s="47"/>
      <c r="O8" s="47"/>
      <c r="P8" s="47"/>
      <c r="Q8" s="47"/>
      <c r="R8" s="47"/>
      <c r="S8" s="47"/>
      <c r="T8" s="47"/>
      <c r="U8" s="47"/>
      <c r="V8" s="47"/>
      <c r="W8" s="47"/>
      <c r="X8" s="47"/>
      <c r="Y8" s="47"/>
      <c r="Z8" s="47"/>
      <c r="AA8" s="47"/>
      <c r="AB8" s="30"/>
      <c r="AC8" s="47">
        <f t="shared" si="2"/>
        <v>0</v>
      </c>
      <c r="AD8" s="30"/>
      <c r="AE8" s="30"/>
      <c r="AF8" s="30"/>
    </row>
    <row r="9" spans="1:32" ht="20" customHeight="1" x14ac:dyDescent="0.15">
      <c r="A9" s="35" t="s">
        <v>277</v>
      </c>
      <c r="B9" s="45">
        <v>-78.449630999999997</v>
      </c>
      <c r="C9" s="31">
        <v>-3.0641999999999999E-2</v>
      </c>
      <c r="D9" s="31">
        <v>783887</v>
      </c>
      <c r="E9" s="31">
        <v>9996610</v>
      </c>
      <c r="F9" s="31">
        <f t="shared" si="0"/>
        <v>9.7026217590917145</v>
      </c>
      <c r="G9" s="46">
        <v>2389.6320000000001</v>
      </c>
      <c r="H9" s="29">
        <v>17</v>
      </c>
      <c r="I9" s="29">
        <f t="shared" si="1"/>
        <v>170</v>
      </c>
      <c r="J9" s="47"/>
      <c r="K9" s="47"/>
      <c r="L9" s="47"/>
      <c r="M9" s="47"/>
      <c r="N9" s="47"/>
      <c r="O9" s="47"/>
      <c r="P9" s="47"/>
      <c r="Q9" s="47"/>
      <c r="R9" s="47"/>
      <c r="S9" s="47"/>
      <c r="T9" s="47"/>
      <c r="U9" s="47"/>
      <c r="V9" s="47"/>
      <c r="W9" s="47"/>
      <c r="X9" s="47"/>
      <c r="Y9" s="47"/>
      <c r="Z9" s="47"/>
      <c r="AA9" s="47"/>
      <c r="AB9" s="30"/>
      <c r="AC9" s="47">
        <f t="shared" si="2"/>
        <v>0</v>
      </c>
      <c r="AD9" s="30"/>
      <c r="AE9" s="30"/>
      <c r="AF9" s="30"/>
    </row>
    <row r="10" spans="1:32" ht="20" customHeight="1" x14ac:dyDescent="0.15">
      <c r="A10" s="35" t="s">
        <v>278</v>
      </c>
      <c r="B10" s="45">
        <v>-78.437726999999995</v>
      </c>
      <c r="C10" s="31">
        <v>-3.0658999999999999E-2</v>
      </c>
      <c r="D10" s="31">
        <v>785213</v>
      </c>
      <c r="E10" s="31">
        <v>9996608</v>
      </c>
      <c r="F10" s="31">
        <f t="shared" si="0"/>
        <v>10.307426109364064</v>
      </c>
      <c r="G10" s="46">
        <v>2446.3247999999999</v>
      </c>
      <c r="H10" s="29">
        <v>15</v>
      </c>
      <c r="I10" s="29">
        <f t="shared" si="1"/>
        <v>150</v>
      </c>
      <c r="J10" s="47">
        <v>0</v>
      </c>
      <c r="K10" s="47">
        <v>0</v>
      </c>
      <c r="L10" s="47">
        <v>2.9523826721320399</v>
      </c>
      <c r="M10" s="47">
        <v>8.9745210278264302</v>
      </c>
      <c r="N10" s="47">
        <v>12.522797450297</v>
      </c>
      <c r="O10" s="47">
        <v>18.562993192365301</v>
      </c>
      <c r="P10" s="47">
        <v>15.8724426226548</v>
      </c>
      <c r="Q10" s="47">
        <v>13.9312735874609</v>
      </c>
      <c r="R10" s="47">
        <v>14.729573615002</v>
      </c>
      <c r="S10" s="47">
        <v>8.7417790477536492</v>
      </c>
      <c r="T10" s="47">
        <v>2.8048114883575099</v>
      </c>
      <c r="U10" s="47">
        <v>0.29470338497788001</v>
      </c>
      <c r="V10" s="47">
        <v>0.25056676401879302</v>
      </c>
      <c r="W10" s="47">
        <v>0.21576132906886</v>
      </c>
      <c r="X10" s="47">
        <v>9.64373545007505E-2</v>
      </c>
      <c r="Y10" s="47">
        <v>3.9264844595909801E-2</v>
      </c>
      <c r="Z10" s="47">
        <v>8.5166552828646498E-3</v>
      </c>
      <c r="AA10" s="47">
        <v>1.77734028407251E-3</v>
      </c>
      <c r="AB10" s="47">
        <v>3.8011287051916499E-4</v>
      </c>
      <c r="AC10" s="47">
        <f t="shared" si="2"/>
        <v>99.99998248944928</v>
      </c>
      <c r="AD10" s="31">
        <v>-1.56</v>
      </c>
      <c r="AE10" s="31">
        <v>2.2200000000000002</v>
      </c>
      <c r="AF10" s="31">
        <v>0.05</v>
      </c>
    </row>
    <row r="11" spans="1:32" ht="20" customHeight="1" x14ac:dyDescent="0.15">
      <c r="A11" s="35" t="s">
        <v>279</v>
      </c>
      <c r="B11" s="45">
        <v>-78.473988000000006</v>
      </c>
      <c r="C11" s="31">
        <v>7.4819999999999999E-3</v>
      </c>
      <c r="D11" s="31">
        <v>781174</v>
      </c>
      <c r="E11" s="31">
        <v>10000828</v>
      </c>
      <c r="F11" s="31">
        <f t="shared" si="0"/>
        <v>4.8172461012491361</v>
      </c>
      <c r="G11" s="46">
        <v>2636.8247999999999</v>
      </c>
      <c r="H11" s="29">
        <v>29</v>
      </c>
      <c r="I11" s="29">
        <f t="shared" si="1"/>
        <v>290</v>
      </c>
      <c r="J11" s="47"/>
      <c r="K11" s="47"/>
      <c r="L11" s="47"/>
      <c r="M11" s="47"/>
      <c r="N11" s="47"/>
      <c r="O11" s="47"/>
      <c r="P11" s="47"/>
      <c r="Q11" s="47"/>
      <c r="R11" s="47"/>
      <c r="S11" s="47"/>
      <c r="T11" s="47"/>
      <c r="U11" s="47"/>
      <c r="V11" s="47"/>
      <c r="W11" s="47"/>
      <c r="X11" s="47"/>
      <c r="Y11" s="47"/>
      <c r="Z11" s="47"/>
      <c r="AA11" s="47"/>
      <c r="AB11" s="30"/>
      <c r="AC11" s="47">
        <f t="shared" si="2"/>
        <v>0</v>
      </c>
      <c r="AD11" s="30"/>
      <c r="AE11" s="30"/>
      <c r="AF11" s="30"/>
    </row>
    <row r="12" spans="1:32" ht="20" customHeight="1" x14ac:dyDescent="0.15">
      <c r="A12" s="35" t="s">
        <v>280</v>
      </c>
      <c r="B12" s="45">
        <v>-78.476304999999996</v>
      </c>
      <c r="C12" s="31">
        <v>3.921E-3</v>
      </c>
      <c r="D12" s="31">
        <v>780916</v>
      </c>
      <c r="E12" s="31">
        <v>10000434</v>
      </c>
      <c r="F12" s="31">
        <f t="shared" si="0"/>
        <v>5.1481464625630071</v>
      </c>
      <c r="G12" s="46">
        <v>2637.1296000000002</v>
      </c>
      <c r="H12" s="29">
        <v>22</v>
      </c>
      <c r="I12" s="29">
        <f t="shared" si="1"/>
        <v>220</v>
      </c>
      <c r="J12" s="47"/>
      <c r="K12" s="47"/>
      <c r="L12" s="47"/>
      <c r="M12" s="47"/>
      <c r="N12" s="47"/>
      <c r="O12" s="47"/>
      <c r="P12" s="47"/>
      <c r="Q12" s="47"/>
      <c r="R12" s="47"/>
      <c r="S12" s="47"/>
      <c r="T12" s="47"/>
      <c r="U12" s="47"/>
      <c r="V12" s="47"/>
      <c r="W12" s="47"/>
      <c r="X12" s="47"/>
      <c r="Y12" s="47"/>
      <c r="Z12" s="47"/>
      <c r="AA12" s="47"/>
      <c r="AB12" s="30"/>
      <c r="AC12" s="47">
        <f t="shared" si="2"/>
        <v>0</v>
      </c>
      <c r="AD12" s="30"/>
      <c r="AE12" s="30"/>
      <c r="AF12" s="30"/>
    </row>
    <row r="13" spans="1:32" ht="20" customHeight="1" x14ac:dyDescent="0.15">
      <c r="A13" s="35" t="s">
        <v>281</v>
      </c>
      <c r="B13" s="45">
        <v>-78.530603999999997</v>
      </c>
      <c r="C13" s="31">
        <v>-2.9120000000000001E-3</v>
      </c>
      <c r="D13" s="31">
        <v>774868</v>
      </c>
      <c r="E13" s="31">
        <v>9999678</v>
      </c>
      <c r="F13" s="31">
        <f t="shared" si="0"/>
        <v>7.760999162479016</v>
      </c>
      <c r="G13" s="46">
        <v>2759.6592000000001</v>
      </c>
      <c r="H13" s="29">
        <v>23.5</v>
      </c>
      <c r="I13" s="29">
        <f t="shared" si="1"/>
        <v>235</v>
      </c>
      <c r="J13" s="47">
        <v>0</v>
      </c>
      <c r="K13" s="47">
        <v>7.0853339912572002</v>
      </c>
      <c r="L13" s="47">
        <v>10.797859216944101</v>
      </c>
      <c r="M13" s="47">
        <v>10.5995331270995</v>
      </c>
      <c r="N13" s="47">
        <v>13.3821082664339</v>
      </c>
      <c r="O13" s="47">
        <v>12.937060725107999</v>
      </c>
      <c r="P13" s="47">
        <v>11.895769676035799</v>
      </c>
      <c r="Q13" s="47">
        <v>10.9171079184934</v>
      </c>
      <c r="R13" s="47">
        <v>11.4488242773908</v>
      </c>
      <c r="S13" s="47">
        <v>7.3133931791007996</v>
      </c>
      <c r="T13" s="47">
        <v>2.34069069354033</v>
      </c>
      <c r="U13" s="47">
        <v>0.55828636136468601</v>
      </c>
      <c r="V13" s="47">
        <v>0.26357761714871603</v>
      </c>
      <c r="W13" s="47">
        <v>0.26133751337040501</v>
      </c>
      <c r="X13" s="47">
        <v>0.132846352545406</v>
      </c>
      <c r="Y13" s="47">
        <v>5.0909673515742701E-2</v>
      </c>
      <c r="Z13" s="47">
        <v>1.2700322437551001E-2</v>
      </c>
      <c r="AA13" s="47">
        <v>2.5115888180808899E-3</v>
      </c>
      <c r="AB13" s="47">
        <v>1.34192659391547E-4</v>
      </c>
      <c r="AC13" s="47">
        <f t="shared" si="2"/>
        <v>99.999984693263784</v>
      </c>
      <c r="AD13" s="31">
        <v>-2.37</v>
      </c>
      <c r="AE13" s="31">
        <v>2.87</v>
      </c>
      <c r="AF13" s="31">
        <v>0.02</v>
      </c>
    </row>
    <row r="14" spans="1:32" ht="20" customHeight="1" x14ac:dyDescent="0.15">
      <c r="A14" s="35" t="s">
        <v>282</v>
      </c>
      <c r="B14" s="45">
        <v>-78.436065999999997</v>
      </c>
      <c r="C14" s="31">
        <v>-1.8367999999999999E-2</v>
      </c>
      <c r="D14" s="31">
        <v>785398</v>
      </c>
      <c r="E14" s="31">
        <v>9997968</v>
      </c>
      <c r="F14" s="31">
        <f t="shared" si="0"/>
        <v>9.2665758508739344</v>
      </c>
      <c r="G14" s="46">
        <v>2454.8591999999999</v>
      </c>
      <c r="H14" s="29">
        <v>18</v>
      </c>
      <c r="I14" s="29">
        <f t="shared" si="1"/>
        <v>180</v>
      </c>
      <c r="J14" s="47"/>
      <c r="K14" s="47"/>
      <c r="L14" s="47"/>
      <c r="M14" s="47"/>
      <c r="N14" s="47"/>
      <c r="O14" s="47"/>
      <c r="P14" s="47"/>
      <c r="Q14" s="47"/>
      <c r="R14" s="47"/>
      <c r="S14" s="47"/>
      <c r="T14" s="47"/>
      <c r="U14" s="47"/>
      <c r="V14" s="47"/>
      <c r="W14" s="47"/>
      <c r="X14" s="47"/>
      <c r="Y14" s="47"/>
      <c r="Z14" s="47"/>
      <c r="AA14" s="47"/>
      <c r="AB14" s="30"/>
      <c r="AC14" s="47">
        <f t="shared" si="2"/>
        <v>0</v>
      </c>
      <c r="AD14" s="30"/>
      <c r="AE14" s="30"/>
      <c r="AF14" s="30"/>
    </row>
    <row r="15" spans="1:32" ht="20" customHeight="1" x14ac:dyDescent="0.15">
      <c r="A15" s="35" t="s">
        <v>283</v>
      </c>
      <c r="B15" s="45">
        <v>-78.477103999999997</v>
      </c>
      <c r="C15" s="31">
        <v>-1.276E-3</v>
      </c>
      <c r="D15" s="31">
        <v>780827</v>
      </c>
      <c r="E15" s="31">
        <v>9999859</v>
      </c>
      <c r="F15" s="31">
        <f t="shared" si="0"/>
        <v>5.7012989747951295</v>
      </c>
      <c r="G15" s="46">
        <v>2682.5448000000001</v>
      </c>
      <c r="H15" s="29">
        <v>27.5</v>
      </c>
      <c r="I15" s="29">
        <f t="shared" si="1"/>
        <v>275</v>
      </c>
      <c r="J15" s="47"/>
      <c r="K15" s="47"/>
      <c r="L15" s="47"/>
      <c r="M15" s="47"/>
      <c r="N15" s="47"/>
      <c r="O15" s="47"/>
      <c r="P15" s="47"/>
      <c r="Q15" s="47"/>
      <c r="R15" s="47"/>
      <c r="S15" s="47"/>
      <c r="T15" s="47"/>
      <c r="U15" s="47"/>
      <c r="V15" s="47"/>
      <c r="W15" s="47"/>
      <c r="X15" s="47"/>
      <c r="Y15" s="47"/>
      <c r="Z15" s="47"/>
      <c r="AA15" s="47"/>
      <c r="AB15" s="30"/>
      <c r="AC15" s="47">
        <f>SUM(U15:AB15)</f>
        <v>0</v>
      </c>
      <c r="AD15" s="30"/>
      <c r="AE15" s="30"/>
      <c r="AF15" s="30"/>
    </row>
    <row r="16" spans="1:32" ht="20" customHeight="1" x14ac:dyDescent="0.15">
      <c r="A16" s="35" t="s">
        <v>284</v>
      </c>
      <c r="B16" s="45">
        <v>-78.434594000000004</v>
      </c>
      <c r="C16" s="31">
        <v>2.0409999999999998E-3</v>
      </c>
      <c r="D16" s="31">
        <v>785562</v>
      </c>
      <c r="E16" s="31">
        <v>10000226</v>
      </c>
      <c r="F16" s="31">
        <f t="shared" si="0"/>
        <v>7.6649148723257197</v>
      </c>
      <c r="G16" s="46">
        <v>2360.9807999999998</v>
      </c>
      <c r="H16" s="29">
        <v>17.5</v>
      </c>
      <c r="I16" s="29">
        <f t="shared" si="1"/>
        <v>175</v>
      </c>
      <c r="J16" s="47">
        <v>0</v>
      </c>
      <c r="K16" s="47">
        <v>0</v>
      </c>
      <c r="L16" s="47">
        <v>3.42763525201585</v>
      </c>
      <c r="M16" s="47">
        <v>14.447322417375201</v>
      </c>
      <c r="N16" s="47">
        <v>14.946137160325501</v>
      </c>
      <c r="O16" s="47">
        <v>16.5798698505386</v>
      </c>
      <c r="P16" s="47">
        <v>13.879863443743799</v>
      </c>
      <c r="Q16" s="47">
        <v>12.0905371639865</v>
      </c>
      <c r="R16" s="47">
        <v>12.878454931217</v>
      </c>
      <c r="S16" s="47">
        <v>8.3008814638007191</v>
      </c>
      <c r="T16" s="47">
        <v>2.7239785774413998</v>
      </c>
      <c r="U16" s="47">
        <v>0.35460076156041898</v>
      </c>
      <c r="V16" s="47">
        <v>0.133471810723475</v>
      </c>
      <c r="W16" s="47">
        <v>0.14080108544346101</v>
      </c>
      <c r="X16" s="47">
        <v>6.5717556494386403E-2</v>
      </c>
      <c r="Y16" s="47">
        <v>2.38492177872205E-2</v>
      </c>
      <c r="Z16" s="47">
        <v>5.59658917592542E-3</v>
      </c>
      <c r="AA16" s="47">
        <v>1.1834335482290501E-3</v>
      </c>
      <c r="AB16" s="47">
        <v>9.3917960714008295E-5</v>
      </c>
      <c r="AC16" s="47">
        <f t="shared" ref="AC16:AC47" si="3">SUM(J16:AB16)</f>
        <v>99.999994633138414</v>
      </c>
      <c r="AD16" s="31">
        <v>-1.96</v>
      </c>
      <c r="AE16" s="31">
        <v>2.4</v>
      </c>
      <c r="AF16" s="31">
        <v>0.09</v>
      </c>
    </row>
    <row r="17" spans="1:32" ht="20" customHeight="1" x14ac:dyDescent="0.15">
      <c r="A17" s="35" t="s">
        <v>285</v>
      </c>
      <c r="B17" s="45">
        <v>-78.439027999999993</v>
      </c>
      <c r="C17" s="31">
        <v>3.2237000000000002E-2</v>
      </c>
      <c r="D17" s="31">
        <v>785068</v>
      </c>
      <c r="E17" s="31">
        <v>10003567</v>
      </c>
      <c r="F17" s="31">
        <f t="shared" si="0"/>
        <v>5.4241232471248297</v>
      </c>
      <c r="G17" s="46">
        <v>2738.3231999999998</v>
      </c>
      <c r="H17" s="29">
        <v>17</v>
      </c>
      <c r="I17" s="29">
        <f t="shared" si="1"/>
        <v>170</v>
      </c>
      <c r="J17" s="47">
        <v>0</v>
      </c>
      <c r="K17" s="47">
        <v>0</v>
      </c>
      <c r="L17" s="47">
        <v>5.2455441916991701</v>
      </c>
      <c r="M17" s="47">
        <v>11.514282267469101</v>
      </c>
      <c r="N17" s="47">
        <v>13.730457667028601</v>
      </c>
      <c r="O17" s="47">
        <v>14.521310581790701</v>
      </c>
      <c r="P17" s="47">
        <v>13.636627660192399</v>
      </c>
      <c r="Q17" s="47">
        <v>12.9038599877574</v>
      </c>
      <c r="R17" s="47">
        <v>15.082494411949</v>
      </c>
      <c r="S17" s="47">
        <v>9.6498013708222405</v>
      </c>
      <c r="T17" s="47">
        <v>2.8942933319325999</v>
      </c>
      <c r="U17" s="47">
        <v>0.26345372072845502</v>
      </c>
      <c r="V17" s="47">
        <v>0.195684325085698</v>
      </c>
      <c r="W17" s="47">
        <v>0.22163482986427999</v>
      </c>
      <c r="X17" s="47">
        <v>9.1792066736446506E-2</v>
      </c>
      <c r="Y17" s="47">
        <v>3.8616232115408898E-2</v>
      </c>
      <c r="Z17" s="47">
        <v>8.3217028673109195E-3</v>
      </c>
      <c r="AA17" s="47">
        <v>1.5882803806266299E-3</v>
      </c>
      <c r="AB17" s="47">
        <v>1.8508164552454601E-4</v>
      </c>
      <c r="AC17" s="47">
        <f t="shared" si="3"/>
        <v>99.999947710064973</v>
      </c>
      <c r="AD17" s="31">
        <v>-1.63</v>
      </c>
      <c r="AE17" s="31">
        <v>2.4500000000000002</v>
      </c>
      <c r="AF17" s="31">
        <v>0.01</v>
      </c>
    </row>
    <row r="18" spans="1:32" ht="20" customHeight="1" x14ac:dyDescent="0.15">
      <c r="A18" s="35" t="s">
        <v>286</v>
      </c>
      <c r="B18" s="45">
        <v>-78.447672999999995</v>
      </c>
      <c r="C18" s="31">
        <v>6.3789999999999999E-2</v>
      </c>
      <c r="D18" s="31">
        <v>784105</v>
      </c>
      <c r="E18" s="31">
        <v>10007058</v>
      </c>
      <c r="F18" s="31">
        <f t="shared" si="0"/>
        <v>4.3907162285895911</v>
      </c>
      <c r="G18" s="46">
        <v>2357.9328</v>
      </c>
      <c r="H18" s="29">
        <v>16.5</v>
      </c>
      <c r="I18" s="29">
        <f t="shared" si="1"/>
        <v>165</v>
      </c>
      <c r="J18" s="47">
        <v>0</v>
      </c>
      <c r="K18" s="47">
        <v>0</v>
      </c>
      <c r="L18" s="47">
        <v>8.8830495472060793</v>
      </c>
      <c r="M18" s="47">
        <v>12.031003377216599</v>
      </c>
      <c r="N18" s="47">
        <v>12.3039142204626</v>
      </c>
      <c r="O18" s="47">
        <v>12.4039962259825</v>
      </c>
      <c r="P18" s="47">
        <v>13.2840124507306</v>
      </c>
      <c r="Q18" s="47">
        <v>12.4132549137179</v>
      </c>
      <c r="R18" s="47">
        <v>13.3175200825346</v>
      </c>
      <c r="S18" s="47">
        <v>9.7524844145423106</v>
      </c>
      <c r="T18" s="47">
        <v>3.6355780507376099</v>
      </c>
      <c r="U18" s="47">
        <v>0.577565758727416</v>
      </c>
      <c r="V18" s="47">
        <v>0.53895173727239098</v>
      </c>
      <c r="W18" s="47">
        <v>0.56023771662375299</v>
      </c>
      <c r="X18" s="47">
        <v>0.19921725894785999</v>
      </c>
      <c r="Y18" s="47">
        <v>7.9062750573509602E-2</v>
      </c>
      <c r="Z18" s="47">
        <v>1.6666060828564401E-2</v>
      </c>
      <c r="AA18" s="47">
        <v>3.16639047616108E-3</v>
      </c>
      <c r="AB18" s="47">
        <v>3.0657496358249499E-4</v>
      </c>
      <c r="AC18" s="47">
        <f t="shared" si="3"/>
        <v>99.999987531544022</v>
      </c>
      <c r="AD18" s="31">
        <v>-1.67</v>
      </c>
      <c r="AE18" s="31">
        <v>2.68</v>
      </c>
      <c r="AF18" s="31">
        <v>-0.02</v>
      </c>
    </row>
    <row r="19" spans="1:32" ht="20" customHeight="1" x14ac:dyDescent="0.15">
      <c r="A19" s="35" t="s">
        <v>287</v>
      </c>
      <c r="B19" s="45">
        <v>-78.435479999999998</v>
      </c>
      <c r="C19" s="31">
        <v>8.5481000000000001E-2</v>
      </c>
      <c r="D19" s="31">
        <v>785463</v>
      </c>
      <c r="E19" s="31">
        <v>10009458</v>
      </c>
      <c r="F19" s="31">
        <f t="shared" si="0"/>
        <v>6.746119847734696</v>
      </c>
      <c r="G19" s="46">
        <v>1933.6512</v>
      </c>
      <c r="H19" s="29">
        <v>14</v>
      </c>
      <c r="I19" s="29">
        <f t="shared" si="1"/>
        <v>140</v>
      </c>
      <c r="J19" s="47">
        <v>0</v>
      </c>
      <c r="K19" s="47">
        <v>0</v>
      </c>
      <c r="L19" s="47">
        <v>2.8660721091546599</v>
      </c>
      <c r="M19" s="47">
        <v>8.5053167162131302</v>
      </c>
      <c r="N19" s="47">
        <v>7.62634347130117</v>
      </c>
      <c r="O19" s="47">
        <v>10.7401478771248</v>
      </c>
      <c r="P19" s="47">
        <v>12.935913560484799</v>
      </c>
      <c r="Q19" s="47">
        <v>14.7791371293544</v>
      </c>
      <c r="R19" s="47">
        <v>19.7585562924003</v>
      </c>
      <c r="S19" s="47">
        <v>15.5161407119445</v>
      </c>
      <c r="T19" s="47">
        <v>4.88842518484641</v>
      </c>
      <c r="U19" s="47">
        <v>0.65077368701882798</v>
      </c>
      <c r="V19" s="47">
        <v>0.56557241378022305</v>
      </c>
      <c r="W19" s="47">
        <v>0.67774764544563204</v>
      </c>
      <c r="X19" s="47">
        <v>0.30457118573414499</v>
      </c>
      <c r="Y19" s="47">
        <v>0.14483175511322299</v>
      </c>
      <c r="Z19" s="47">
        <v>3.33918362248075E-2</v>
      </c>
      <c r="AA19" s="47">
        <v>6.6334202423298299E-3</v>
      </c>
      <c r="AB19" s="47">
        <v>3.9943168511319502E-4</v>
      </c>
      <c r="AC19" s="47">
        <f t="shared" si="3"/>
        <v>99.999974428068455</v>
      </c>
      <c r="AD19" s="31">
        <v>-0.5</v>
      </c>
      <c r="AE19" s="31">
        <v>2.42</v>
      </c>
      <c r="AF19" s="31">
        <v>-0.2</v>
      </c>
    </row>
    <row r="20" spans="1:32" ht="20" customHeight="1" x14ac:dyDescent="0.15">
      <c r="A20" s="35" t="s">
        <v>288</v>
      </c>
      <c r="B20" s="45">
        <v>-78.413410999999996</v>
      </c>
      <c r="C20" s="31">
        <v>0.10417899999999999</v>
      </c>
      <c r="D20" s="31">
        <v>787921</v>
      </c>
      <c r="E20" s="31">
        <v>10011527</v>
      </c>
      <c r="F20" s="31">
        <f t="shared" si="0"/>
        <v>9.9532391712447055</v>
      </c>
      <c r="G20" s="46">
        <v>1936.0896</v>
      </c>
      <c r="H20" s="29">
        <v>10</v>
      </c>
      <c r="I20" s="29">
        <f t="shared" si="1"/>
        <v>100</v>
      </c>
      <c r="J20" s="47">
        <v>0</v>
      </c>
      <c r="K20" s="47">
        <v>0</v>
      </c>
      <c r="L20" s="47">
        <v>0</v>
      </c>
      <c r="M20" s="47">
        <v>1.12561716164548</v>
      </c>
      <c r="N20" s="47">
        <v>4.2572104829122503</v>
      </c>
      <c r="O20" s="47">
        <v>7.3288280086964903</v>
      </c>
      <c r="P20" s="47">
        <v>11.162994934187299</v>
      </c>
      <c r="Q20" s="47">
        <v>17.675723725782099</v>
      </c>
      <c r="R20" s="47">
        <v>26.110890961861799</v>
      </c>
      <c r="S20" s="47">
        <v>22.934315793983099</v>
      </c>
      <c r="T20" s="47">
        <v>8.1363592550149395</v>
      </c>
      <c r="U20" s="47">
        <v>0.62974585256664295</v>
      </c>
      <c r="V20" s="47">
        <v>0.241112479095693</v>
      </c>
      <c r="W20" s="47">
        <v>0.22524249543734101</v>
      </c>
      <c r="X20" s="47">
        <v>0.107612127320903</v>
      </c>
      <c r="Y20" s="47">
        <v>5.2045736798791903E-2</v>
      </c>
      <c r="Z20" s="47">
        <v>1.0432985266089E-2</v>
      </c>
      <c r="AA20" s="47">
        <v>1.7772865407889001E-3</v>
      </c>
      <c r="AB20" s="47">
        <v>8.2976858639192001E-5</v>
      </c>
      <c r="AC20" s="47">
        <f t="shared" si="3"/>
        <v>99.999992263968338</v>
      </c>
      <c r="AD20" s="31">
        <v>0.32</v>
      </c>
      <c r="AE20" s="31">
        <v>1.71</v>
      </c>
      <c r="AF20" s="31">
        <v>-0.19</v>
      </c>
    </row>
    <row r="21" spans="1:32" ht="20" customHeight="1" x14ac:dyDescent="0.15">
      <c r="A21" s="35" t="s">
        <v>289</v>
      </c>
      <c r="B21" s="45">
        <v>-78.410809</v>
      </c>
      <c r="C21" s="31">
        <v>8.3282999999999996E-2</v>
      </c>
      <c r="D21" s="31">
        <v>788211</v>
      </c>
      <c r="E21" s="31">
        <v>10009215</v>
      </c>
      <c r="F21" s="31">
        <f t="shared" si="0"/>
        <v>9.0123108024523884</v>
      </c>
      <c r="G21" s="46">
        <v>2076.9072000000001</v>
      </c>
      <c r="H21" s="29">
        <v>10</v>
      </c>
      <c r="I21" s="29">
        <f t="shared" si="1"/>
        <v>100</v>
      </c>
      <c r="J21" s="47">
        <v>0</v>
      </c>
      <c r="K21" s="47">
        <v>0</v>
      </c>
      <c r="L21" s="47">
        <v>0</v>
      </c>
      <c r="M21" s="47">
        <v>1.5684612123781301</v>
      </c>
      <c r="N21" s="47">
        <v>6.0481422499226696</v>
      </c>
      <c r="O21" s="47">
        <v>10.848618860488299</v>
      </c>
      <c r="P21" s="47">
        <v>15.975619536450401</v>
      </c>
      <c r="Q21" s="47">
        <v>18.232645532348801</v>
      </c>
      <c r="R21" s="47">
        <v>22.1933251606842</v>
      </c>
      <c r="S21" s="47">
        <v>17.943929516629801</v>
      </c>
      <c r="T21" s="47">
        <v>5.6196510202444898</v>
      </c>
      <c r="U21" s="47">
        <v>0.42734553120309798</v>
      </c>
      <c r="V21" s="47">
        <v>0.43032828456562</v>
      </c>
      <c r="W21" s="47">
        <v>0.40452819751727098</v>
      </c>
      <c r="X21" s="47">
        <v>0.195627543008948</v>
      </c>
      <c r="Y21" s="47">
        <v>9.1642333954126201E-2</v>
      </c>
      <c r="Z21" s="47">
        <v>1.73622965990857E-2</v>
      </c>
      <c r="AA21" s="47">
        <v>2.58839601830826E-3</v>
      </c>
      <c r="AB21" s="47">
        <v>1.7516593106332301E-4</v>
      </c>
      <c r="AC21" s="47">
        <f t="shared" si="3"/>
        <v>99.999990837944324</v>
      </c>
      <c r="AD21" s="31">
        <v>-0.15</v>
      </c>
      <c r="AE21" s="31">
        <v>1.87</v>
      </c>
      <c r="AF21" s="31">
        <v>-0.11</v>
      </c>
    </row>
    <row r="22" spans="1:32" ht="20" customHeight="1" x14ac:dyDescent="0.15">
      <c r="A22" s="35" t="s">
        <v>290</v>
      </c>
      <c r="B22" s="45">
        <v>-78.407111999999998</v>
      </c>
      <c r="C22" s="31">
        <v>6.0010000000000001E-2</v>
      </c>
      <c r="D22" s="31">
        <v>788623</v>
      </c>
      <c r="E22" s="31">
        <v>10009940</v>
      </c>
      <c r="F22" s="31">
        <f t="shared" si="0"/>
        <v>9.6989550468078782</v>
      </c>
      <c r="G22" s="46">
        <v>2109.2159999999999</v>
      </c>
      <c r="H22" s="29">
        <v>12</v>
      </c>
      <c r="I22" s="29">
        <f t="shared" si="1"/>
        <v>120</v>
      </c>
      <c r="J22" s="47">
        <v>0</v>
      </c>
      <c r="K22" s="47">
        <v>0</v>
      </c>
      <c r="L22" s="47">
        <v>0</v>
      </c>
      <c r="M22" s="47">
        <v>6.3378555518847302</v>
      </c>
      <c r="N22" s="47">
        <v>10.4515468971471</v>
      </c>
      <c r="O22" s="47">
        <v>13.2458729871154</v>
      </c>
      <c r="P22" s="47">
        <v>15.1343344026089</v>
      </c>
      <c r="Q22" s="47">
        <v>16.161691515777999</v>
      </c>
      <c r="R22" s="47">
        <v>17.310541067641399</v>
      </c>
      <c r="S22" s="47">
        <v>14.130423198661401</v>
      </c>
      <c r="T22" s="47">
        <v>4.9076550893608903</v>
      </c>
      <c r="U22" s="47">
        <v>0.55311031300288804</v>
      </c>
      <c r="V22" s="47">
        <v>0.73327309844819399</v>
      </c>
      <c r="W22" s="47">
        <v>0.56325644025514299</v>
      </c>
      <c r="X22" s="47">
        <v>0.28203315754464098</v>
      </c>
      <c r="Y22" s="47">
        <v>0.1467564962333</v>
      </c>
      <c r="Z22" s="47">
        <v>3.4469015875274601E-2</v>
      </c>
      <c r="AA22" s="47">
        <v>6.48086555826224E-3</v>
      </c>
      <c r="AB22" s="47">
        <v>6.8042855066175704E-4</v>
      </c>
      <c r="AC22" s="47">
        <f t="shared" si="3"/>
        <v>99.999980525666189</v>
      </c>
      <c r="AD22" s="31">
        <v>-0.7</v>
      </c>
      <c r="AE22" s="31">
        <v>2.23</v>
      </c>
      <c r="AF22" s="31">
        <v>-7.0000000000000007E-2</v>
      </c>
    </row>
    <row r="23" spans="1:32" ht="20" customHeight="1" x14ac:dyDescent="0.15">
      <c r="A23" s="35" t="s">
        <v>291</v>
      </c>
      <c r="B23" s="45">
        <v>-78.397758999999994</v>
      </c>
      <c r="C23" s="31">
        <v>1.7069999999999998E-2</v>
      </c>
      <c r="D23" s="31">
        <v>789665</v>
      </c>
      <c r="E23" s="31">
        <v>10001889</v>
      </c>
      <c r="F23" s="31">
        <f t="shared" si="0"/>
        <v>10.317535849222914</v>
      </c>
      <c r="G23" s="46">
        <v>2074.7736</v>
      </c>
      <c r="H23" s="29">
        <v>11</v>
      </c>
      <c r="I23" s="29">
        <f t="shared" si="1"/>
        <v>110</v>
      </c>
      <c r="J23" s="47">
        <v>0</v>
      </c>
      <c r="K23" s="47">
        <v>0</v>
      </c>
      <c r="L23" s="47">
        <v>8.8340418148694404</v>
      </c>
      <c r="M23" s="47">
        <v>9.7249934935369104</v>
      </c>
      <c r="N23" s="47">
        <v>9.1836557647263</v>
      </c>
      <c r="O23" s="47">
        <v>10.962956536826599</v>
      </c>
      <c r="P23" s="47">
        <v>14.899800468465299</v>
      </c>
      <c r="Q23" s="47">
        <v>15.512275527023499</v>
      </c>
      <c r="R23" s="47">
        <v>13.6635724819988</v>
      </c>
      <c r="S23" s="47">
        <v>11.761082675457599</v>
      </c>
      <c r="T23" s="47">
        <v>3.9082154940574299</v>
      </c>
      <c r="U23" s="47">
        <v>0.484080853647957</v>
      </c>
      <c r="V23" s="47">
        <v>0.40154346735459501</v>
      </c>
      <c r="W23" s="47">
        <v>0.381037651723862</v>
      </c>
      <c r="X23" s="47">
        <v>0.16844671170460099</v>
      </c>
      <c r="Y23" s="47">
        <v>8.7593708296278397E-2</v>
      </c>
      <c r="Z23" s="47">
        <v>2.21652190218691E-2</v>
      </c>
      <c r="AA23" s="47">
        <v>4.2396089226908696E-3</v>
      </c>
      <c r="AB23" s="47">
        <v>2.8420385376626002E-4</v>
      </c>
      <c r="AC23" s="47">
        <f t="shared" si="3"/>
        <v>99.999985681487502</v>
      </c>
      <c r="AD23" s="31">
        <v>-1.24</v>
      </c>
      <c r="AE23" s="31">
        <v>2.68</v>
      </c>
      <c r="AF23" s="31">
        <v>-0.13</v>
      </c>
    </row>
    <row r="24" spans="1:32" ht="20" customHeight="1" x14ac:dyDescent="0.15">
      <c r="A24" s="35" t="s">
        <v>292</v>
      </c>
      <c r="B24" s="45">
        <v>-78.385918000000004</v>
      </c>
      <c r="C24" s="31">
        <v>-1.1235999999999999E-2</v>
      </c>
      <c r="D24" s="31">
        <v>790984</v>
      </c>
      <c r="E24" s="31">
        <v>9998757</v>
      </c>
      <c r="F24" s="31">
        <f t="shared" si="0"/>
        <v>12.888611445768701</v>
      </c>
      <c r="G24" s="46">
        <v>2270.1504</v>
      </c>
      <c r="H24" s="29">
        <v>8</v>
      </c>
      <c r="I24" s="29">
        <f t="shared" si="1"/>
        <v>80</v>
      </c>
      <c r="J24" s="47">
        <v>0</v>
      </c>
      <c r="K24" s="47">
        <v>0</v>
      </c>
      <c r="L24" s="47">
        <v>0</v>
      </c>
      <c r="M24" s="47">
        <v>3.6616686020393399</v>
      </c>
      <c r="N24" s="47">
        <v>6.3570635452072004</v>
      </c>
      <c r="O24" s="47">
        <v>11.9428033802626</v>
      </c>
      <c r="P24" s="47">
        <v>16.7317912509853</v>
      </c>
      <c r="Q24" s="47">
        <v>17.791301841853201</v>
      </c>
      <c r="R24" s="47">
        <v>22.901446464516301</v>
      </c>
      <c r="S24" s="47">
        <v>14.5138674501216</v>
      </c>
      <c r="T24" s="47">
        <v>4.4836869593825801</v>
      </c>
      <c r="U24" s="47">
        <v>0.33376648941137199</v>
      </c>
      <c r="V24" s="47">
        <v>0.48406753030246502</v>
      </c>
      <c r="W24" s="47">
        <v>0.45887607105168299</v>
      </c>
      <c r="X24" s="47">
        <v>0.210847883570595</v>
      </c>
      <c r="Y24" s="47">
        <v>0.10116096071129201</v>
      </c>
      <c r="Z24" s="47">
        <v>2.39447660219296E-2</v>
      </c>
      <c r="AA24" s="47">
        <v>3.56001193249745E-3</v>
      </c>
      <c r="AB24" s="47">
        <v>1.3732401545748699E-4</v>
      </c>
      <c r="AC24" s="47">
        <f t="shared" si="3"/>
        <v>99.999990531385393</v>
      </c>
      <c r="AD24" s="31">
        <v>-0.36</v>
      </c>
      <c r="AE24" s="31">
        <v>1.91</v>
      </c>
      <c r="AF24" s="31">
        <v>-0.12</v>
      </c>
    </row>
    <row r="25" spans="1:32" ht="20" customHeight="1" x14ac:dyDescent="0.15">
      <c r="A25" s="35" t="s">
        <v>293</v>
      </c>
      <c r="B25" s="45">
        <v>-78.343993999999995</v>
      </c>
      <c r="C25" s="31">
        <v>-5.0909999999999997E-2</v>
      </c>
      <c r="D25" s="31">
        <v>795653</v>
      </c>
      <c r="E25" s="31">
        <v>9994367</v>
      </c>
      <c r="F25" s="31">
        <f t="shared" si="0"/>
        <v>19.208334076644963</v>
      </c>
      <c r="G25" s="46">
        <v>2185.4160000000002</v>
      </c>
      <c r="H25" s="29">
        <v>2.5</v>
      </c>
      <c r="I25" s="29">
        <f t="shared" si="1"/>
        <v>25</v>
      </c>
      <c r="J25" s="47"/>
      <c r="K25" s="47"/>
      <c r="L25" s="47"/>
      <c r="M25" s="47"/>
      <c r="N25" s="47"/>
      <c r="O25" s="47"/>
      <c r="P25" s="47"/>
      <c r="Q25" s="47"/>
      <c r="R25" s="47"/>
      <c r="S25" s="47"/>
      <c r="T25" s="47"/>
      <c r="U25" s="47"/>
      <c r="V25" s="47"/>
      <c r="W25" s="47"/>
      <c r="X25" s="47"/>
      <c r="Y25" s="47"/>
      <c r="Z25" s="47"/>
      <c r="AA25" s="47"/>
      <c r="AB25" s="30"/>
      <c r="AC25" s="47">
        <f t="shared" si="3"/>
        <v>0</v>
      </c>
      <c r="AD25" s="30"/>
      <c r="AE25" s="30"/>
      <c r="AF25" s="30"/>
    </row>
    <row r="26" spans="1:32" ht="20" customHeight="1" x14ac:dyDescent="0.15">
      <c r="A26" s="35" t="s">
        <v>294</v>
      </c>
      <c r="B26" s="45">
        <v>-78.331507000000002</v>
      </c>
      <c r="C26" s="31">
        <v>-6.2686000000000006E-2</v>
      </c>
      <c r="D26" s="31">
        <v>797044</v>
      </c>
      <c r="E26" s="31">
        <v>9993064</v>
      </c>
      <c r="F26" s="31">
        <f t="shared" si="0"/>
        <v>21.098626305994426</v>
      </c>
      <c r="G26" s="46">
        <v>2221.9920000000002</v>
      </c>
      <c r="H26" s="29">
        <v>2</v>
      </c>
      <c r="I26" s="29">
        <f t="shared" si="1"/>
        <v>20</v>
      </c>
      <c r="J26" s="47">
        <v>0</v>
      </c>
      <c r="K26" s="47">
        <v>0</v>
      </c>
      <c r="L26" s="47">
        <v>0</v>
      </c>
      <c r="M26" s="47">
        <v>0</v>
      </c>
      <c r="N26" s="47">
        <v>0</v>
      </c>
      <c r="O26" s="47">
        <v>1.99729532924165</v>
      </c>
      <c r="P26" s="47">
        <v>6.6576510974721703</v>
      </c>
      <c r="Q26" s="47">
        <v>15.187766566108399</v>
      </c>
      <c r="R26" s="47">
        <v>26.079267658379301</v>
      </c>
      <c r="S26" s="47">
        <v>28.180588786018902</v>
      </c>
      <c r="T26" s="47">
        <v>11.4220326641007</v>
      </c>
      <c r="U26" s="47">
        <v>2.25735982523666</v>
      </c>
      <c r="V26" s="47">
        <v>2.1875505370391202</v>
      </c>
      <c r="W26" s="47">
        <v>3.38899827224007</v>
      </c>
      <c r="X26" s="47">
        <v>1.8058903087848399</v>
      </c>
      <c r="Y26" s="47">
        <v>0.67453604735792805</v>
      </c>
      <c r="Z26" s="47">
        <v>0.13676874503181199</v>
      </c>
      <c r="AA26" s="47">
        <v>2.3066873260783698E-2</v>
      </c>
      <c r="AB26" s="47">
        <v>1.1435539139914601E-3</v>
      </c>
      <c r="AC26" s="47">
        <f t="shared" si="3"/>
        <v>99.999916264186339</v>
      </c>
      <c r="AD26" s="31">
        <v>1</v>
      </c>
      <c r="AE26" s="31">
        <v>1.52</v>
      </c>
      <c r="AF26" s="31">
        <v>0</v>
      </c>
    </row>
    <row r="27" spans="1:32" ht="20" customHeight="1" x14ac:dyDescent="0.15">
      <c r="A27" s="35" t="s">
        <v>295</v>
      </c>
      <c r="B27" s="45">
        <v>-78.411428000000001</v>
      </c>
      <c r="C27" s="31">
        <v>-9.7729999999999997E-2</v>
      </c>
      <c r="D27" s="31">
        <v>788142</v>
      </c>
      <c r="E27" s="31">
        <v>9989187</v>
      </c>
      <c r="F27" s="31">
        <f t="shared" si="0"/>
        <v>18.232008474109485</v>
      </c>
      <c r="G27" s="46">
        <v>2464.9176000000002</v>
      </c>
      <c r="H27" s="29">
        <v>3</v>
      </c>
      <c r="I27" s="29">
        <f t="shared" si="1"/>
        <v>30</v>
      </c>
      <c r="J27" s="47"/>
      <c r="K27" s="47"/>
      <c r="L27" s="47"/>
      <c r="M27" s="47"/>
      <c r="N27" s="47"/>
      <c r="O27" s="47"/>
      <c r="P27" s="47"/>
      <c r="Q27" s="47"/>
      <c r="R27" s="47"/>
      <c r="S27" s="47"/>
      <c r="T27" s="47"/>
      <c r="U27" s="47"/>
      <c r="V27" s="47"/>
      <c r="W27" s="47"/>
      <c r="X27" s="47"/>
      <c r="Y27" s="47"/>
      <c r="Z27" s="47"/>
      <c r="AA27" s="47"/>
      <c r="AB27" s="30"/>
      <c r="AC27" s="47">
        <f t="shared" si="3"/>
        <v>0</v>
      </c>
      <c r="AD27" s="30"/>
      <c r="AE27" s="30"/>
      <c r="AF27" s="30"/>
    </row>
    <row r="28" spans="1:32" ht="20" customHeight="1" x14ac:dyDescent="0.15">
      <c r="A28" s="35" t="s">
        <v>296</v>
      </c>
      <c r="B28" s="45">
        <v>-78.377549999999999</v>
      </c>
      <c r="C28" s="31">
        <v>-6.0346999999999998E-2</v>
      </c>
      <c r="D28" s="31">
        <v>791915</v>
      </c>
      <c r="E28" s="31">
        <v>9993323</v>
      </c>
      <c r="F28" s="31">
        <f t="shared" si="0"/>
        <v>17.036623902639864</v>
      </c>
      <c r="G28" s="46">
        <v>2087.5752000000002</v>
      </c>
      <c r="H28" s="29">
        <v>4</v>
      </c>
      <c r="I28" s="29">
        <f t="shared" si="1"/>
        <v>40</v>
      </c>
      <c r="J28" s="47">
        <v>0</v>
      </c>
      <c r="K28" s="47">
        <v>0</v>
      </c>
      <c r="L28" s="47">
        <v>0</v>
      </c>
      <c r="M28" s="47">
        <v>2.0798480806619302</v>
      </c>
      <c r="N28" s="47">
        <v>4.1596961613238701</v>
      </c>
      <c r="O28" s="47">
        <v>8.5002486774879102</v>
      </c>
      <c r="P28" s="47">
        <v>14.2876520323733</v>
      </c>
      <c r="Q28" s="47">
        <v>20.1428765203237</v>
      </c>
      <c r="R28" s="47">
        <v>26.253803792831601</v>
      </c>
      <c r="S28" s="47">
        <v>16.7792905783386</v>
      </c>
      <c r="T28" s="47">
        <v>5.8582867967475396</v>
      </c>
      <c r="U28" s="47">
        <v>0.29653056625512197</v>
      </c>
      <c r="V28" s="47">
        <v>0.58270999312229099</v>
      </c>
      <c r="W28" s="47">
        <v>0.63107547658360497</v>
      </c>
      <c r="X28" s="47">
        <v>0.26877232417742097</v>
      </c>
      <c r="Y28" s="47">
        <v>0.123932142092909</v>
      </c>
      <c r="Z28" s="47">
        <v>2.99576713868452E-2</v>
      </c>
      <c r="AA28" s="47">
        <v>5.0767995506871399E-3</v>
      </c>
      <c r="AB28" s="47">
        <v>2.24725406449816E-4</v>
      </c>
      <c r="AC28" s="47">
        <f t="shared" si="3"/>
        <v>99.999982338663798</v>
      </c>
      <c r="AD28" s="31">
        <v>0.03</v>
      </c>
      <c r="AE28" s="31">
        <v>1.71</v>
      </c>
      <c r="AF28" s="31">
        <v>-0.14000000000000001</v>
      </c>
    </row>
    <row r="29" spans="1:32" ht="20" customHeight="1" x14ac:dyDescent="0.15">
      <c r="A29" s="35" t="s">
        <v>297</v>
      </c>
      <c r="B29" s="45">
        <v>-78.346200999999994</v>
      </c>
      <c r="C29" s="31">
        <v>-7.1280999999999997E-2</v>
      </c>
      <c r="D29" s="31">
        <v>795407</v>
      </c>
      <c r="E29" s="31">
        <v>9992113</v>
      </c>
      <c r="F29" s="31">
        <f t="shared" si="0"/>
        <v>20.410473242921142</v>
      </c>
      <c r="G29" s="46">
        <v>2192.1215999999999</v>
      </c>
      <c r="H29" s="29">
        <v>3</v>
      </c>
      <c r="I29" s="29">
        <f t="shared" si="1"/>
        <v>30</v>
      </c>
      <c r="J29" s="47">
        <v>0</v>
      </c>
      <c r="K29" s="47">
        <v>0</v>
      </c>
      <c r="L29" s="47">
        <v>0</v>
      </c>
      <c r="M29" s="47">
        <v>0</v>
      </c>
      <c r="N29" s="47">
        <v>0.35466582597730101</v>
      </c>
      <c r="O29" s="47">
        <v>3.1079234972677598</v>
      </c>
      <c r="P29" s="47">
        <v>9.3500420344682595</v>
      </c>
      <c r="Q29" s="47">
        <v>19.619588062211001</v>
      </c>
      <c r="R29" s="47">
        <v>31.6889499779715</v>
      </c>
      <c r="S29" s="47">
        <v>23.6230794520493</v>
      </c>
      <c r="T29" s="47">
        <v>6.8579517640484902</v>
      </c>
      <c r="U29" s="47">
        <v>0.88281765658981404</v>
      </c>
      <c r="V29" s="47">
        <v>1.05055790240531</v>
      </c>
      <c r="W29" s="47">
        <v>2.0035892927375301</v>
      </c>
      <c r="X29" s="47">
        <v>0.95694540578644305</v>
      </c>
      <c r="Y29" s="47">
        <v>0.39802128150574201</v>
      </c>
      <c r="Z29" s="47">
        <v>8.7250767162113399E-2</v>
      </c>
      <c r="AA29" s="47">
        <v>1.6971260812585601E-2</v>
      </c>
      <c r="AB29" s="47">
        <v>1.5913668412083401E-3</v>
      </c>
      <c r="AC29" s="47">
        <f t="shared" si="3"/>
        <v>99.999945547834372</v>
      </c>
      <c r="AD29" s="31">
        <v>0.55000000000000004</v>
      </c>
      <c r="AE29" s="31">
        <v>1.34</v>
      </c>
      <c r="AF29" s="31">
        <v>-0.04</v>
      </c>
    </row>
    <row r="30" spans="1:32" ht="20" customHeight="1" x14ac:dyDescent="0.15">
      <c r="A30" s="35" t="s">
        <v>298</v>
      </c>
      <c r="B30" s="45">
        <v>-78.304236000000003</v>
      </c>
      <c r="C30" s="31">
        <v>-5.0574000000000001E-2</v>
      </c>
      <c r="D30" s="31">
        <v>800083</v>
      </c>
      <c r="E30" s="31">
        <v>9994404</v>
      </c>
      <c r="F30" s="31">
        <f t="shared" si="0"/>
        <v>22.944456955874987</v>
      </c>
      <c r="G30" s="46">
        <v>2331.1104</v>
      </c>
      <c r="H30" s="31">
        <v>2</v>
      </c>
      <c r="I30" s="29">
        <f t="shared" si="1"/>
        <v>20</v>
      </c>
      <c r="J30" s="47"/>
      <c r="K30" s="47"/>
      <c r="L30" s="47"/>
      <c r="M30" s="47"/>
      <c r="N30" s="47"/>
      <c r="O30" s="47"/>
      <c r="P30" s="47"/>
      <c r="Q30" s="47"/>
      <c r="R30" s="47"/>
      <c r="S30" s="47"/>
      <c r="T30" s="47"/>
      <c r="U30" s="47"/>
      <c r="V30" s="47"/>
      <c r="W30" s="47"/>
      <c r="X30" s="47"/>
      <c r="Y30" s="47"/>
      <c r="Z30" s="47"/>
      <c r="AA30" s="47"/>
      <c r="AB30" s="30"/>
      <c r="AC30" s="47">
        <f t="shared" si="3"/>
        <v>0</v>
      </c>
      <c r="AD30" s="30"/>
      <c r="AE30" s="30"/>
      <c r="AF30" s="30"/>
    </row>
    <row r="31" spans="1:32" ht="20" customHeight="1" x14ac:dyDescent="0.15">
      <c r="A31" s="35" t="s">
        <v>299</v>
      </c>
      <c r="B31" s="45">
        <v>-78.321066999999999</v>
      </c>
      <c r="C31" s="31">
        <v>-5.2354999999999999E-2</v>
      </c>
      <c r="D31" s="31">
        <v>798207</v>
      </c>
      <c r="E31" s="31">
        <v>9994207</v>
      </c>
      <c r="F31" s="31">
        <f t="shared" si="0"/>
        <v>21.42490835452978</v>
      </c>
      <c r="G31" s="46">
        <v>2266.4928</v>
      </c>
      <c r="H31" s="29">
        <v>1.5</v>
      </c>
      <c r="I31" s="29">
        <f t="shared" si="1"/>
        <v>15</v>
      </c>
      <c r="J31" s="47">
        <v>0</v>
      </c>
      <c r="K31" s="47">
        <v>0</v>
      </c>
      <c r="L31" s="47">
        <v>0</v>
      </c>
      <c r="M31" s="47">
        <v>0</v>
      </c>
      <c r="N31" s="47">
        <v>0</v>
      </c>
      <c r="O31" s="47">
        <v>2.5547445255474499</v>
      </c>
      <c r="P31" s="47">
        <v>5.6569343065693403</v>
      </c>
      <c r="Q31" s="47">
        <v>14.051094890510999</v>
      </c>
      <c r="R31" s="47">
        <v>29.385921997612598</v>
      </c>
      <c r="S31" s="47">
        <v>30.0111543805405</v>
      </c>
      <c r="T31" s="47">
        <v>11.879415275630601</v>
      </c>
      <c r="U31" s="47">
        <v>1.6464452750435401</v>
      </c>
      <c r="V31" s="47">
        <v>1.28396173508841</v>
      </c>
      <c r="W31" s="47">
        <v>2.1390189638931401</v>
      </c>
      <c r="X31" s="47">
        <v>0.98925697716057803</v>
      </c>
      <c r="Y31" s="47">
        <v>0.33559843697776198</v>
      </c>
      <c r="Z31" s="47">
        <v>5.7623523990034398E-2</v>
      </c>
      <c r="AA31" s="47">
        <v>8.3734721481214108E-3</v>
      </c>
      <c r="AB31" s="47">
        <v>4.05268941932881E-4</v>
      </c>
      <c r="AC31" s="47">
        <f t="shared" si="3"/>
        <v>99.999949029655014</v>
      </c>
      <c r="AD31" s="31">
        <v>0.94</v>
      </c>
      <c r="AE31" s="31">
        <v>1.32</v>
      </c>
      <c r="AF31" s="31">
        <v>-0.05</v>
      </c>
    </row>
    <row r="32" spans="1:32" ht="20" customHeight="1" x14ac:dyDescent="0.15">
      <c r="A32" s="35" t="s">
        <v>300</v>
      </c>
      <c r="B32" s="45">
        <v>-78.336499000000003</v>
      </c>
      <c r="C32" s="31">
        <v>-3.4408000000000001E-2</v>
      </c>
      <c r="D32" s="31">
        <v>796488</v>
      </c>
      <c r="E32" s="31">
        <v>9996193</v>
      </c>
      <c r="F32" s="31">
        <f t="shared" si="0"/>
        <v>18.933420002735904</v>
      </c>
      <c r="G32" s="46">
        <v>1999.1831999999999</v>
      </c>
      <c r="H32" s="29">
        <v>3</v>
      </c>
      <c r="I32" s="29">
        <f t="shared" si="1"/>
        <v>30</v>
      </c>
      <c r="J32" s="47">
        <v>0</v>
      </c>
      <c r="K32" s="47">
        <v>0</v>
      </c>
      <c r="L32" s="47">
        <v>0</v>
      </c>
      <c r="M32" s="47">
        <v>0</v>
      </c>
      <c r="N32" s="47">
        <v>0.54088163706842196</v>
      </c>
      <c r="O32" s="47">
        <v>1.8930857297394701</v>
      </c>
      <c r="P32" s="47">
        <v>7.12160822140088</v>
      </c>
      <c r="Q32" s="47">
        <v>17.443432795456602</v>
      </c>
      <c r="R32" s="47">
        <v>30.963027427013699</v>
      </c>
      <c r="S32" s="47">
        <v>27.921319442999799</v>
      </c>
      <c r="T32" s="47">
        <v>9.0471314396312099</v>
      </c>
      <c r="U32" s="47">
        <v>1.24788019856982</v>
      </c>
      <c r="V32" s="47">
        <v>1.2365555098091701</v>
      </c>
      <c r="W32" s="47">
        <v>1.500112758</v>
      </c>
      <c r="X32" s="47">
        <v>0.690261941540111</v>
      </c>
      <c r="Y32" s="47">
        <v>0.31248619741741201</v>
      </c>
      <c r="Z32" s="47">
        <v>6.8405044181321401E-2</v>
      </c>
      <c r="AA32" s="47">
        <v>1.30471552982013E-2</v>
      </c>
      <c r="AB32" s="47">
        <v>7.1984723398333598E-4</v>
      </c>
      <c r="AC32" s="47">
        <f t="shared" si="3"/>
        <v>99.999955345360092</v>
      </c>
      <c r="AD32" s="31">
        <v>0.74</v>
      </c>
      <c r="AE32" s="31">
        <v>1.28</v>
      </c>
      <c r="AF32" s="31">
        <v>-7.0000000000000007E-2</v>
      </c>
    </row>
    <row r="33" spans="1:32" ht="20" customHeight="1" x14ac:dyDescent="0.15">
      <c r="A33" s="35" t="s">
        <v>301</v>
      </c>
      <c r="B33" s="45">
        <v>-78.356859</v>
      </c>
      <c r="C33" s="31">
        <v>-1.3161000000000001E-2</v>
      </c>
      <c r="D33" s="31">
        <v>794220</v>
      </c>
      <c r="E33" s="31">
        <v>9998544</v>
      </c>
      <c r="F33" s="31">
        <f t="shared" si="0"/>
        <v>15.830171698373963</v>
      </c>
      <c r="G33" s="46">
        <v>2285.0855999999999</v>
      </c>
      <c r="H33" s="29">
        <v>7</v>
      </c>
      <c r="I33" s="29">
        <f t="shared" si="1"/>
        <v>70</v>
      </c>
      <c r="J33" s="47">
        <v>0</v>
      </c>
      <c r="K33" s="47">
        <v>0</v>
      </c>
      <c r="L33" s="47">
        <v>0</v>
      </c>
      <c r="M33" s="47">
        <v>0</v>
      </c>
      <c r="N33" s="47">
        <v>3.9301939857215</v>
      </c>
      <c r="O33" s="47">
        <v>7.31953558808683</v>
      </c>
      <c r="P33" s="47">
        <v>11.8266387827216</v>
      </c>
      <c r="Q33" s="47">
        <v>20.011538184178299</v>
      </c>
      <c r="R33" s="47">
        <v>27.581602082613301</v>
      </c>
      <c r="S33" s="47">
        <v>19.9542875402147</v>
      </c>
      <c r="T33" s="47">
        <v>6.6642697769442902</v>
      </c>
      <c r="U33" s="47">
        <v>0.39292226430538602</v>
      </c>
      <c r="V33" s="47">
        <v>0.74971465325088404</v>
      </c>
      <c r="W33" s="47">
        <v>0.94668735669065496</v>
      </c>
      <c r="X33" s="47">
        <v>0.40098710299673501</v>
      </c>
      <c r="Y33" s="47">
        <v>0.17550517095483201</v>
      </c>
      <c r="Z33" s="47">
        <v>3.9494196133396102E-2</v>
      </c>
      <c r="AA33" s="47">
        <v>6.1965662220619198E-3</v>
      </c>
      <c r="AB33" s="47">
        <v>4.05411996798062E-4</v>
      </c>
      <c r="AC33" s="47">
        <f t="shared" si="3"/>
        <v>99.999978663031285</v>
      </c>
      <c r="AD33" s="31">
        <v>0.25</v>
      </c>
      <c r="AE33" s="31">
        <v>1.63</v>
      </c>
      <c r="AF33" s="31">
        <v>-0.13</v>
      </c>
    </row>
    <row r="34" spans="1:32" ht="20" customHeight="1" x14ac:dyDescent="0.15">
      <c r="A34" s="35" t="s">
        <v>302</v>
      </c>
      <c r="B34" s="45">
        <v>-78.447464999999994</v>
      </c>
      <c r="C34" s="31">
        <v>-9.2037999999999995E-2</v>
      </c>
      <c r="D34" s="31">
        <v>784128</v>
      </c>
      <c r="E34" s="31">
        <v>9989817</v>
      </c>
      <c r="F34" s="31">
        <f t="shared" si="0"/>
        <v>16.217178330400145</v>
      </c>
      <c r="G34" s="46">
        <v>2643.2256000000002</v>
      </c>
      <c r="H34" s="29">
        <v>7</v>
      </c>
      <c r="I34" s="29">
        <f t="shared" si="1"/>
        <v>70</v>
      </c>
      <c r="J34" s="47"/>
      <c r="K34" s="47"/>
      <c r="L34" s="47"/>
      <c r="M34" s="47"/>
      <c r="N34" s="47"/>
      <c r="O34" s="47"/>
      <c r="P34" s="47"/>
      <c r="Q34" s="47"/>
      <c r="R34" s="47"/>
      <c r="S34" s="47"/>
      <c r="T34" s="47"/>
      <c r="U34" s="47"/>
      <c r="V34" s="47"/>
      <c r="W34" s="47"/>
      <c r="X34" s="47"/>
      <c r="Y34" s="47"/>
      <c r="Z34" s="47"/>
      <c r="AA34" s="47"/>
      <c r="AB34" s="30"/>
      <c r="AC34" s="47">
        <f t="shared" si="3"/>
        <v>0</v>
      </c>
      <c r="AD34" s="30"/>
      <c r="AE34" s="30"/>
      <c r="AF34" s="30"/>
    </row>
    <row r="35" spans="1:32" ht="20" customHeight="1" x14ac:dyDescent="0.15">
      <c r="A35" s="35" t="s">
        <v>303</v>
      </c>
      <c r="B35" s="45">
        <v>-78.434762000000006</v>
      </c>
      <c r="C35" s="31">
        <v>-7.4584999999999999E-2</v>
      </c>
      <c r="D35" s="31">
        <v>785543</v>
      </c>
      <c r="E35" s="31">
        <v>9991748</v>
      </c>
      <c r="F35" s="31">
        <f t="shared" si="0"/>
        <v>14.827081742541248</v>
      </c>
      <c r="G35" s="46">
        <v>2760.5736000000002</v>
      </c>
      <c r="H35" s="29">
        <v>10</v>
      </c>
      <c r="I35" s="29">
        <f t="shared" si="1"/>
        <v>100</v>
      </c>
      <c r="J35" s="47">
        <v>0</v>
      </c>
      <c r="K35" s="47">
        <v>0</v>
      </c>
      <c r="L35" s="47">
        <v>2.7116848967368501</v>
      </c>
      <c r="M35" s="47">
        <v>8.5276555338458397</v>
      </c>
      <c r="N35" s="47">
        <v>10.5271807607326</v>
      </c>
      <c r="O35" s="47">
        <v>16.4435841717948</v>
      </c>
      <c r="P35" s="47">
        <v>16.617058963168599</v>
      </c>
      <c r="Q35" s="47">
        <v>14.2066723882914</v>
      </c>
      <c r="R35" s="47">
        <v>14.999441571917099</v>
      </c>
      <c r="S35" s="47">
        <v>9.6275485438351893</v>
      </c>
      <c r="T35" s="47">
        <v>3.9021174523045299</v>
      </c>
      <c r="U35" s="47">
        <v>0.73158809929652402</v>
      </c>
      <c r="V35" s="47">
        <v>0.70327606065992398</v>
      </c>
      <c r="W35" s="47">
        <v>0.66542629180485902</v>
      </c>
      <c r="X35" s="47">
        <v>0.23481067905644601</v>
      </c>
      <c r="Y35" s="47">
        <v>8.0999626454773793E-2</v>
      </c>
      <c r="Z35" s="47">
        <v>1.7227280616097199E-2</v>
      </c>
      <c r="AA35" s="47">
        <v>3.3435176087834198E-3</v>
      </c>
      <c r="AB35" s="47">
        <v>3.65746516679166E-4</v>
      </c>
      <c r="AC35" s="47">
        <f t="shared" si="3"/>
        <v>99.999981584641006</v>
      </c>
      <c r="AD35" s="31">
        <v>-1.29</v>
      </c>
      <c r="AE35" s="31">
        <v>2.27</v>
      </c>
      <c r="AF35" s="31">
        <v>0.01</v>
      </c>
    </row>
    <row r="36" spans="1:32" ht="20" customHeight="1" x14ac:dyDescent="0.15">
      <c r="A36" s="35" t="s">
        <v>304</v>
      </c>
      <c r="B36" s="45">
        <v>-78.406609000000003</v>
      </c>
      <c r="C36" s="31">
        <v>-6.4758999999999997E-2</v>
      </c>
      <c r="D36" s="31">
        <v>788679</v>
      </c>
      <c r="E36" s="31">
        <v>9992835</v>
      </c>
      <c r="F36" s="31">
        <f t="shared" si="0"/>
        <v>15.353412194036867</v>
      </c>
      <c r="G36" s="46">
        <v>2760.5736000000002</v>
      </c>
      <c r="H36" s="29">
        <v>7</v>
      </c>
      <c r="I36" s="29">
        <f t="shared" si="1"/>
        <v>70</v>
      </c>
      <c r="J36" s="47">
        <v>0</v>
      </c>
      <c r="K36" s="47">
        <v>0</v>
      </c>
      <c r="L36" s="47">
        <v>4.4586920085268398</v>
      </c>
      <c r="M36" s="47">
        <v>11.146730021317101</v>
      </c>
      <c r="N36" s="47">
        <v>8.4617512570582392</v>
      </c>
      <c r="O36" s="47">
        <v>12.4973557027322</v>
      </c>
      <c r="P36" s="47">
        <v>13.5550746098644</v>
      </c>
      <c r="Q36" s="47">
        <v>13.685255398434601</v>
      </c>
      <c r="R36" s="47">
        <v>16.190873028690199</v>
      </c>
      <c r="S36" s="47">
        <v>11.868909709496499</v>
      </c>
      <c r="T36" s="47">
        <v>4.5910011964928898</v>
      </c>
      <c r="U36" s="47">
        <v>0.93729324994561802</v>
      </c>
      <c r="V36" s="47">
        <v>0.88389233254587596</v>
      </c>
      <c r="W36" s="47">
        <v>1.1082630218580201</v>
      </c>
      <c r="X36" s="47">
        <v>0.432172342038528</v>
      </c>
      <c r="Y36" s="47">
        <v>0.14752839171827301</v>
      </c>
      <c r="Z36" s="47">
        <v>2.9436415554988601E-2</v>
      </c>
      <c r="AA36" s="47">
        <v>5.3233470654847201E-3</v>
      </c>
      <c r="AB36" s="47">
        <v>4.22073114639955E-4</v>
      </c>
      <c r="AC36" s="47">
        <f t="shared" si="3"/>
        <v>99.999974106454388</v>
      </c>
      <c r="AD36" s="31">
        <v>-1.01</v>
      </c>
      <c r="AE36" s="31">
        <v>2.65</v>
      </c>
      <c r="AF36" s="31">
        <v>-0.11</v>
      </c>
    </row>
    <row r="37" spans="1:32" ht="20" customHeight="1" x14ac:dyDescent="0.15">
      <c r="A37" s="35" t="s">
        <v>305</v>
      </c>
      <c r="B37" s="45">
        <v>-78.411475999999993</v>
      </c>
      <c r="C37" s="31">
        <v>-5.4772000000000001E-2</v>
      </c>
      <c r="D37" s="31">
        <v>788137</v>
      </c>
      <c r="E37" s="31">
        <v>9993940</v>
      </c>
      <c r="F37" s="31">
        <f t="shared" si="0"/>
        <v>14.136632166113682</v>
      </c>
      <c r="G37" s="46">
        <v>2773.3751999999999</v>
      </c>
      <c r="H37" s="29">
        <v>7.5</v>
      </c>
      <c r="I37" s="29">
        <f t="shared" si="1"/>
        <v>75</v>
      </c>
      <c r="J37" s="47"/>
      <c r="K37" s="47"/>
      <c r="L37" s="47"/>
      <c r="M37" s="47"/>
      <c r="N37" s="47"/>
      <c r="O37" s="47"/>
      <c r="P37" s="47"/>
      <c r="Q37" s="47"/>
      <c r="R37" s="47"/>
      <c r="S37" s="47"/>
      <c r="T37" s="47"/>
      <c r="U37" s="47"/>
      <c r="V37" s="47"/>
      <c r="W37" s="47"/>
      <c r="X37" s="47"/>
      <c r="Y37" s="47"/>
      <c r="Z37" s="47"/>
      <c r="AA37" s="47"/>
      <c r="AB37" s="30"/>
      <c r="AC37" s="47">
        <f t="shared" si="3"/>
        <v>0</v>
      </c>
      <c r="AD37" s="30"/>
      <c r="AE37" s="30"/>
      <c r="AF37" s="30"/>
    </row>
    <row r="38" spans="1:32" ht="20" customHeight="1" x14ac:dyDescent="0.15">
      <c r="A38" s="35" t="s">
        <v>306</v>
      </c>
      <c r="B38" s="45">
        <v>-78.411430999999993</v>
      </c>
      <c r="C38" s="31">
        <v>-5.3064E-2</v>
      </c>
      <c r="D38" s="31">
        <v>788142</v>
      </c>
      <c r="E38" s="31">
        <v>9994129</v>
      </c>
      <c r="F38" s="31">
        <f t="shared" si="0"/>
        <v>13.985414008887973</v>
      </c>
      <c r="G38" s="46">
        <v>2784.348</v>
      </c>
      <c r="H38" s="29">
        <v>7.5</v>
      </c>
      <c r="I38" s="29">
        <f t="shared" si="1"/>
        <v>75</v>
      </c>
      <c r="J38" s="47">
        <v>0</v>
      </c>
      <c r="K38" s="47">
        <v>0</v>
      </c>
      <c r="L38" s="47">
        <v>5.0681871228035096</v>
      </c>
      <c r="M38" s="47">
        <v>8.4247496471163608</v>
      </c>
      <c r="N38" s="47">
        <v>11.2144754537472</v>
      </c>
      <c r="O38" s="47">
        <v>16.271548131106002</v>
      </c>
      <c r="P38" s="47">
        <v>15.3490491591922</v>
      </c>
      <c r="Q38" s="47">
        <v>13.8263701332622</v>
      </c>
      <c r="R38" s="47">
        <v>14.074161709891399</v>
      </c>
      <c r="S38" s="47">
        <v>9.8789560830680792</v>
      </c>
      <c r="T38" s="47">
        <v>3.73500212577517</v>
      </c>
      <c r="U38" s="47">
        <v>0.57644046780779001</v>
      </c>
      <c r="V38" s="47">
        <v>0.62115794709568295</v>
      </c>
      <c r="W38" s="47">
        <v>0.65191368222414503</v>
      </c>
      <c r="X38" s="47">
        <v>0.21388894688013901</v>
      </c>
      <c r="Y38" s="47">
        <v>7.7352166392256297E-2</v>
      </c>
      <c r="Z38" s="47">
        <v>1.41880246119124E-2</v>
      </c>
      <c r="AA38" s="47">
        <v>2.3382077860483901E-3</v>
      </c>
      <c r="AB38" s="47">
        <v>1.28185972526635E-4</v>
      </c>
      <c r="AC38" s="47">
        <f t="shared" si="3"/>
        <v>99.999907194732614</v>
      </c>
      <c r="AD38" s="31">
        <v>-1.41</v>
      </c>
      <c r="AE38" s="31">
        <v>2.38</v>
      </c>
      <c r="AF38" s="31">
        <v>0.01</v>
      </c>
    </row>
    <row r="39" spans="1:32" ht="20" customHeight="1" x14ac:dyDescent="0.15">
      <c r="A39" s="35" t="s">
        <v>307</v>
      </c>
      <c r="B39" s="45">
        <v>-78.424080000000004</v>
      </c>
      <c r="C39" s="31">
        <v>-4.8698999999999999E-2</v>
      </c>
      <c r="D39" s="31">
        <v>786733</v>
      </c>
      <c r="E39" s="31">
        <v>9994612</v>
      </c>
      <c r="F39" s="31">
        <f t="shared" ref="F39:F70" si="4">(((($D$3-D39)^2)+($E$3-E39)^2)^0.5)/1000</f>
        <v>12.801633997267693</v>
      </c>
      <c r="G39" s="46">
        <v>2817.8760000000002</v>
      </c>
      <c r="H39" s="29">
        <v>10</v>
      </c>
      <c r="I39" s="29">
        <f t="shared" si="1"/>
        <v>100</v>
      </c>
      <c r="J39" s="47">
        <v>0</v>
      </c>
      <c r="K39" s="47">
        <v>0</v>
      </c>
      <c r="L39" s="47">
        <v>5.0549269017923502</v>
      </c>
      <c r="M39" s="47">
        <v>5.3357561741141497</v>
      </c>
      <c r="N39" s="47">
        <v>9.2756256710993608</v>
      </c>
      <c r="O39" s="47">
        <v>13.4054679111258</v>
      </c>
      <c r="P39" s="47">
        <v>16.180721896423599</v>
      </c>
      <c r="Q39" s="47">
        <v>16.354175270504701</v>
      </c>
      <c r="R39" s="47">
        <v>18.058202260007</v>
      </c>
      <c r="S39" s="47">
        <v>10.705263975582801</v>
      </c>
      <c r="T39" s="47">
        <v>4.1456241371579603</v>
      </c>
      <c r="U39" s="47">
        <v>0.62952070230917201</v>
      </c>
      <c r="V39" s="47">
        <v>0.33947224296157702</v>
      </c>
      <c r="W39" s="47">
        <v>0.33569522438093902</v>
      </c>
      <c r="X39" s="47">
        <v>0.12139568692130299</v>
      </c>
      <c r="Y39" s="47">
        <v>4.6678642763076802E-2</v>
      </c>
      <c r="Z39" s="47">
        <v>9.7909492397856498E-3</v>
      </c>
      <c r="AA39" s="47">
        <v>1.5410336889497001E-3</v>
      </c>
      <c r="AB39" s="47">
        <v>1.3597038535705699E-4</v>
      </c>
      <c r="AC39" s="47">
        <f t="shared" si="3"/>
        <v>99.999994650457907</v>
      </c>
      <c r="AD39" s="31">
        <v>-0.95</v>
      </c>
      <c r="AE39" s="31">
        <v>2.21</v>
      </c>
      <c r="AF39" s="31">
        <v>-0.1</v>
      </c>
    </row>
    <row r="40" spans="1:32" ht="20" customHeight="1" x14ac:dyDescent="0.15">
      <c r="A40" s="35" t="s">
        <v>308</v>
      </c>
      <c r="B40" s="45">
        <v>-78.424555999999995</v>
      </c>
      <c r="C40" s="31">
        <v>-4.7994000000000002E-2</v>
      </c>
      <c r="D40" s="31">
        <v>786680</v>
      </c>
      <c r="E40" s="31">
        <v>9994689</v>
      </c>
      <c r="F40" s="31">
        <f t="shared" si="4"/>
        <v>12.708269787819269</v>
      </c>
      <c r="G40" s="46">
        <v>2825.4960000000001</v>
      </c>
      <c r="H40" s="29">
        <v>11</v>
      </c>
      <c r="I40" s="29">
        <f t="shared" si="1"/>
        <v>110</v>
      </c>
      <c r="J40" s="47">
        <v>0</v>
      </c>
      <c r="K40" s="47">
        <v>0</v>
      </c>
      <c r="L40" s="47">
        <v>4.6034252398882503</v>
      </c>
      <c r="M40" s="47">
        <v>5.75731811004494</v>
      </c>
      <c r="N40" s="47">
        <v>11.6968298311673</v>
      </c>
      <c r="O40" s="47">
        <v>13.9074456455727</v>
      </c>
      <c r="P40" s="47">
        <v>14.927729867606001</v>
      </c>
      <c r="Q40" s="47">
        <v>16.1302077007166</v>
      </c>
      <c r="R40" s="47">
        <v>17.933056861758399</v>
      </c>
      <c r="S40" s="47">
        <v>9.9555794624420901</v>
      </c>
      <c r="T40" s="47">
        <v>3.9301764675261599</v>
      </c>
      <c r="U40" s="47">
        <v>0.491922749908903</v>
      </c>
      <c r="V40" s="47">
        <v>0.245842460988489</v>
      </c>
      <c r="W40" s="47">
        <v>0.27273231326546499</v>
      </c>
      <c r="X40" s="47">
        <v>9.7298277284435505E-2</v>
      </c>
      <c r="Y40" s="47">
        <v>3.8858000884563801E-2</v>
      </c>
      <c r="Z40" s="47">
        <v>9.5585182948178093E-3</v>
      </c>
      <c r="AA40" s="47">
        <v>1.84606833949946E-3</v>
      </c>
      <c r="AB40" s="47">
        <v>1.6721384976723099E-4</v>
      </c>
      <c r="AC40" s="47">
        <f t="shared" si="3"/>
        <v>99.999994789538391</v>
      </c>
      <c r="AD40" s="31">
        <v>-1.06</v>
      </c>
      <c r="AE40" s="31">
        <v>2.23</v>
      </c>
      <c r="AF40" s="31">
        <v>-0.1</v>
      </c>
    </row>
    <row r="41" spans="1:32" ht="20" customHeight="1" x14ac:dyDescent="0.15">
      <c r="A41" s="35" t="s">
        <v>309</v>
      </c>
      <c r="B41" s="45">
        <v>-78.420417999999998</v>
      </c>
      <c r="C41" s="31">
        <v>-3.8965E-2</v>
      </c>
      <c r="D41" s="31">
        <v>787141</v>
      </c>
      <c r="E41" s="31">
        <v>9995689</v>
      </c>
      <c r="F41" s="31">
        <f t="shared" si="4"/>
        <v>12.134644700196212</v>
      </c>
      <c r="G41" s="46">
        <v>2866.0344</v>
      </c>
      <c r="H41" s="29">
        <v>11.5</v>
      </c>
      <c r="I41" s="29">
        <f t="shared" si="1"/>
        <v>115</v>
      </c>
      <c r="J41" s="47"/>
      <c r="K41" s="47"/>
      <c r="L41" s="47"/>
      <c r="M41" s="47"/>
      <c r="N41" s="47"/>
      <c r="O41" s="47"/>
      <c r="P41" s="47"/>
      <c r="Q41" s="47"/>
      <c r="R41" s="47"/>
      <c r="S41" s="47"/>
      <c r="T41" s="47"/>
      <c r="U41" s="47"/>
      <c r="V41" s="47"/>
      <c r="W41" s="47"/>
      <c r="X41" s="47"/>
      <c r="Y41" s="47"/>
      <c r="Z41" s="47"/>
      <c r="AA41" s="47"/>
      <c r="AB41" s="30"/>
      <c r="AC41" s="47">
        <f t="shared" si="3"/>
        <v>0</v>
      </c>
      <c r="AD41" s="30"/>
      <c r="AE41" s="30"/>
      <c r="AF41" s="30"/>
    </row>
    <row r="42" spans="1:32" ht="20" customHeight="1" x14ac:dyDescent="0.15">
      <c r="A42" s="35" t="s">
        <v>310</v>
      </c>
      <c r="B42" s="45">
        <v>-78.447537999999994</v>
      </c>
      <c r="C42" s="31">
        <v>-7.2072999999999998E-2</v>
      </c>
      <c r="D42" s="31">
        <v>784120</v>
      </c>
      <c r="E42" s="31">
        <v>9992026</v>
      </c>
      <c r="F42" s="31">
        <f t="shared" si="4"/>
        <v>14.089821716402234</v>
      </c>
      <c r="G42" s="46">
        <v>2563.3679999999999</v>
      </c>
      <c r="H42" s="29">
        <v>8</v>
      </c>
      <c r="I42" s="29">
        <f t="shared" si="1"/>
        <v>80</v>
      </c>
      <c r="J42" s="47"/>
      <c r="K42" s="47"/>
      <c r="L42" s="47"/>
      <c r="M42" s="47"/>
      <c r="N42" s="47"/>
      <c r="O42" s="47"/>
      <c r="P42" s="47"/>
      <c r="Q42" s="47"/>
      <c r="R42" s="47"/>
      <c r="S42" s="47"/>
      <c r="T42" s="47"/>
      <c r="U42" s="47"/>
      <c r="V42" s="47"/>
      <c r="W42" s="47"/>
      <c r="X42" s="47"/>
      <c r="Y42" s="47"/>
      <c r="Z42" s="47"/>
      <c r="AA42" s="47"/>
      <c r="AB42" s="30"/>
      <c r="AC42" s="47">
        <f t="shared" si="3"/>
        <v>0</v>
      </c>
      <c r="AD42" s="30"/>
      <c r="AE42" s="30"/>
      <c r="AF42" s="30"/>
    </row>
    <row r="43" spans="1:32" ht="20" customHeight="1" x14ac:dyDescent="0.15">
      <c r="A43" s="35" t="s">
        <v>311</v>
      </c>
      <c r="B43" s="45">
        <v>-78.451138999999998</v>
      </c>
      <c r="C43" s="31">
        <v>-5.7088E-2</v>
      </c>
      <c r="D43" s="31">
        <v>783719</v>
      </c>
      <c r="E43" s="31">
        <v>9993684</v>
      </c>
      <c r="F43" s="31">
        <f t="shared" si="4"/>
        <v>12.387445943373477</v>
      </c>
      <c r="G43" s="46">
        <v>2477.4144000000001</v>
      </c>
      <c r="H43" s="29">
        <v>12.5</v>
      </c>
      <c r="I43" s="29">
        <f t="shared" si="1"/>
        <v>125</v>
      </c>
      <c r="J43" s="47">
        <v>0</v>
      </c>
      <c r="K43" s="47">
        <v>0</v>
      </c>
      <c r="L43" s="47">
        <v>3.8208368010895102</v>
      </c>
      <c r="M43" s="47">
        <v>10.592418854505601</v>
      </c>
      <c r="N43" s="47">
        <v>11.9391692517213</v>
      </c>
      <c r="O43" s="47">
        <v>14.30733146705</v>
      </c>
      <c r="P43" s="47">
        <v>14.7007641673602</v>
      </c>
      <c r="Q43" s="47">
        <v>14.6024059922827</v>
      </c>
      <c r="R43" s="47">
        <v>16.7097782851801</v>
      </c>
      <c r="S43" s="47">
        <v>8.4328265413082608</v>
      </c>
      <c r="T43" s="47">
        <v>3.3045457056512899</v>
      </c>
      <c r="U43" s="47">
        <v>0.56192864475815696</v>
      </c>
      <c r="V43" s="47">
        <v>0.40774458915177503</v>
      </c>
      <c r="W43" s="47">
        <v>0.42350032344313898</v>
      </c>
      <c r="X43" s="47">
        <v>0.13824644565783201</v>
      </c>
      <c r="Y43" s="47">
        <v>4.5920356802991003E-2</v>
      </c>
      <c r="Z43" s="47">
        <v>1.0567177540620301E-2</v>
      </c>
      <c r="AA43" s="47">
        <v>1.8939593393476699E-3</v>
      </c>
      <c r="AB43" s="47">
        <v>1.08478982636327E-4</v>
      </c>
      <c r="AC43" s="47">
        <f t="shared" si="3"/>
        <v>99.999987041825463</v>
      </c>
      <c r="AD43" s="31">
        <v>-1.36</v>
      </c>
      <c r="AE43" s="31">
        <v>2.35</v>
      </c>
      <c r="AF43" s="31">
        <v>-0.06</v>
      </c>
    </row>
    <row r="44" spans="1:32" ht="20" customHeight="1" x14ac:dyDescent="0.15">
      <c r="A44" s="35" t="s">
        <v>312</v>
      </c>
      <c r="B44" s="45">
        <v>-78.475262999999998</v>
      </c>
      <c r="C44" s="31">
        <v>7.2020000000000001E-3</v>
      </c>
      <c r="D44" s="31">
        <v>781032</v>
      </c>
      <c r="E44" s="31">
        <v>10000797</v>
      </c>
      <c r="F44" s="31">
        <f t="shared" si="4"/>
        <v>4.814896987475433</v>
      </c>
      <c r="G44" s="46">
        <v>2598.7248</v>
      </c>
      <c r="H44" s="29">
        <v>28</v>
      </c>
      <c r="I44" s="29">
        <f t="shared" si="1"/>
        <v>280</v>
      </c>
      <c r="J44" s="47">
        <v>8.3375682229113295</v>
      </c>
      <c r="K44" s="47">
        <v>14.9262217001757</v>
      </c>
      <c r="L44" s="47">
        <v>17.4488498816849</v>
      </c>
      <c r="M44" s="47">
        <v>11.5976420229767</v>
      </c>
      <c r="N44" s="47">
        <v>10.271851812566901</v>
      </c>
      <c r="O44" s="47">
        <v>11.3209097872409</v>
      </c>
      <c r="P44" s="47">
        <v>7.4488884989843704</v>
      </c>
      <c r="Q44" s="47">
        <v>6.1315341416533498</v>
      </c>
      <c r="R44" s="47">
        <v>6.3778407264885599</v>
      </c>
      <c r="S44" s="47">
        <v>3.5975357321520298</v>
      </c>
      <c r="T44" s="47">
        <v>1.30412820897716</v>
      </c>
      <c r="U44" s="47">
        <v>0.44367194838478102</v>
      </c>
      <c r="V44" s="47">
        <v>0.30941694682904097</v>
      </c>
      <c r="W44" s="47">
        <v>0.33467016240987302</v>
      </c>
      <c r="X44" s="47">
        <v>0.103652865312828</v>
      </c>
      <c r="Y44" s="47">
        <v>3.5205960047733798E-2</v>
      </c>
      <c r="Z44" s="47">
        <v>8.50305826469731E-3</v>
      </c>
      <c r="AA44" s="47">
        <v>1.80411491060515E-3</v>
      </c>
      <c r="AB44" s="47">
        <v>9.9230361138154006E-5</v>
      </c>
      <c r="AC44" s="47">
        <f t="shared" si="3"/>
        <v>99.999995022332598</v>
      </c>
      <c r="AD44" s="31">
        <v>-4.2</v>
      </c>
      <c r="AE44" s="31">
        <v>2.96</v>
      </c>
      <c r="AF44" s="31">
        <v>0.23</v>
      </c>
    </row>
    <row r="45" spans="1:32" ht="20" customHeight="1" x14ac:dyDescent="0.15">
      <c r="A45" s="35" t="s">
        <v>313</v>
      </c>
      <c r="B45" s="45">
        <v>-78.475389000000007</v>
      </c>
      <c r="C45" s="31">
        <v>6.9490000000000003E-3</v>
      </c>
      <c r="D45" s="31">
        <v>781018</v>
      </c>
      <c r="E45" s="31">
        <v>10000769</v>
      </c>
      <c r="F45" s="31">
        <f t="shared" si="4"/>
        <v>4.8392855877701617</v>
      </c>
      <c r="G45" s="46">
        <v>2615.1840000000002</v>
      </c>
      <c r="H45" s="29">
        <v>35</v>
      </c>
      <c r="I45" s="29">
        <f t="shared" si="1"/>
        <v>350</v>
      </c>
      <c r="J45" s="47">
        <v>14.8198082875504</v>
      </c>
      <c r="K45" s="47">
        <v>5.6495305749092797</v>
      </c>
      <c r="L45" s="47">
        <v>21.520697213065699</v>
      </c>
      <c r="M45" s="47">
        <v>11.5579907270752</v>
      </c>
      <c r="N45" s="47">
        <v>9.4431095490793702</v>
      </c>
      <c r="O45" s="47">
        <v>15.711152527776401</v>
      </c>
      <c r="P45" s="47">
        <v>7.9874764817090496</v>
      </c>
      <c r="Q45" s="47">
        <v>5.6333080370581801</v>
      </c>
      <c r="R45" s="47">
        <v>3.8865554164909701</v>
      </c>
      <c r="S45" s="47">
        <v>1.94505889771225</v>
      </c>
      <c r="T45" s="47">
        <v>0.65547772377116298</v>
      </c>
      <c r="U45" s="47">
        <v>0.33557609553936701</v>
      </c>
      <c r="V45" s="47">
        <v>0.32349296259945898</v>
      </c>
      <c r="W45" s="47">
        <v>0.36070695335729502</v>
      </c>
      <c r="X45" s="47">
        <v>0.121835940234104</v>
      </c>
      <c r="Y45" s="47">
        <v>3.87813204343085E-2</v>
      </c>
      <c r="Z45" s="47">
        <v>7.8113302506716198E-3</v>
      </c>
      <c r="AA45" s="47">
        <v>1.50496349686076E-3</v>
      </c>
      <c r="AB45" s="47">
        <v>1.18788129934839E-4</v>
      </c>
      <c r="AC45" s="47">
        <f t="shared" si="3"/>
        <v>99.999993790239969</v>
      </c>
      <c r="AD45" s="31">
        <v>-4.3099999999999996</v>
      </c>
      <c r="AE45" s="31">
        <v>2.73</v>
      </c>
      <c r="AF45" s="31">
        <v>0.09</v>
      </c>
    </row>
    <row r="46" spans="1:32" ht="20" customHeight="1" x14ac:dyDescent="0.15">
      <c r="A46" s="35" t="s">
        <v>314</v>
      </c>
      <c r="B46" s="45">
        <v>-78.473709999999997</v>
      </c>
      <c r="C46" s="31">
        <v>1.0843999999999999E-2</v>
      </c>
      <c r="D46" s="31">
        <v>781205</v>
      </c>
      <c r="E46" s="31">
        <v>10001200</v>
      </c>
      <c r="F46" s="31">
        <f t="shared" si="4"/>
        <v>4.4656494488483975</v>
      </c>
      <c r="G46" s="46">
        <v>2651.76</v>
      </c>
      <c r="H46" s="29">
        <v>35</v>
      </c>
      <c r="I46" s="29">
        <f t="shared" si="1"/>
        <v>350</v>
      </c>
      <c r="J46" s="47"/>
      <c r="K46" s="47"/>
      <c r="L46" s="47"/>
      <c r="M46" s="47"/>
      <c r="N46" s="47"/>
      <c r="O46" s="47"/>
      <c r="P46" s="47"/>
      <c r="Q46" s="47"/>
      <c r="R46" s="47"/>
      <c r="S46" s="47"/>
      <c r="T46" s="47"/>
      <c r="U46" s="47"/>
      <c r="V46" s="47"/>
      <c r="W46" s="47"/>
      <c r="X46" s="47"/>
      <c r="Y46" s="47"/>
      <c r="Z46" s="47"/>
      <c r="AA46" s="47"/>
      <c r="AB46" s="30"/>
      <c r="AC46" s="47">
        <f t="shared" si="3"/>
        <v>0</v>
      </c>
      <c r="AD46" s="30"/>
      <c r="AE46" s="30"/>
      <c r="AF46" s="30"/>
    </row>
    <row r="47" spans="1:32" ht="20" customHeight="1" x14ac:dyDescent="0.15">
      <c r="A47" s="35" t="s">
        <v>315</v>
      </c>
      <c r="B47" s="45">
        <v>-78.456553</v>
      </c>
      <c r="C47" s="31">
        <v>-1.2285000000000001E-2</v>
      </c>
      <c r="D47" s="31">
        <v>783116</v>
      </c>
      <c r="E47" s="31">
        <v>9998641</v>
      </c>
      <c r="F47" s="31">
        <f t="shared" si="4"/>
        <v>7.5336138074631878</v>
      </c>
      <c r="G47" s="46">
        <v>2456.3832000000002</v>
      </c>
      <c r="H47" s="29">
        <v>18</v>
      </c>
      <c r="I47" s="29">
        <f t="shared" si="1"/>
        <v>180</v>
      </c>
      <c r="J47" s="47">
        <v>0</v>
      </c>
      <c r="K47" s="47">
        <v>11.385737922933099</v>
      </c>
      <c r="L47" s="47">
        <v>11.099942458891499</v>
      </c>
      <c r="M47" s="47">
        <v>11.197117691861401</v>
      </c>
      <c r="N47" s="47">
        <v>12.9011462857334</v>
      </c>
      <c r="O47" s="47">
        <v>11.909815653569099</v>
      </c>
      <c r="P47" s="47">
        <v>12.5800143733391</v>
      </c>
      <c r="Q47" s="47">
        <v>9.8488411793778408</v>
      </c>
      <c r="R47" s="47">
        <v>9.7163294980553001</v>
      </c>
      <c r="S47" s="47">
        <v>6.4794630769928698</v>
      </c>
      <c r="T47" s="47">
        <v>1.89384262387455</v>
      </c>
      <c r="U47" s="47">
        <v>0.343336572507766</v>
      </c>
      <c r="V47" s="47">
        <v>0.22184033446444801</v>
      </c>
      <c r="W47" s="47">
        <v>0.29171783765433401</v>
      </c>
      <c r="X47" s="47">
        <v>8.9627353367773999E-2</v>
      </c>
      <c r="Y47" s="47">
        <v>3.2754138753260199E-2</v>
      </c>
      <c r="Z47" s="47">
        <v>7.2663046360528999E-3</v>
      </c>
      <c r="AA47" s="47">
        <v>1.14277610794499E-3</v>
      </c>
      <c r="AB47" s="47">
        <v>5.6997450804383897E-5</v>
      </c>
      <c r="AC47" s="47">
        <f t="shared" si="3"/>
        <v>99.99999307957053</v>
      </c>
      <c r="AD47" s="31">
        <v>-2.71</v>
      </c>
      <c r="AE47" s="31">
        <v>2.95</v>
      </c>
      <c r="AF47" s="31">
        <v>0.03</v>
      </c>
    </row>
    <row r="48" spans="1:32" ht="20" customHeight="1" x14ac:dyDescent="0.15">
      <c r="A48" s="35" t="s">
        <v>316</v>
      </c>
      <c r="B48" s="45">
        <v>-78.408223000000007</v>
      </c>
      <c r="C48" s="31">
        <v>-0.100088</v>
      </c>
      <c r="D48" s="31">
        <v>788499</v>
      </c>
      <c r="E48" s="31">
        <v>9988926</v>
      </c>
      <c r="F48" s="31">
        <f t="shared" si="4"/>
        <v>18.62606982162367</v>
      </c>
      <c r="G48" s="46">
        <v>2446.02</v>
      </c>
      <c r="H48" s="29">
        <v>2.5</v>
      </c>
      <c r="I48" s="29">
        <f t="shared" si="1"/>
        <v>25</v>
      </c>
      <c r="J48" s="47">
        <v>0</v>
      </c>
      <c r="K48" s="47">
        <v>0</v>
      </c>
      <c r="L48" s="47">
        <v>0</v>
      </c>
      <c r="M48" s="47">
        <v>2.8175740210124198</v>
      </c>
      <c r="N48" s="47">
        <v>2.1967526265520498</v>
      </c>
      <c r="O48" s="47">
        <v>7.6408787010506201</v>
      </c>
      <c r="P48" s="47">
        <v>12.6552053486151</v>
      </c>
      <c r="Q48" s="47">
        <v>19.5797516714422</v>
      </c>
      <c r="R48" s="47">
        <v>26.5343662669355</v>
      </c>
      <c r="S48" s="47">
        <v>18.676111641727701</v>
      </c>
      <c r="T48" s="47">
        <v>6.7356468216067098</v>
      </c>
      <c r="U48" s="47">
        <v>0.80113375075170701</v>
      </c>
      <c r="V48" s="47">
        <v>0.97866180362196697</v>
      </c>
      <c r="W48" s="47">
        <v>0.85939135740259798</v>
      </c>
      <c r="X48" s="47">
        <v>0.32923311639917202</v>
      </c>
      <c r="Y48" s="47">
        <v>0.152069989574109</v>
      </c>
      <c r="Z48" s="47">
        <v>3.87417848942367E-2</v>
      </c>
      <c r="AA48" s="47">
        <v>4.30929231306085E-3</v>
      </c>
      <c r="AB48" s="47">
        <v>1.5305782291721401E-4</v>
      </c>
      <c r="AC48" s="47">
        <f t="shared" ref="AC48:AC79" si="5">SUM(J48:AB48)</f>
        <v>99.999981251722062</v>
      </c>
      <c r="AD48" s="31">
        <v>0.19</v>
      </c>
      <c r="AE48" s="31">
        <v>1.7</v>
      </c>
      <c r="AF48" s="31">
        <v>-0.13</v>
      </c>
    </row>
    <row r="49" spans="1:32" ht="20" customHeight="1" x14ac:dyDescent="0.15">
      <c r="A49" s="35" t="s">
        <v>317</v>
      </c>
      <c r="B49" s="45">
        <v>-78.397011000000006</v>
      </c>
      <c r="C49" s="31">
        <v>-8.7207999999999994E-2</v>
      </c>
      <c r="D49" s="31">
        <v>789748</v>
      </c>
      <c r="E49" s="31">
        <v>9990351</v>
      </c>
      <c r="F49" s="31">
        <f t="shared" si="4"/>
        <v>18.014319443154104</v>
      </c>
      <c r="G49" s="46">
        <v>2280.8184000000001</v>
      </c>
      <c r="H49" s="29">
        <v>4</v>
      </c>
      <c r="I49" s="29">
        <f t="shared" si="1"/>
        <v>40</v>
      </c>
      <c r="J49" s="47">
        <v>0</v>
      </c>
      <c r="K49" s="47">
        <v>0</v>
      </c>
      <c r="L49" s="47">
        <v>0</v>
      </c>
      <c r="M49" s="47">
        <v>2.2249314233465398</v>
      </c>
      <c r="N49" s="47">
        <v>3.6269430051813498</v>
      </c>
      <c r="O49" s="47">
        <v>5.9128314538250502</v>
      </c>
      <c r="P49" s="47">
        <v>10.4236513258153</v>
      </c>
      <c r="Q49" s="47">
        <v>16.5498323681804</v>
      </c>
      <c r="R49" s="47">
        <v>24.8754166529157</v>
      </c>
      <c r="S49" s="47">
        <v>20.713255435173</v>
      </c>
      <c r="T49" s="47">
        <v>9.4624133934620698</v>
      </c>
      <c r="U49" s="47">
        <v>1.35920577266912</v>
      </c>
      <c r="V49" s="47">
        <v>1.23186807613062</v>
      </c>
      <c r="W49" s="47">
        <v>2.1105454043868099</v>
      </c>
      <c r="X49" s="47">
        <v>1.0026676764759599</v>
      </c>
      <c r="Y49" s="47">
        <v>0.41414356375785599</v>
      </c>
      <c r="Z49" s="47">
        <v>7.9060152958183694E-2</v>
      </c>
      <c r="AA49" s="47">
        <v>1.2782033863865699E-2</v>
      </c>
      <c r="AB49" s="47">
        <v>4.1212445636691202E-4</v>
      </c>
      <c r="AC49" s="47">
        <f t="shared" si="5"/>
        <v>99.999959862598189</v>
      </c>
      <c r="AD49" s="31">
        <v>0.45</v>
      </c>
      <c r="AE49" s="31">
        <v>1.79</v>
      </c>
      <c r="AF49" s="31">
        <v>-0.14000000000000001</v>
      </c>
    </row>
    <row r="50" spans="1:32" ht="20" customHeight="1" x14ac:dyDescent="0.15">
      <c r="A50" s="35" t="s">
        <v>318</v>
      </c>
      <c r="B50" s="45">
        <v>-78.360699999999994</v>
      </c>
      <c r="C50" s="31">
        <v>-5.6974999999999998E-2</v>
      </c>
      <c r="D50" s="31">
        <v>793792</v>
      </c>
      <c r="E50" s="31">
        <v>9993696</v>
      </c>
      <c r="F50" s="31">
        <f t="shared" si="4"/>
        <v>18.153613414414224</v>
      </c>
      <c r="G50" s="46">
        <v>2179.9295999999999</v>
      </c>
      <c r="H50" s="29">
        <v>4</v>
      </c>
      <c r="I50" s="29">
        <f t="shared" si="1"/>
        <v>40</v>
      </c>
      <c r="J50" s="47">
        <v>0</v>
      </c>
      <c r="K50" s="47">
        <v>0</v>
      </c>
      <c r="L50" s="47">
        <v>0</v>
      </c>
      <c r="M50" s="47">
        <v>3.7123511557319602</v>
      </c>
      <c r="N50" s="47">
        <v>1.4008872285781</v>
      </c>
      <c r="O50" s="47">
        <v>3.7590473966845699</v>
      </c>
      <c r="P50" s="47">
        <v>9.1291151062339502</v>
      </c>
      <c r="Q50" s="47">
        <v>17.9313565257997</v>
      </c>
      <c r="R50" s="47">
        <v>29.9141034936161</v>
      </c>
      <c r="S50" s="47">
        <v>21.387861435049199</v>
      </c>
      <c r="T50" s="47">
        <v>6.6475785541369197</v>
      </c>
      <c r="U50" s="47">
        <v>1.86421224670361</v>
      </c>
      <c r="V50" s="47">
        <v>1.2851148501454399</v>
      </c>
      <c r="W50" s="47">
        <v>1.82611751682465</v>
      </c>
      <c r="X50" s="47">
        <v>0.81902855634589</v>
      </c>
      <c r="Y50" s="47">
        <v>0.26648750132683902</v>
      </c>
      <c r="Z50" s="47">
        <v>4.8582786488178903E-2</v>
      </c>
      <c r="AA50" s="47">
        <v>7.4795577823166303E-3</v>
      </c>
      <c r="AB50" s="47">
        <v>6.4061468210293898E-4</v>
      </c>
      <c r="AC50" s="47">
        <f t="shared" si="5"/>
        <v>99.999964526129517</v>
      </c>
      <c r="AD50" s="31">
        <v>0.47</v>
      </c>
      <c r="AE50" s="31">
        <v>1.53</v>
      </c>
      <c r="AF50" s="31">
        <v>-0.1</v>
      </c>
    </row>
    <row r="51" spans="1:32" ht="20" customHeight="1" x14ac:dyDescent="0.15">
      <c r="A51" s="35" t="s">
        <v>319</v>
      </c>
      <c r="B51" s="45">
        <v>-78.351795999999993</v>
      </c>
      <c r="C51" s="31">
        <v>1.3653E-2</v>
      </c>
      <c r="D51" s="31">
        <v>794785</v>
      </c>
      <c r="E51" s="31">
        <v>10001511</v>
      </c>
      <c r="F51" s="31">
        <f t="shared" si="4"/>
        <v>15.313665335248775</v>
      </c>
      <c r="G51" s="46">
        <v>2000</v>
      </c>
      <c r="H51" s="29">
        <v>5.5</v>
      </c>
      <c r="I51" s="29">
        <f t="shared" si="1"/>
        <v>55</v>
      </c>
      <c r="J51" s="47">
        <v>0</v>
      </c>
      <c r="K51" s="47">
        <v>0</v>
      </c>
      <c r="L51" s="47">
        <v>0</v>
      </c>
      <c r="M51" s="47">
        <v>4.0365575019040403</v>
      </c>
      <c r="N51" s="47">
        <v>2.4371667936024402</v>
      </c>
      <c r="O51" s="47">
        <v>6.7783701447067797</v>
      </c>
      <c r="P51" s="47">
        <v>12.0906321401371</v>
      </c>
      <c r="Q51" s="47">
        <v>19.5354150799695</v>
      </c>
      <c r="R51" s="47">
        <v>27.0401700803565</v>
      </c>
      <c r="S51" s="47">
        <v>18.3543014934978</v>
      </c>
      <c r="T51" s="47">
        <v>6.0722474962428397</v>
      </c>
      <c r="U51" s="47">
        <v>0.86465660140674705</v>
      </c>
      <c r="V51" s="47">
        <v>0.72190207878253798</v>
      </c>
      <c r="W51" s="47">
        <v>1.1747559806386101</v>
      </c>
      <c r="X51" s="47">
        <v>0.58899930239068699</v>
      </c>
      <c r="Y51" s="47">
        <v>0.24787399558838499</v>
      </c>
      <c r="Z51" s="47">
        <v>4.8488097614264501E-2</v>
      </c>
      <c r="AA51" s="47">
        <v>7.9239630367195796E-3</v>
      </c>
      <c r="AB51" s="47">
        <v>5.1141278216847001E-4</v>
      </c>
      <c r="AC51" s="47">
        <f t="shared" si="5"/>
        <v>99.999972162657116</v>
      </c>
      <c r="AD51" s="31">
        <v>0.19</v>
      </c>
      <c r="AE51" s="31">
        <v>1.72</v>
      </c>
      <c r="AF51" s="31">
        <v>-0.14000000000000001</v>
      </c>
    </row>
    <row r="52" spans="1:32" ht="20" customHeight="1" x14ac:dyDescent="0.15">
      <c r="A52" s="35" t="s">
        <v>320</v>
      </c>
      <c r="B52" s="45">
        <v>-78.368565000000004</v>
      </c>
      <c r="C52" s="31">
        <v>3.604E-3</v>
      </c>
      <c r="D52" s="31">
        <v>792917</v>
      </c>
      <c r="E52" s="31">
        <v>10000399</v>
      </c>
      <c r="F52" s="31">
        <f t="shared" si="4"/>
        <v>13.887731636232031</v>
      </c>
      <c r="G52" s="46">
        <v>2367.0767999999998</v>
      </c>
      <c r="H52" s="29">
        <v>7</v>
      </c>
      <c r="I52" s="29">
        <f t="shared" si="1"/>
        <v>70</v>
      </c>
      <c r="J52" s="47">
        <v>0</v>
      </c>
      <c r="K52" s="47">
        <v>0</v>
      </c>
      <c r="L52" s="47">
        <v>5.7931798752324397</v>
      </c>
      <c r="M52" s="47">
        <v>0.76469974353068204</v>
      </c>
      <c r="N52" s="47">
        <v>3.6535654413132601</v>
      </c>
      <c r="O52" s="47">
        <v>10.010614824401699</v>
      </c>
      <c r="P52" s="47">
        <v>13.9036317005579</v>
      </c>
      <c r="Q52" s="47">
        <v>19.750881254625799</v>
      </c>
      <c r="R52" s="47">
        <v>29.053401614830499</v>
      </c>
      <c r="S52" s="47">
        <v>12.2258755628699</v>
      </c>
      <c r="T52" s="47">
        <v>3.7164109669258898</v>
      </c>
      <c r="U52" s="47">
        <v>0.28916385018254198</v>
      </c>
      <c r="V52" s="47">
        <v>0.235809009894967</v>
      </c>
      <c r="W52" s="47">
        <v>0.33315660098660999</v>
      </c>
      <c r="X52" s="47">
        <v>0.16987699104340401</v>
      </c>
      <c r="Y52" s="47">
        <v>7.8742626057351495E-2</v>
      </c>
      <c r="Z52" s="47">
        <v>1.7952076451346201E-2</v>
      </c>
      <c r="AA52" s="47">
        <v>2.9693696945936902E-3</v>
      </c>
      <c r="AB52" s="47">
        <v>5.9908789664922302E-5</v>
      </c>
      <c r="AC52" s="47">
        <f t="shared" si="5"/>
        <v>99.999991417388571</v>
      </c>
      <c r="AD52" s="31">
        <v>-0.2</v>
      </c>
      <c r="AE52" s="31">
        <v>1.75</v>
      </c>
      <c r="AF52" s="31">
        <v>-0.27</v>
      </c>
    </row>
    <row r="53" spans="1:32" ht="20" customHeight="1" x14ac:dyDescent="0.15">
      <c r="A53" s="35" t="s">
        <v>162</v>
      </c>
      <c r="B53" s="45">
        <v>-78.572911000000005</v>
      </c>
      <c r="C53" s="31">
        <v>6.8499999999999995E-4</v>
      </c>
      <c r="D53" s="31">
        <v>770156</v>
      </c>
      <c r="E53" s="31">
        <v>10000076</v>
      </c>
      <c r="F53" s="31">
        <f t="shared" si="4"/>
        <v>11.23939998398491</v>
      </c>
      <c r="G53" s="46">
        <v>2860.5479999999998</v>
      </c>
      <c r="H53" s="29">
        <v>17.5</v>
      </c>
      <c r="I53" s="29">
        <f t="shared" si="1"/>
        <v>175</v>
      </c>
      <c r="J53" s="47"/>
      <c r="K53" s="47"/>
      <c r="L53" s="47"/>
      <c r="M53" s="47"/>
      <c r="N53" s="47"/>
      <c r="O53" s="47"/>
      <c r="P53" s="47"/>
      <c r="Q53" s="47"/>
      <c r="R53" s="47"/>
      <c r="S53" s="47"/>
      <c r="T53" s="47"/>
      <c r="U53" s="47"/>
      <c r="V53" s="47"/>
      <c r="W53" s="47"/>
      <c r="X53" s="47"/>
      <c r="Y53" s="47"/>
      <c r="Z53" s="47"/>
      <c r="AA53" s="47"/>
      <c r="AB53" s="30"/>
      <c r="AC53" s="47">
        <f t="shared" si="5"/>
        <v>0</v>
      </c>
      <c r="AD53" s="30"/>
      <c r="AE53" s="30"/>
      <c r="AF53" s="30"/>
    </row>
    <row r="54" spans="1:32" ht="20" customHeight="1" x14ac:dyDescent="0.15">
      <c r="A54" s="35" t="s">
        <v>165</v>
      </c>
      <c r="B54" s="45">
        <v>-78.548550000000006</v>
      </c>
      <c r="C54" s="31">
        <v>6.8049999999999999E-2</v>
      </c>
      <c r="D54" s="31">
        <v>772869</v>
      </c>
      <c r="E54" s="31">
        <v>10007529</v>
      </c>
      <c r="F54" s="31">
        <f t="shared" si="4"/>
        <v>7.4140408685142809</v>
      </c>
      <c r="G54" s="46">
        <v>2569.4639999999999</v>
      </c>
      <c r="H54" s="29"/>
      <c r="I54" s="29"/>
      <c r="J54" s="47"/>
      <c r="K54" s="47"/>
      <c r="L54" s="47"/>
      <c r="M54" s="47"/>
      <c r="N54" s="47"/>
      <c r="O54" s="47"/>
      <c r="P54" s="47"/>
      <c r="Q54" s="47"/>
      <c r="R54" s="47"/>
      <c r="S54" s="47"/>
      <c r="T54" s="47"/>
      <c r="U54" s="47"/>
      <c r="V54" s="47"/>
      <c r="W54" s="47"/>
      <c r="X54" s="47"/>
      <c r="Y54" s="47"/>
      <c r="Z54" s="47"/>
      <c r="AA54" s="47"/>
      <c r="AB54" s="30"/>
      <c r="AC54" s="47">
        <f t="shared" si="5"/>
        <v>0</v>
      </c>
      <c r="AD54" s="30"/>
      <c r="AE54" s="30"/>
      <c r="AF54" s="30"/>
    </row>
    <row r="55" spans="1:32" ht="20" customHeight="1" x14ac:dyDescent="0.15">
      <c r="A55" s="35" t="s">
        <v>168</v>
      </c>
      <c r="B55" s="45">
        <v>-78.550285000000002</v>
      </c>
      <c r="C55" s="31">
        <v>1.2951000000000001E-2</v>
      </c>
      <c r="D55" s="31">
        <v>772676</v>
      </c>
      <c r="E55" s="31">
        <v>10001433</v>
      </c>
      <c r="F55" s="31">
        <f t="shared" si="4"/>
        <v>8.3774378541413235</v>
      </c>
      <c r="G55" s="46">
        <v>2694.7368000000001</v>
      </c>
      <c r="H55" s="29">
        <v>26</v>
      </c>
      <c r="I55" s="29">
        <f t="shared" ref="I55:I79" si="6">H55*10</f>
        <v>260</v>
      </c>
      <c r="J55" s="47">
        <v>0</v>
      </c>
      <c r="K55" s="47">
        <v>0</v>
      </c>
      <c r="L55" s="47">
        <v>3.7710908411421902</v>
      </c>
      <c r="M55" s="47">
        <v>6.2120226445388704</v>
      </c>
      <c r="N55" s="47">
        <v>17.640178830954898</v>
      </c>
      <c r="O55" s="47">
        <v>17.327363073899299</v>
      </c>
      <c r="P55" s="47">
        <v>16.573698561878</v>
      </c>
      <c r="Q55" s="47">
        <v>13.556964303016001</v>
      </c>
      <c r="R55" s="47">
        <v>11.0357523495785</v>
      </c>
      <c r="S55" s="47">
        <v>9.1768516339778792</v>
      </c>
      <c r="T55" s="47">
        <v>3.2603429900203502</v>
      </c>
      <c r="U55" s="47">
        <v>0.54396722355253502</v>
      </c>
      <c r="V55" s="47">
        <v>0.32450409889253301</v>
      </c>
      <c r="W55" s="47">
        <v>0.36323594466352599</v>
      </c>
      <c r="X55" s="47">
        <v>0.14460086000073899</v>
      </c>
      <c r="Y55" s="47">
        <v>5.3625036133096701E-2</v>
      </c>
      <c r="Z55" s="47">
        <v>1.2780835148856E-2</v>
      </c>
      <c r="AA55" s="47">
        <v>2.7734294427489998E-3</v>
      </c>
      <c r="AB55" s="47">
        <v>2.2780548091648801E-4</v>
      </c>
      <c r="AC55" s="47">
        <f t="shared" si="5"/>
        <v>99.999980462320963</v>
      </c>
      <c r="AD55" s="31">
        <v>-1.7</v>
      </c>
      <c r="AE55" s="31">
        <v>2.23</v>
      </c>
      <c r="AF55" s="31">
        <v>0.12</v>
      </c>
    </row>
    <row r="56" spans="1:32" ht="20" customHeight="1" x14ac:dyDescent="0.15">
      <c r="A56" s="35" t="s">
        <v>171</v>
      </c>
      <c r="B56" s="45">
        <v>-78.599230000000006</v>
      </c>
      <c r="C56" s="31">
        <v>1.6116999999999999E-2</v>
      </c>
      <c r="D56" s="48">
        <v>767224</v>
      </c>
      <c r="E56" s="48">
        <v>10001783</v>
      </c>
      <c r="F56" s="31">
        <f t="shared" si="4"/>
        <v>13.305723016807468</v>
      </c>
      <c r="G56" s="46">
        <v>2158.5936000000002</v>
      </c>
      <c r="H56" s="29">
        <v>20</v>
      </c>
      <c r="I56" s="29">
        <f t="shared" si="6"/>
        <v>200</v>
      </c>
      <c r="J56" s="47">
        <v>0</v>
      </c>
      <c r="K56" s="47">
        <v>4.4633198750666603</v>
      </c>
      <c r="L56" s="47">
        <v>15.4513597927935</v>
      </c>
      <c r="M56" s="47">
        <v>8.7651405500114308</v>
      </c>
      <c r="N56" s="47">
        <v>10.606383789136901</v>
      </c>
      <c r="O56" s="47">
        <v>13.6040222442294</v>
      </c>
      <c r="P56" s="47">
        <v>16.473680201112199</v>
      </c>
      <c r="Q56" s="47">
        <v>16.1327797668927</v>
      </c>
      <c r="R56" s="47">
        <v>10.273482136055501</v>
      </c>
      <c r="S56" s="47">
        <v>3.0052563418907599</v>
      </c>
      <c r="T56" s="47">
        <v>0.42660166069932198</v>
      </c>
      <c r="U56" s="47">
        <v>0.20492115487163901</v>
      </c>
      <c r="V56" s="47">
        <v>0.17091932671722099</v>
      </c>
      <c r="W56" s="47">
        <v>0.27436665169747898</v>
      </c>
      <c r="X56" s="47">
        <v>0.103708790364898</v>
      </c>
      <c r="Y56" s="47">
        <v>3.4389025907163903E-2</v>
      </c>
      <c r="Z56" s="47">
        <v>7.8622756365114201E-3</v>
      </c>
      <c r="AA56" s="47">
        <v>1.6862543238367899E-3</v>
      </c>
      <c r="AB56" s="47">
        <v>1.1219514696121799E-4</v>
      </c>
      <c r="AC56" s="47">
        <f t="shared" si="5"/>
        <v>99.999992032554076</v>
      </c>
      <c r="AD56" s="31">
        <v>-2.21</v>
      </c>
      <c r="AE56" s="31">
        <v>2.58</v>
      </c>
      <c r="AF56" s="31">
        <v>-0.18</v>
      </c>
    </row>
    <row r="57" spans="1:32" ht="20" customHeight="1" x14ac:dyDescent="0.15">
      <c r="A57" s="35" t="s">
        <v>174</v>
      </c>
      <c r="B57" s="45">
        <v>-78.685079999999999</v>
      </c>
      <c r="C57" s="31">
        <v>6.3869999999999996E-2</v>
      </c>
      <c r="D57" s="48">
        <v>757663</v>
      </c>
      <c r="E57" s="48">
        <v>10007065</v>
      </c>
      <c r="F57" s="31">
        <f t="shared" si="4"/>
        <v>22.391757278069981</v>
      </c>
      <c r="G57" s="46">
        <v>1616.3543999999999</v>
      </c>
      <c r="H57" s="29">
        <v>14</v>
      </c>
      <c r="I57" s="29">
        <f t="shared" si="6"/>
        <v>140</v>
      </c>
      <c r="J57" s="47">
        <v>0</v>
      </c>
      <c r="K57" s="47">
        <v>0</v>
      </c>
      <c r="L57" s="47">
        <v>0</v>
      </c>
      <c r="M57" s="47">
        <v>0</v>
      </c>
      <c r="N57" s="47">
        <v>6.6545285780586196</v>
      </c>
      <c r="O57" s="47">
        <v>11.052800685445</v>
      </c>
      <c r="P57" s="47">
        <v>16.943343686408902</v>
      </c>
      <c r="Q57" s="47">
        <v>24.386848023990598</v>
      </c>
      <c r="R57" s="47">
        <v>24.354717789439899</v>
      </c>
      <c r="S57" s="47">
        <v>13.3911677555246</v>
      </c>
      <c r="T57" s="47">
        <v>1.78144300453393</v>
      </c>
      <c r="U57" s="47">
        <v>0.52479383099496602</v>
      </c>
      <c r="V57" s="47">
        <v>0.46880583890323901</v>
      </c>
      <c r="W57" s="47">
        <v>0.33110057751942501</v>
      </c>
      <c r="X57" s="47">
        <v>8.3819416070406605E-2</v>
      </c>
      <c r="Y57" s="47">
        <v>2.18360556577646E-2</v>
      </c>
      <c r="Z57" s="47">
        <v>4.1789548415556398E-3</v>
      </c>
      <c r="AA57" s="47">
        <v>5.6768626149613797E-4</v>
      </c>
      <c r="AB57" s="47">
        <v>4.0407412676220603E-5</v>
      </c>
      <c r="AC57" s="47">
        <f t="shared" si="5"/>
        <v>99.999992291063052</v>
      </c>
      <c r="AD57" s="31">
        <v>-0.37</v>
      </c>
      <c r="AE57" s="31">
        <v>1.6</v>
      </c>
      <c r="AF57" s="31">
        <v>-0.12</v>
      </c>
    </row>
    <row r="58" spans="1:32" ht="20" customHeight="1" x14ac:dyDescent="0.15">
      <c r="A58" s="35" t="s">
        <v>175</v>
      </c>
      <c r="B58" s="45">
        <v>-78.712534000000005</v>
      </c>
      <c r="C58" s="31">
        <v>4.2306000000000003E-2</v>
      </c>
      <c r="D58" s="31">
        <v>754606</v>
      </c>
      <c r="E58" s="31">
        <v>10004680</v>
      </c>
      <c r="F58" s="31">
        <f t="shared" si="4"/>
        <v>25.407235898460108</v>
      </c>
      <c r="G58" s="46">
        <v>1835.2008000000001</v>
      </c>
      <c r="H58" s="29">
        <v>5</v>
      </c>
      <c r="I58" s="29">
        <f t="shared" si="6"/>
        <v>50</v>
      </c>
      <c r="J58" s="47">
        <v>0</v>
      </c>
      <c r="K58" s="47">
        <v>0</v>
      </c>
      <c r="L58" s="47">
        <v>0</v>
      </c>
      <c r="M58" s="47">
        <v>1.1769426240470799</v>
      </c>
      <c r="N58" s="47">
        <v>3.1730640631269198</v>
      </c>
      <c r="O58" s="47">
        <v>10.004012304400201</v>
      </c>
      <c r="P58" s="47">
        <v>17.811287949712501</v>
      </c>
      <c r="Q58" s="47">
        <v>24.775979670990999</v>
      </c>
      <c r="R58" s="47">
        <v>27.290357095091601</v>
      </c>
      <c r="S58" s="47">
        <v>13.3910659355356</v>
      </c>
      <c r="T58" s="47">
        <v>1.1769426240470799</v>
      </c>
      <c r="U58" s="47">
        <v>0.468102180018724</v>
      </c>
      <c r="V58" s="47">
        <v>0.36956909614438299</v>
      </c>
      <c r="W58" s="47">
        <v>0.282117938354433</v>
      </c>
      <c r="X58" s="47">
        <v>6.7631646556241501E-2</v>
      </c>
      <c r="Y58" s="47">
        <v>1.1114990028660799E-2</v>
      </c>
      <c r="Z58" s="47">
        <v>1.5530083889779001E-3</v>
      </c>
      <c r="AA58" s="47">
        <v>2.2276664417086601E-4</v>
      </c>
      <c r="AB58" s="47">
        <v>2.6825557932248601E-5</v>
      </c>
      <c r="AC58" s="47">
        <f t="shared" si="5"/>
        <v>99.99999071864552</v>
      </c>
      <c r="AD58" s="31">
        <v>-0.28000000000000003</v>
      </c>
      <c r="AE58" s="31">
        <v>1.45</v>
      </c>
      <c r="AF58" s="31">
        <v>-0.12</v>
      </c>
    </row>
    <row r="59" spans="1:32" ht="20" customHeight="1" x14ac:dyDescent="0.15">
      <c r="A59" s="35" t="s">
        <v>178</v>
      </c>
      <c r="B59" s="45">
        <v>-78.745912000000004</v>
      </c>
      <c r="C59" s="31">
        <v>-4.6030000000000003E-3</v>
      </c>
      <c r="D59" s="31">
        <v>750889</v>
      </c>
      <c r="E59" s="31">
        <v>9999491</v>
      </c>
      <c r="F59" s="31">
        <f t="shared" si="4"/>
        <v>29.724710292953233</v>
      </c>
      <c r="G59" s="46">
        <v>1755.0383999999999</v>
      </c>
      <c r="H59" s="29">
        <v>1</v>
      </c>
      <c r="I59" s="29">
        <f t="shared" si="6"/>
        <v>10</v>
      </c>
      <c r="J59" s="47">
        <v>0</v>
      </c>
      <c r="K59" s="47">
        <v>0</v>
      </c>
      <c r="L59" s="47">
        <v>0</v>
      </c>
      <c r="M59" s="47">
        <v>0</v>
      </c>
      <c r="N59" s="47">
        <v>0</v>
      </c>
      <c r="O59" s="47">
        <v>0</v>
      </c>
      <c r="P59" s="47">
        <v>0.16322089227421099</v>
      </c>
      <c r="Q59" s="47">
        <v>0.70729053318824797</v>
      </c>
      <c r="R59" s="47">
        <v>5.8215451577802</v>
      </c>
      <c r="S59" s="47">
        <v>33.297062023939098</v>
      </c>
      <c r="T59" s="47">
        <v>39.336235038084901</v>
      </c>
      <c r="U59" s="47">
        <v>8.1066376496191506</v>
      </c>
      <c r="V59" s="47">
        <v>3.5177935409504202</v>
      </c>
      <c r="W59" s="47">
        <v>6.3289308048482296</v>
      </c>
      <c r="X59" s="47">
        <v>2.2071139547324901</v>
      </c>
      <c r="Y59" s="47">
        <v>0.46108331539213798</v>
      </c>
      <c r="Z59" s="47">
        <v>4.4451597293600299E-2</v>
      </c>
      <c r="AA59" s="47">
        <v>6.2092411944729099E-3</v>
      </c>
      <c r="AB59" s="47">
        <v>2.1630274085680302E-3</v>
      </c>
      <c r="AC59" s="47">
        <f t="shared" si="5"/>
        <v>99.999736776705731</v>
      </c>
      <c r="AD59" s="31">
        <v>2.25</v>
      </c>
      <c r="AE59" s="31">
        <v>1.1499999999999999</v>
      </c>
      <c r="AF59" s="31">
        <v>0.15</v>
      </c>
    </row>
    <row r="60" spans="1:32" ht="20" customHeight="1" x14ac:dyDescent="0.15">
      <c r="A60" s="35" t="s">
        <v>181</v>
      </c>
      <c r="B60" s="45">
        <v>-78.471723999999995</v>
      </c>
      <c r="C60" s="31">
        <v>-7.1288000000000004E-2</v>
      </c>
      <c r="D60" s="31">
        <v>781426</v>
      </c>
      <c r="E60" s="31">
        <v>9992113</v>
      </c>
      <c r="F60" s="31">
        <f t="shared" si="4"/>
        <v>13.462735420411411</v>
      </c>
      <c r="G60" s="46">
        <v>2582.5704000000001</v>
      </c>
      <c r="H60" s="29">
        <v>12</v>
      </c>
      <c r="I60" s="29">
        <f t="shared" si="6"/>
        <v>120</v>
      </c>
      <c r="J60" s="47">
        <v>0</v>
      </c>
      <c r="K60" s="47">
        <v>0</v>
      </c>
      <c r="L60" s="47">
        <v>8.7948828689293599</v>
      </c>
      <c r="M60" s="47">
        <v>10.6542362279774</v>
      </c>
      <c r="N60" s="47">
        <v>11.6349203985286</v>
      </c>
      <c r="O60" s="47">
        <v>11.947667058841001</v>
      </c>
      <c r="P60" s="47">
        <v>13.009516434092401</v>
      </c>
      <c r="Q60" s="47">
        <v>13.5069325509703</v>
      </c>
      <c r="R60" s="47">
        <v>14.306670439483501</v>
      </c>
      <c r="S60" s="47">
        <v>10.2126677290125</v>
      </c>
      <c r="T60" s="47">
        <v>3.8661444293862699</v>
      </c>
      <c r="U60" s="47">
        <v>0.79080226964719202</v>
      </c>
      <c r="V60" s="47">
        <v>0.52776611291430298</v>
      </c>
      <c r="W60" s="47">
        <v>0.49750666549301698</v>
      </c>
      <c r="X60" s="47">
        <v>0.16749974316389399</v>
      </c>
      <c r="Y60" s="47">
        <v>6.6065958811547199E-2</v>
      </c>
      <c r="Z60" s="47">
        <v>1.4061725373375999E-2</v>
      </c>
      <c r="AA60" s="47">
        <v>2.47716968550121E-3</v>
      </c>
      <c r="AB60" s="47">
        <v>1.73740992355541E-4</v>
      </c>
      <c r="AC60" s="47">
        <f t="shared" si="5"/>
        <v>99.999991523302512</v>
      </c>
      <c r="AD60" s="31">
        <v>-1.46</v>
      </c>
      <c r="AE60" s="31">
        <v>2.67</v>
      </c>
      <c r="AF60" s="31">
        <v>-7.0000000000000007E-2</v>
      </c>
    </row>
    <row r="61" spans="1:32" ht="20" customHeight="1" x14ac:dyDescent="0.15">
      <c r="A61" s="35" t="s">
        <v>183</v>
      </c>
      <c r="B61" s="45">
        <v>-78.541512999999995</v>
      </c>
      <c r="C61" s="31">
        <v>6.6600000000000001E-3</v>
      </c>
      <c r="D61" s="31">
        <v>773653</v>
      </c>
      <c r="E61" s="31">
        <v>10000737</v>
      </c>
      <c r="F61" s="31">
        <f t="shared" si="4"/>
        <v>7.9354003049625668</v>
      </c>
      <c r="G61" s="46">
        <v>2625.2424000000001</v>
      </c>
      <c r="H61" s="29">
        <v>30</v>
      </c>
      <c r="I61" s="29">
        <f t="shared" si="6"/>
        <v>300</v>
      </c>
      <c r="J61" s="47">
        <v>0</v>
      </c>
      <c r="K61" s="47">
        <v>0</v>
      </c>
      <c r="L61" s="47">
        <v>2.9079038232155199</v>
      </c>
      <c r="M61" s="47">
        <v>7.9270512900998202</v>
      </c>
      <c r="N61" s="47">
        <v>13.5306673363049</v>
      </c>
      <c r="O61" s="47">
        <v>15.134032268190101</v>
      </c>
      <c r="P61" s="47">
        <v>15.732939920899</v>
      </c>
      <c r="Q61" s="47">
        <v>14.8257894406429</v>
      </c>
      <c r="R61" s="47">
        <v>15.590432544415799</v>
      </c>
      <c r="S61" s="47">
        <v>10.2366752464059</v>
      </c>
      <c r="T61" s="47">
        <v>3.0045828363362399</v>
      </c>
      <c r="U61" s="47">
        <v>0.468328206415971</v>
      </c>
      <c r="V61" s="47">
        <v>0.25847198868524102</v>
      </c>
      <c r="W61" s="47">
        <v>0.26390255311802502</v>
      </c>
      <c r="X61" s="47">
        <v>8.3067514059797204E-2</v>
      </c>
      <c r="Y61" s="47">
        <v>2.8607730780809401E-2</v>
      </c>
      <c r="Z61" s="47">
        <v>6.2772043169416897E-3</v>
      </c>
      <c r="AA61" s="47">
        <v>1.19136561757501E-3</v>
      </c>
      <c r="AB61" s="47">
        <v>7.4440349136548799E-5</v>
      </c>
      <c r="AC61" s="47">
        <f t="shared" si="5"/>
        <v>99.999995709853678</v>
      </c>
      <c r="AD61" s="31">
        <v>-1.33</v>
      </c>
      <c r="AE61" s="31">
        <v>2.2599999999999998</v>
      </c>
      <c r="AF61" s="31">
        <v>-0.01</v>
      </c>
    </row>
    <row r="62" spans="1:32" ht="20" customHeight="1" x14ac:dyDescent="0.15">
      <c r="A62" s="35" t="s">
        <v>186</v>
      </c>
      <c r="B62" s="45">
        <v>-78.489726000000005</v>
      </c>
      <c r="C62" s="31">
        <v>-3.4637000000000001E-2</v>
      </c>
      <c r="D62" s="31">
        <v>779421</v>
      </c>
      <c r="E62" s="31">
        <v>9996168</v>
      </c>
      <c r="F62" s="31">
        <f t="shared" si="4"/>
        <v>9.3499446522426002</v>
      </c>
      <c r="G62" s="46">
        <v>2932.1759999999999</v>
      </c>
      <c r="H62" s="29">
        <v>25</v>
      </c>
      <c r="I62" s="29">
        <f t="shared" si="6"/>
        <v>250</v>
      </c>
      <c r="J62" s="47">
        <v>0</v>
      </c>
      <c r="K62" s="47">
        <v>0</v>
      </c>
      <c r="L62" s="47">
        <v>11.6763660867434</v>
      </c>
      <c r="M62" s="47">
        <v>17.396777750551301</v>
      </c>
      <c r="N62" s="47">
        <v>15.5825777995589</v>
      </c>
      <c r="O62" s="47">
        <v>11.965204606714</v>
      </c>
      <c r="P62" s="47">
        <v>10.980764518500401</v>
      </c>
      <c r="Q62" s="47">
        <v>9.9169933839745195</v>
      </c>
      <c r="R62" s="47">
        <v>11.0692844890958</v>
      </c>
      <c r="S62" s="47">
        <v>7.7517765253614304</v>
      </c>
      <c r="T62" s="47">
        <v>2.62068120558687</v>
      </c>
      <c r="U62" s="47">
        <v>0.381034060279343</v>
      </c>
      <c r="V62" s="47">
        <v>0.25433568102385401</v>
      </c>
      <c r="W62" s="47">
        <v>0.272781102067154</v>
      </c>
      <c r="X62" s="47">
        <v>8.5756191467499507E-2</v>
      </c>
      <c r="Y62" s="47">
        <v>3.4190777342437702E-2</v>
      </c>
      <c r="Z62" s="47">
        <v>9.1826788692056707E-3</v>
      </c>
      <c r="AA62" s="47">
        <v>2.1251363394419499E-3</v>
      </c>
      <c r="AB62" s="47">
        <v>1.6261503369921401E-4</v>
      </c>
      <c r="AC62" s="47">
        <f t="shared" si="5"/>
        <v>99.999994608509269</v>
      </c>
      <c r="AD62" s="31">
        <v>-2.5499999999999998</v>
      </c>
      <c r="AE62" s="31">
        <v>2.67</v>
      </c>
      <c r="AF62" s="31">
        <v>0.18</v>
      </c>
    </row>
    <row r="63" spans="1:32" ht="20" customHeight="1" x14ac:dyDescent="0.15">
      <c r="A63" s="35" t="s">
        <v>321</v>
      </c>
      <c r="B63" s="45">
        <v>-78.530062000000001</v>
      </c>
      <c r="C63" s="31">
        <v>-0.10401100000000001</v>
      </c>
      <c r="D63" s="31">
        <v>774928</v>
      </c>
      <c r="E63" s="31">
        <v>9988493</v>
      </c>
      <c r="F63" s="31">
        <f t="shared" si="4"/>
        <v>17.747203526189697</v>
      </c>
      <c r="G63" s="46">
        <v>3215.0304000000001</v>
      </c>
      <c r="H63" s="29">
        <v>6</v>
      </c>
      <c r="I63" s="29">
        <f t="shared" si="6"/>
        <v>60</v>
      </c>
      <c r="J63" s="47">
        <v>0</v>
      </c>
      <c r="K63" s="47">
        <v>0</v>
      </c>
      <c r="L63" s="47">
        <v>0</v>
      </c>
      <c r="M63" s="47">
        <v>4.9214744236747503</v>
      </c>
      <c r="N63" s="47">
        <v>10.0044410351649</v>
      </c>
      <c r="O63" s="47">
        <v>11.764705882352899</v>
      </c>
      <c r="P63" s="47">
        <v>12.822479712543901</v>
      </c>
      <c r="Q63" s="47">
        <v>15.261011748556699</v>
      </c>
      <c r="R63" s="47">
        <v>20.311679922483702</v>
      </c>
      <c r="S63" s="47">
        <v>16.072509992329099</v>
      </c>
      <c r="T63" s="47">
        <v>5.6441519641487297</v>
      </c>
      <c r="U63" s="47">
        <v>0.95280390811094495</v>
      </c>
      <c r="V63" s="47">
        <v>0.79692950619096703</v>
      </c>
      <c r="W63" s="47">
        <v>0.97058984009698401</v>
      </c>
      <c r="X63" s="47">
        <v>0.33391121331565499</v>
      </c>
      <c r="Y63" s="47">
        <v>0.109778927761206</v>
      </c>
      <c r="Z63" s="47">
        <v>2.7261727038542301E-2</v>
      </c>
      <c r="AA63" s="47">
        <v>5.82124828937428E-3</v>
      </c>
      <c r="AB63" s="47">
        <v>3.9114192864870997E-4</v>
      </c>
      <c r="AC63" s="47">
        <f t="shared" si="5"/>
        <v>99.99994219398701</v>
      </c>
      <c r="AD63" s="31">
        <v>-0.31</v>
      </c>
      <c r="AE63" s="31">
        <v>2.23</v>
      </c>
      <c r="AF63" s="31">
        <v>-0.16</v>
      </c>
    </row>
    <row r="64" spans="1:32" ht="20" customHeight="1" x14ac:dyDescent="0.15">
      <c r="A64" s="35" t="s">
        <v>192</v>
      </c>
      <c r="B64" s="45">
        <v>-78.533797000000007</v>
      </c>
      <c r="C64" s="31">
        <v>-0.10367700000000001</v>
      </c>
      <c r="D64" s="31">
        <v>774512</v>
      </c>
      <c r="E64" s="31">
        <v>9988530</v>
      </c>
      <c r="F64" s="31">
        <f t="shared" si="4"/>
        <v>17.835331339787327</v>
      </c>
      <c r="G64" s="46">
        <v>3253.1304</v>
      </c>
      <c r="H64" s="29">
        <v>9</v>
      </c>
      <c r="I64" s="29">
        <f t="shared" si="6"/>
        <v>90</v>
      </c>
      <c r="J64" s="47">
        <v>0</v>
      </c>
      <c r="K64" s="47">
        <v>0</v>
      </c>
      <c r="L64" s="47">
        <v>2.2600969877172501</v>
      </c>
      <c r="M64" s="47">
        <v>2.69017025945984</v>
      </c>
      <c r="N64" s="47">
        <v>8.5430604226399094</v>
      </c>
      <c r="O64" s="47">
        <v>12.362394251530899</v>
      </c>
      <c r="P64" s="47">
        <v>15.1463665003009</v>
      </c>
      <c r="Q64" s="47">
        <v>17.100279636119101</v>
      </c>
      <c r="R64" s="47">
        <v>20.0612367703798</v>
      </c>
      <c r="S64" s="47">
        <v>14.8861987186294</v>
      </c>
      <c r="T64" s="47">
        <v>4.9591164914516304</v>
      </c>
      <c r="U64" s="47">
        <v>0.61590740150791101</v>
      </c>
      <c r="V64" s="47">
        <v>0.45510575618107602</v>
      </c>
      <c r="W64" s="47">
        <v>0.59157352015082498</v>
      </c>
      <c r="X64" s="47">
        <v>0.22277045634242801</v>
      </c>
      <c r="Y64" s="47">
        <v>8.4705243681780798E-2</v>
      </c>
      <c r="Z64" s="47">
        <v>1.74594344978144E-2</v>
      </c>
      <c r="AA64" s="47">
        <v>3.2106375443764199E-3</v>
      </c>
      <c r="AB64" s="47">
        <v>3.3431833316658802E-4</v>
      </c>
      <c r="AC64" s="47">
        <f t="shared" si="5"/>
        <v>99.999986806468101</v>
      </c>
      <c r="AD64" s="31">
        <v>-0.47</v>
      </c>
      <c r="AE64" s="31">
        <v>2.09</v>
      </c>
      <c r="AF64" s="31">
        <v>-0.11</v>
      </c>
    </row>
    <row r="65" spans="1:32" ht="20" customHeight="1" x14ac:dyDescent="0.15">
      <c r="A65" s="35" t="s">
        <v>322</v>
      </c>
      <c r="B65" s="45">
        <v>-78.565824000000006</v>
      </c>
      <c r="C65" s="31">
        <v>-8.9714000000000002E-2</v>
      </c>
      <c r="D65" s="31">
        <v>770945</v>
      </c>
      <c r="E65" s="31">
        <v>9990075</v>
      </c>
      <c r="F65" s="31">
        <f t="shared" si="4"/>
        <v>17.886409645314512</v>
      </c>
      <c r="G65" s="46">
        <v>3094.3296</v>
      </c>
      <c r="H65" s="29">
        <v>10.5</v>
      </c>
      <c r="I65" s="29">
        <f t="shared" si="6"/>
        <v>105</v>
      </c>
      <c r="J65" s="47">
        <v>0</v>
      </c>
      <c r="K65" s="47">
        <v>0</v>
      </c>
      <c r="L65" s="47">
        <v>0</v>
      </c>
      <c r="M65" s="47">
        <v>6.7375558066727201</v>
      </c>
      <c r="N65" s="47">
        <v>7.4822622774680001</v>
      </c>
      <c r="O65" s="47">
        <v>12.524777236435</v>
      </c>
      <c r="P65" s="47">
        <v>15.679590967192199</v>
      </c>
      <c r="Q65" s="47">
        <v>16.950408477056701</v>
      </c>
      <c r="R65" s="47">
        <v>19.421648357755501</v>
      </c>
      <c r="S65" s="47">
        <v>14.6866490061318</v>
      </c>
      <c r="T65" s="47">
        <v>4.9813823382301203</v>
      </c>
      <c r="U65" s="47">
        <v>0.63540875493229099</v>
      </c>
      <c r="V65" s="47">
        <v>0.35133798032506303</v>
      </c>
      <c r="W65" s="47">
        <v>0.38382193513092699</v>
      </c>
      <c r="X65" s="47">
        <v>0.124812912930808</v>
      </c>
      <c r="Y65" s="47">
        <v>3.3341321090775901E-2</v>
      </c>
      <c r="Z65" s="47">
        <v>5.8325723348658202E-3</v>
      </c>
      <c r="AA65" s="47">
        <v>1.0452387694615201E-3</v>
      </c>
      <c r="AB65" s="47">
        <v>1.15525917298704E-4</v>
      </c>
      <c r="AC65" s="47">
        <f t="shared" si="5"/>
        <v>99.999990708373531</v>
      </c>
      <c r="AD65" s="31">
        <v>-0.55000000000000004</v>
      </c>
      <c r="AE65" s="31">
        <v>2.11</v>
      </c>
      <c r="AF65" s="31">
        <v>-0.09</v>
      </c>
    </row>
    <row r="66" spans="1:32" ht="20" customHeight="1" x14ac:dyDescent="0.15">
      <c r="A66" s="35" t="s">
        <v>323</v>
      </c>
      <c r="B66" s="45">
        <v>-78.566498999999993</v>
      </c>
      <c r="C66" s="31">
        <v>-4.4970999999999997E-2</v>
      </c>
      <c r="D66" s="31">
        <v>770870</v>
      </c>
      <c r="E66" s="31">
        <v>9995025</v>
      </c>
      <c r="F66" s="31">
        <f t="shared" si="4"/>
        <v>13.89541381175818</v>
      </c>
      <c r="G66" s="46">
        <v>2697.1752000000001</v>
      </c>
      <c r="H66" s="29">
        <v>15</v>
      </c>
      <c r="I66" s="29">
        <f t="shared" si="6"/>
        <v>150</v>
      </c>
      <c r="J66" s="47">
        <v>0</v>
      </c>
      <c r="K66" s="47">
        <v>0</v>
      </c>
      <c r="L66" s="47">
        <v>4.1371382772293899</v>
      </c>
      <c r="M66" s="47">
        <v>5.3942039989876003</v>
      </c>
      <c r="N66" s="47">
        <v>12.518982536066799</v>
      </c>
      <c r="O66" s="47">
        <v>12.045473719733399</v>
      </c>
      <c r="P66" s="47">
        <v>14.2959588289884</v>
      </c>
      <c r="Q66" s="47">
        <v>18.661942124356699</v>
      </c>
      <c r="R66" s="47">
        <v>13.5957141651902</v>
      </c>
      <c r="S66" s="47">
        <v>13.1970809077871</v>
      </c>
      <c r="T66" s="47">
        <v>4.1097190584662098</v>
      </c>
      <c r="U66" s="47">
        <v>0.78144773475069595</v>
      </c>
      <c r="V66" s="47">
        <v>0.57891792241031204</v>
      </c>
      <c r="W66" s="47">
        <v>0.49201529680221801</v>
      </c>
      <c r="X66" s="47">
        <v>0.14065465761156601</v>
      </c>
      <c r="Y66" s="47">
        <v>4.1680665298029898E-2</v>
      </c>
      <c r="Z66" s="47">
        <v>7.7369905667455498E-3</v>
      </c>
      <c r="AA66" s="47">
        <v>1.24302142810276E-3</v>
      </c>
      <c r="AB66" s="47">
        <v>7.4157811405377799E-5</v>
      </c>
      <c r="AC66" s="47">
        <f t="shared" si="5"/>
        <v>99.999984063484888</v>
      </c>
      <c r="AD66" s="31">
        <v>-0.91</v>
      </c>
      <c r="AE66" s="31">
        <v>2.37</v>
      </c>
      <c r="AF66" s="31">
        <v>-0.08</v>
      </c>
    </row>
    <row r="67" spans="1:32" ht="20" customHeight="1" x14ac:dyDescent="0.15">
      <c r="A67" s="35" t="s">
        <v>324</v>
      </c>
      <c r="B67" s="45">
        <v>-78.555366000000006</v>
      </c>
      <c r="C67" s="31">
        <v>-2.9812000000000002E-2</v>
      </c>
      <c r="D67" s="31">
        <v>772110</v>
      </c>
      <c r="E67" s="31">
        <v>9996702</v>
      </c>
      <c r="F67" s="31">
        <f t="shared" si="4"/>
        <v>11.817652220301628</v>
      </c>
      <c r="G67" s="46">
        <v>2603.9063999999998</v>
      </c>
      <c r="H67" s="29">
        <v>17</v>
      </c>
      <c r="I67" s="29">
        <f t="shared" si="6"/>
        <v>170</v>
      </c>
      <c r="J67" s="47">
        <v>0</v>
      </c>
      <c r="K67" s="47">
        <v>4.9271020975435302</v>
      </c>
      <c r="L67" s="47">
        <v>6.7466823189696496</v>
      </c>
      <c r="M67" s="47">
        <v>9.4237658631368006</v>
      </c>
      <c r="N67" s="47">
        <v>11.258863453896501</v>
      </c>
      <c r="O67" s="47">
        <v>12.6871361008224</v>
      </c>
      <c r="P67" s="47">
        <v>12.500253000587</v>
      </c>
      <c r="Q67" s="47">
        <v>12.8112750554915</v>
      </c>
      <c r="R67" s="47">
        <v>13.666079705304901</v>
      </c>
      <c r="S67" s="47">
        <v>10.377746743039101</v>
      </c>
      <c r="T67" s="47">
        <v>3.7572273834341998</v>
      </c>
      <c r="U67" s="47">
        <v>0.66387354018661304</v>
      </c>
      <c r="V67" s="47">
        <v>0.43437698198051</v>
      </c>
      <c r="W67" s="47">
        <v>0.49742014535323098</v>
      </c>
      <c r="X67" s="47">
        <v>0.16908994708589301</v>
      </c>
      <c r="Y67" s="47">
        <v>6.1782370569012902E-2</v>
      </c>
      <c r="Z67" s="47">
        <v>1.4367475946847799E-2</v>
      </c>
      <c r="AA67" s="47">
        <v>2.7033202738552301E-3</v>
      </c>
      <c r="AB67" s="47">
        <v>2.1432357173942901E-4</v>
      </c>
      <c r="AC67" s="47">
        <f t="shared" si="5"/>
        <v>99.999959827193265</v>
      </c>
      <c r="AD67" s="31">
        <v>-1.6</v>
      </c>
      <c r="AE67" s="31">
        <v>2.77</v>
      </c>
      <c r="AF67" s="31">
        <v>-0.06</v>
      </c>
    </row>
    <row r="68" spans="1:32" ht="20" customHeight="1" x14ac:dyDescent="0.15">
      <c r="A68" s="35" t="s">
        <v>325</v>
      </c>
      <c r="B68" s="45">
        <v>-78.573132999999999</v>
      </c>
      <c r="C68" s="31">
        <v>-7.3968999999999993E-2</v>
      </c>
      <c r="D68" s="31">
        <v>770131</v>
      </c>
      <c r="E68" s="31">
        <v>9991817</v>
      </c>
      <c r="F68" s="31">
        <f t="shared" si="4"/>
        <v>16.87073353473405</v>
      </c>
      <c r="G68" s="46">
        <v>2897.7336</v>
      </c>
      <c r="H68" s="29">
        <v>12</v>
      </c>
      <c r="I68" s="29">
        <f t="shared" si="6"/>
        <v>120</v>
      </c>
      <c r="J68" s="47">
        <v>0</v>
      </c>
      <c r="K68" s="47">
        <v>0</v>
      </c>
      <c r="L68" s="47">
        <v>5.0368221693397404</v>
      </c>
      <c r="M68" s="47">
        <v>4.2553191489361701</v>
      </c>
      <c r="N68" s="47">
        <v>10.239801737612099</v>
      </c>
      <c r="O68" s="47">
        <v>13.758677499753601</v>
      </c>
      <c r="P68" s="47">
        <v>15.0963853725164</v>
      </c>
      <c r="Q68" s="47">
        <v>15.1667910500303</v>
      </c>
      <c r="R68" s="47">
        <v>17.623949195263101</v>
      </c>
      <c r="S68" s="47">
        <v>12.3928073559852</v>
      </c>
      <c r="T68" s="47">
        <v>4.28207330639143</v>
      </c>
      <c r="U68" s="47">
        <v>0.72658659194277397</v>
      </c>
      <c r="V68" s="47">
        <v>0.40530648247728002</v>
      </c>
      <c r="W68" s="47">
        <v>0.680453707840733</v>
      </c>
      <c r="X68" s="47">
        <v>0.24411393694101099</v>
      </c>
      <c r="Y68" s="47">
        <v>7.2806804609556297E-2</v>
      </c>
      <c r="Z68" s="47">
        <v>1.4799349590432999E-2</v>
      </c>
      <c r="AA68" s="47">
        <v>3.0213127648337302E-3</v>
      </c>
      <c r="AB68" s="47">
        <v>2.04020997742447E-4</v>
      </c>
      <c r="AC68" s="47">
        <f t="shared" si="5"/>
        <v>99.999919042992389</v>
      </c>
      <c r="AD68" s="31">
        <v>-0.89</v>
      </c>
      <c r="AE68" s="31">
        <v>2.29</v>
      </c>
      <c r="AF68" s="31">
        <v>-7.0000000000000007E-2</v>
      </c>
    </row>
    <row r="69" spans="1:32" ht="20" customHeight="1" x14ac:dyDescent="0.15">
      <c r="A69" s="35" t="s">
        <v>326</v>
      </c>
      <c r="B69" s="45">
        <v>-78.535396000000006</v>
      </c>
      <c r="C69" s="31">
        <v>-8.9693999999999996E-2</v>
      </c>
      <c r="D69" s="31">
        <v>774334</v>
      </c>
      <c r="E69" s="31">
        <v>9990077</v>
      </c>
      <c r="F69" s="31">
        <f t="shared" si="4"/>
        <v>16.430839449036075</v>
      </c>
      <c r="G69" s="46">
        <v>3205.5816</v>
      </c>
      <c r="H69" s="29">
        <v>11</v>
      </c>
      <c r="I69" s="29">
        <f t="shared" si="6"/>
        <v>110</v>
      </c>
      <c r="J69" s="47">
        <v>0</v>
      </c>
      <c r="K69" s="47">
        <v>0</v>
      </c>
      <c r="L69" s="47">
        <v>2.8317623923509898</v>
      </c>
      <c r="M69" s="47">
        <v>6.6033769580253603</v>
      </c>
      <c r="N69" s="47">
        <v>8.0829999321895993</v>
      </c>
      <c r="O69" s="47">
        <v>12.9992540855767</v>
      </c>
      <c r="P69" s="47">
        <v>14.7921611175154</v>
      </c>
      <c r="Q69" s="47">
        <v>16.191767817183202</v>
      </c>
      <c r="R69" s="47">
        <v>18.539363938428199</v>
      </c>
      <c r="S69" s="47">
        <v>13.084695192242499</v>
      </c>
      <c r="T69" s="47">
        <v>4.2869736217535799</v>
      </c>
      <c r="U69" s="47">
        <v>0.70387197396080603</v>
      </c>
      <c r="V69" s="47">
        <v>0.56847093761590595</v>
      </c>
      <c r="W69" s="47">
        <v>0.84966990379054697</v>
      </c>
      <c r="X69" s="47">
        <v>0.32679499389811001</v>
      </c>
      <c r="Y69" s="47">
        <v>0.110023025545796</v>
      </c>
      <c r="Z69" s="47">
        <v>2.3648567403212199E-2</v>
      </c>
      <c r="AA69" s="47">
        <v>4.7614381277423E-3</v>
      </c>
      <c r="AB69" s="47">
        <v>3.7705795982785601E-4</v>
      </c>
      <c r="AC69" s="47">
        <f t="shared" si="5"/>
        <v>99.999972953567436</v>
      </c>
      <c r="AD69" s="31">
        <v>-0.71</v>
      </c>
      <c r="AE69" s="31">
        <v>2.25</v>
      </c>
      <c r="AF69" s="31">
        <v>-0.1</v>
      </c>
    </row>
    <row r="70" spans="1:32" ht="20" customHeight="1" x14ac:dyDescent="0.15">
      <c r="A70" s="35" t="s">
        <v>327</v>
      </c>
      <c r="B70" s="45">
        <v>-78.518113</v>
      </c>
      <c r="C70" s="31">
        <v>-8.0934000000000006E-2</v>
      </c>
      <c r="D70" s="31">
        <v>776259</v>
      </c>
      <c r="E70" s="31">
        <v>9991046</v>
      </c>
      <c r="F70" s="31">
        <f t="shared" si="4"/>
        <v>14.930277860776737</v>
      </c>
      <c r="G70" s="46">
        <v>2993.7456000000002</v>
      </c>
      <c r="H70" s="29">
        <v>12</v>
      </c>
      <c r="I70" s="29">
        <f t="shared" si="6"/>
        <v>120</v>
      </c>
      <c r="J70" s="47">
        <v>0</v>
      </c>
      <c r="K70" s="47">
        <v>0</v>
      </c>
      <c r="L70" s="47">
        <v>6.98323356149682</v>
      </c>
      <c r="M70" s="47">
        <v>5.67626225285602</v>
      </c>
      <c r="N70" s="47">
        <v>9.6246034963867508</v>
      </c>
      <c r="O70" s="47">
        <v>12.091869589067199</v>
      </c>
      <c r="P70" s="47">
        <v>14.206158029049099</v>
      </c>
      <c r="Q70" s="47">
        <v>15.014667652460099</v>
      </c>
      <c r="R70" s="47">
        <v>17.2684776646235</v>
      </c>
      <c r="S70" s="47">
        <v>12.6153736077655</v>
      </c>
      <c r="T70" s="47">
        <v>3.9590736721600801</v>
      </c>
      <c r="U70" s="47">
        <v>0.75127000405447297</v>
      </c>
      <c r="V70" s="47">
        <v>0.57357373874226802</v>
      </c>
      <c r="W70" s="47">
        <v>0.81544674591912503</v>
      </c>
      <c r="X70" s="47">
        <v>0.28489538705129502</v>
      </c>
      <c r="Y70" s="47">
        <v>0.10553249130890199</v>
      </c>
      <c r="Z70" s="47">
        <v>2.43217770433867E-2</v>
      </c>
      <c r="AA70" s="47">
        <v>4.8086442367497699E-3</v>
      </c>
      <c r="AB70" s="47">
        <v>4.1848817292226099E-4</v>
      </c>
      <c r="AC70" s="47">
        <f t="shared" si="5"/>
        <v>99.99998680239419</v>
      </c>
      <c r="AD70" s="31">
        <v>-0.91</v>
      </c>
      <c r="AE70" s="31">
        <v>2.4500000000000002</v>
      </c>
      <c r="AF70" s="31">
        <v>-0.12</v>
      </c>
    </row>
    <row r="71" spans="1:32" ht="20" customHeight="1" x14ac:dyDescent="0.15">
      <c r="A71" s="35" t="s">
        <v>328</v>
      </c>
      <c r="B71" s="45">
        <v>-78.511523999999994</v>
      </c>
      <c r="C71" s="31">
        <v>-5.4785E-2</v>
      </c>
      <c r="D71" s="31">
        <v>776993</v>
      </c>
      <c r="E71" s="31">
        <v>9993939</v>
      </c>
      <c r="F71" s="31">
        <f t="shared" ref="F71:F102" si="7">(((($D$3-D71)^2)+($E$3-E71)^2)^0.5)/1000</f>
        <v>11.945659044188394</v>
      </c>
      <c r="G71" s="46">
        <v>3196.1327999999999</v>
      </c>
      <c r="H71" s="29">
        <v>19</v>
      </c>
      <c r="I71" s="29">
        <f t="shared" si="6"/>
        <v>190</v>
      </c>
      <c r="J71" s="47">
        <v>0</v>
      </c>
      <c r="K71" s="47">
        <v>0</v>
      </c>
      <c r="L71" s="47">
        <v>5.7970817688635998</v>
      </c>
      <c r="M71" s="47">
        <v>13.752622537869801</v>
      </c>
      <c r="N71" s="47">
        <v>15.8839225697816</v>
      </c>
      <c r="O71" s="47">
        <v>14.0771722082278</v>
      </c>
      <c r="P71" s="47">
        <v>11.9288978211718</v>
      </c>
      <c r="Q71" s="47">
        <v>11.69804659121</v>
      </c>
      <c r="R71" s="47">
        <v>12.636388943584</v>
      </c>
      <c r="S71" s="47">
        <v>9.1831261330382095</v>
      </c>
      <c r="T71" s="47">
        <v>3.3622802669726601</v>
      </c>
      <c r="U71" s="47">
        <v>0.60157114631215203</v>
      </c>
      <c r="V71" s="47">
        <v>0.39027006075548898</v>
      </c>
      <c r="W71" s="47">
        <v>0.44709121124608597</v>
      </c>
      <c r="X71" s="47">
        <v>0.16436936005986499</v>
      </c>
      <c r="Y71" s="47">
        <v>5.8538520630236499E-2</v>
      </c>
      <c r="Z71" s="47">
        <v>1.50452267672354E-2</v>
      </c>
      <c r="AA71" s="47">
        <v>3.4133019946111002E-3</v>
      </c>
      <c r="AB71" s="47">
        <v>1.51027494089301E-4</v>
      </c>
      <c r="AC71" s="47">
        <f t="shared" si="5"/>
        <v>99.999988695979241</v>
      </c>
      <c r="AD71" s="31">
        <v>-1.96</v>
      </c>
      <c r="AE71" s="31">
        <v>2.56</v>
      </c>
      <c r="AF71" s="31">
        <v>0.1</v>
      </c>
    </row>
    <row r="72" spans="1:32" ht="20" customHeight="1" x14ac:dyDescent="0.15">
      <c r="A72" s="35" t="s">
        <v>329</v>
      </c>
      <c r="B72" s="45">
        <v>-78.492014999999995</v>
      </c>
      <c r="C72" s="31">
        <v>-4.9687000000000002E-2</v>
      </c>
      <c r="D72" s="31">
        <v>779166</v>
      </c>
      <c r="E72" s="31">
        <v>9994503</v>
      </c>
      <c r="F72" s="31">
        <f t="shared" si="7"/>
        <v>11.028579464282785</v>
      </c>
      <c r="G72" s="46">
        <v>3232.7087999999999</v>
      </c>
      <c r="H72" s="29">
        <v>19</v>
      </c>
      <c r="I72" s="29">
        <f t="shared" si="6"/>
        <v>190</v>
      </c>
      <c r="J72" s="47"/>
      <c r="K72" s="47"/>
      <c r="L72" s="47"/>
      <c r="M72" s="47"/>
      <c r="N72" s="47"/>
      <c r="O72" s="47"/>
      <c r="P72" s="47"/>
      <c r="Q72" s="47"/>
      <c r="R72" s="47"/>
      <c r="S72" s="47"/>
      <c r="T72" s="47"/>
      <c r="U72" s="47"/>
      <c r="V72" s="47"/>
      <c r="W72" s="47"/>
      <c r="X72" s="47"/>
      <c r="Y72" s="47"/>
      <c r="Z72" s="47"/>
      <c r="AA72" s="47"/>
      <c r="AB72" s="30"/>
      <c r="AC72" s="47">
        <f t="shared" si="5"/>
        <v>0</v>
      </c>
      <c r="AD72" s="30"/>
      <c r="AE72" s="30"/>
      <c r="AF72" s="30"/>
    </row>
    <row r="73" spans="1:32" ht="20" customHeight="1" x14ac:dyDescent="0.15">
      <c r="A73" s="35" t="s">
        <v>330</v>
      </c>
      <c r="B73" s="45">
        <v>-78.420708000000005</v>
      </c>
      <c r="C73" s="31">
        <v>0.124352</v>
      </c>
      <c r="D73" s="31">
        <v>787108</v>
      </c>
      <c r="E73" s="31">
        <v>10013759</v>
      </c>
      <c r="F73" s="31">
        <f t="shared" si="7"/>
        <v>10.896547388966837</v>
      </c>
      <c r="G73" s="46">
        <v>2019.3</v>
      </c>
      <c r="H73" s="29">
        <v>13</v>
      </c>
      <c r="I73" s="29">
        <f t="shared" si="6"/>
        <v>130</v>
      </c>
      <c r="J73" s="47">
        <v>0</v>
      </c>
      <c r="K73" s="47">
        <v>0</v>
      </c>
      <c r="L73" s="47">
        <v>0</v>
      </c>
      <c r="M73" s="47">
        <v>3.6145153741080698</v>
      </c>
      <c r="N73" s="47">
        <v>2.8608545310395499</v>
      </c>
      <c r="O73" s="47">
        <v>6.6969786701563701</v>
      </c>
      <c r="P73" s="47">
        <v>10.5311923888852</v>
      </c>
      <c r="Q73" s="47">
        <v>16.698029401369801</v>
      </c>
      <c r="R73" s="47">
        <v>24.0970875641185</v>
      </c>
      <c r="S73" s="47">
        <v>23.4590071545244</v>
      </c>
      <c r="T73" s="47">
        <v>8.8118140396794296</v>
      </c>
      <c r="U73" s="47">
        <v>0.94183725128714602</v>
      </c>
      <c r="V73" s="47">
        <v>0.79923560109624103</v>
      </c>
      <c r="W73" s="47">
        <v>0.87542098765896004</v>
      </c>
      <c r="X73" s="47">
        <v>0.36781365272148903</v>
      </c>
      <c r="Y73" s="47">
        <v>0.18525377805165499</v>
      </c>
      <c r="Z73" s="47">
        <v>4.9772695448709402E-2</v>
      </c>
      <c r="AA73" s="47">
        <v>1.0885106008262301E-2</v>
      </c>
      <c r="AB73" s="47">
        <v>2.75474584554512E-4</v>
      </c>
      <c r="AC73" s="47">
        <f t="shared" si="5"/>
        <v>99.999973670738342</v>
      </c>
      <c r="AD73" s="31">
        <v>0.4</v>
      </c>
      <c r="AE73" s="31">
        <v>1.78</v>
      </c>
      <c r="AF73" s="31">
        <v>-0.2</v>
      </c>
    </row>
    <row r="74" spans="1:32" ht="20" customHeight="1" x14ac:dyDescent="0.15">
      <c r="A74" s="35" t="s">
        <v>331</v>
      </c>
      <c r="B74" s="45">
        <v>-78.40531</v>
      </c>
      <c r="C74" s="31">
        <v>0.13825999999999999</v>
      </c>
      <c r="D74" s="31">
        <v>788823</v>
      </c>
      <c r="E74" s="31">
        <v>10015298</v>
      </c>
      <c r="F74" s="31">
        <f t="shared" si="7"/>
        <v>13.185072354750277</v>
      </c>
      <c r="G74" s="46">
        <v>1834.5912000000001</v>
      </c>
      <c r="H74" s="29">
        <v>13</v>
      </c>
      <c r="I74" s="29">
        <f t="shared" si="6"/>
        <v>130</v>
      </c>
      <c r="J74" s="47">
        <v>0</v>
      </c>
      <c r="K74" s="47">
        <v>0</v>
      </c>
      <c r="L74" s="47">
        <v>1.9527117820281901</v>
      </c>
      <c r="M74" s="47">
        <v>0.86771306858792896</v>
      </c>
      <c r="N74" s="47">
        <v>1.42522228893273</v>
      </c>
      <c r="O74" s="47">
        <v>3.4165308631386302</v>
      </c>
      <c r="P74" s="47">
        <v>9.2618006118306297</v>
      </c>
      <c r="Q74" s="47">
        <v>16.416502272922202</v>
      </c>
      <c r="R74" s="47">
        <v>26.528861823484</v>
      </c>
      <c r="S74" s="47">
        <v>26.331589330131202</v>
      </c>
      <c r="T74" s="47">
        <v>11.2159419046802</v>
      </c>
      <c r="U74" s="47">
        <v>1.0821396917974699</v>
      </c>
      <c r="V74" s="47">
        <v>0.51157387517320896</v>
      </c>
      <c r="W74" s="47">
        <v>0.55363699872144501</v>
      </c>
      <c r="X74" s="47">
        <v>0.25423180298256298</v>
      </c>
      <c r="Y74" s="47">
        <v>0.13471806894296601</v>
      </c>
      <c r="Z74" s="47">
        <v>3.6979457879675402E-2</v>
      </c>
      <c r="AA74" s="47">
        <v>9.1988756529597596E-3</v>
      </c>
      <c r="AB74" s="47">
        <v>6.3107558161992999E-4</v>
      </c>
      <c r="AC74" s="47">
        <f t="shared" si="5"/>
        <v>99.999983792467617</v>
      </c>
      <c r="AD74" s="31">
        <v>0.63</v>
      </c>
      <c r="AE74" s="31">
        <v>1.51</v>
      </c>
      <c r="AF74" s="31">
        <v>-0.15</v>
      </c>
    </row>
    <row r="75" spans="1:32" ht="20" customHeight="1" x14ac:dyDescent="0.15">
      <c r="A75" s="35" t="s">
        <v>332</v>
      </c>
      <c r="B75" s="45">
        <v>-78.433733000000004</v>
      </c>
      <c r="C75" s="31">
        <v>0.138489</v>
      </c>
      <c r="D75" s="31">
        <v>785657</v>
      </c>
      <c r="E75" s="31">
        <v>10015323</v>
      </c>
      <c r="F75" s="31">
        <f t="shared" si="7"/>
        <v>11.335474317380813</v>
      </c>
      <c r="G75" s="46">
        <v>1963.2167999999999</v>
      </c>
      <c r="H75" s="29">
        <v>11</v>
      </c>
      <c r="I75" s="29">
        <f t="shared" si="6"/>
        <v>110</v>
      </c>
      <c r="J75" s="47">
        <v>0</v>
      </c>
      <c r="K75" s="47">
        <v>0</v>
      </c>
      <c r="L75" s="47">
        <v>0</v>
      </c>
      <c r="M75" s="47">
        <v>5.0101274871917099</v>
      </c>
      <c r="N75" s="47">
        <v>6.43840104849279</v>
      </c>
      <c r="O75" s="47">
        <v>11.472357917311999</v>
      </c>
      <c r="P75" s="47">
        <v>15.444417967353701</v>
      </c>
      <c r="Q75" s="47">
        <v>17.248004289288701</v>
      </c>
      <c r="R75" s="47">
        <v>19.376265935898999</v>
      </c>
      <c r="S75" s="47">
        <v>18.284582390086999</v>
      </c>
      <c r="T75" s="47">
        <v>5.1948051948052001</v>
      </c>
      <c r="U75" s="47">
        <v>0.61956392231621604</v>
      </c>
      <c r="V75" s="47">
        <v>0.33213244595220198</v>
      </c>
      <c r="W75" s="47">
        <v>0.372243529091276</v>
      </c>
      <c r="X75" s="47">
        <v>0.13514176359010999</v>
      </c>
      <c r="Y75" s="47">
        <v>5.4228163890514998E-2</v>
      </c>
      <c r="Z75" s="47">
        <v>1.42054497224944E-2</v>
      </c>
      <c r="AA75" s="47">
        <v>3.1665610205706702E-3</v>
      </c>
      <c r="AB75" s="47">
        <v>3.40852403740252E-4</v>
      </c>
      <c r="AC75" s="47">
        <f t="shared" si="5"/>
        <v>99.999984918417212</v>
      </c>
      <c r="AD75" s="31">
        <v>-0.33</v>
      </c>
      <c r="AE75" s="31">
        <v>2.0499999999999998</v>
      </c>
      <c r="AF75" s="31">
        <v>-0.11</v>
      </c>
    </row>
    <row r="76" spans="1:32" ht="20" customHeight="1" x14ac:dyDescent="0.15">
      <c r="A76" s="35" t="s">
        <v>333</v>
      </c>
      <c r="B76" s="45">
        <v>-78.408961000000005</v>
      </c>
      <c r="C76" s="31">
        <v>0.163386</v>
      </c>
      <c r="D76" s="31">
        <v>788415</v>
      </c>
      <c r="E76" s="31">
        <v>10018078</v>
      </c>
      <c r="F76" s="31">
        <f t="shared" si="7"/>
        <v>15.133350884718162</v>
      </c>
      <c r="G76" s="46">
        <v>2315.2608</v>
      </c>
      <c r="H76" s="29">
        <v>7</v>
      </c>
      <c r="I76" s="29">
        <f t="shared" si="6"/>
        <v>70</v>
      </c>
      <c r="J76" s="30"/>
      <c r="K76" s="30"/>
      <c r="L76" s="30"/>
      <c r="M76" s="30"/>
      <c r="N76" s="30"/>
      <c r="O76" s="30"/>
      <c r="P76" s="30"/>
      <c r="Q76" s="30"/>
      <c r="R76" s="30"/>
      <c r="S76" s="30"/>
      <c r="T76" s="30"/>
      <c r="U76" s="30"/>
      <c r="V76" s="30"/>
      <c r="W76" s="30"/>
      <c r="X76" s="30"/>
      <c r="Y76" s="30"/>
      <c r="Z76" s="30"/>
      <c r="AA76" s="30"/>
      <c r="AB76" s="30"/>
      <c r="AC76" s="47">
        <f t="shared" si="5"/>
        <v>0</v>
      </c>
      <c r="AD76" s="30"/>
      <c r="AE76" s="30"/>
      <c r="AF76" s="30"/>
    </row>
    <row r="77" spans="1:32" ht="20" customHeight="1" x14ac:dyDescent="0.15">
      <c r="A77" s="35" t="s">
        <v>334</v>
      </c>
      <c r="B77" s="45">
        <v>-78.410199000000006</v>
      </c>
      <c r="C77" s="31">
        <v>0.173427</v>
      </c>
      <c r="D77" s="31">
        <v>788278</v>
      </c>
      <c r="E77" s="31">
        <v>10019189</v>
      </c>
      <c r="F77" s="31">
        <f t="shared" si="7"/>
        <v>15.997312430530323</v>
      </c>
      <c r="G77" s="46">
        <v>2394.5088000000001</v>
      </c>
      <c r="H77" s="29">
        <v>9</v>
      </c>
      <c r="I77" s="29">
        <f t="shared" si="6"/>
        <v>90</v>
      </c>
      <c r="J77" s="30"/>
      <c r="K77" s="30"/>
      <c r="L77" s="30"/>
      <c r="M77" s="30"/>
      <c r="N77" s="30"/>
      <c r="O77" s="30"/>
      <c r="P77" s="30"/>
      <c r="Q77" s="30"/>
      <c r="R77" s="30"/>
      <c r="S77" s="30"/>
      <c r="T77" s="30"/>
      <c r="U77" s="30"/>
      <c r="V77" s="30"/>
      <c r="W77" s="30"/>
      <c r="X77" s="30"/>
      <c r="Y77" s="30"/>
      <c r="Z77" s="30"/>
      <c r="AA77" s="30"/>
      <c r="AB77" s="30"/>
      <c r="AC77" s="47">
        <f t="shared" si="5"/>
        <v>0</v>
      </c>
      <c r="AD77" s="30"/>
      <c r="AE77" s="30"/>
      <c r="AF77" s="30"/>
    </row>
    <row r="78" spans="1:32" ht="20" customHeight="1" x14ac:dyDescent="0.15">
      <c r="A78" s="35" t="s">
        <v>335</v>
      </c>
      <c r="B78" s="45">
        <v>-78.411259000000001</v>
      </c>
      <c r="C78" s="31">
        <v>0.16918</v>
      </c>
      <c r="D78" s="31">
        <v>788160</v>
      </c>
      <c r="E78" s="31">
        <v>10018719</v>
      </c>
      <c r="F78" s="31">
        <f t="shared" si="7"/>
        <v>15.534721143297036</v>
      </c>
      <c r="G78" s="46">
        <v>2390.5464000000002</v>
      </c>
      <c r="H78" s="29">
        <v>8.5</v>
      </c>
      <c r="I78" s="29">
        <f t="shared" si="6"/>
        <v>85</v>
      </c>
      <c r="J78" s="30"/>
      <c r="K78" s="30"/>
      <c r="L78" s="30"/>
      <c r="M78" s="30"/>
      <c r="N78" s="30"/>
      <c r="O78" s="30"/>
      <c r="P78" s="30"/>
      <c r="Q78" s="30"/>
      <c r="R78" s="30"/>
      <c r="S78" s="30"/>
      <c r="T78" s="30"/>
      <c r="U78" s="30"/>
      <c r="V78" s="30"/>
      <c r="W78" s="30"/>
      <c r="X78" s="30"/>
      <c r="Y78" s="30"/>
      <c r="Z78" s="30"/>
      <c r="AA78" s="30"/>
      <c r="AB78" s="30"/>
      <c r="AC78" s="47">
        <f t="shared" si="5"/>
        <v>0</v>
      </c>
      <c r="AD78" s="30"/>
      <c r="AE78" s="30"/>
      <c r="AF78" s="30"/>
    </row>
    <row r="79" spans="1:32" ht="20" customHeight="1" x14ac:dyDescent="0.15">
      <c r="A79" s="35" t="s">
        <v>336</v>
      </c>
      <c r="B79" s="45">
        <v>-78.365612999999996</v>
      </c>
      <c r="C79" s="31">
        <v>0.13678199999999999</v>
      </c>
      <c r="D79" s="31">
        <v>793245</v>
      </c>
      <c r="E79" s="31">
        <v>10015135</v>
      </c>
      <c r="F79" s="31">
        <f t="shared" si="7"/>
        <v>16.378743846827813</v>
      </c>
      <c r="G79" s="46">
        <v>2325.9288000000001</v>
      </c>
      <c r="H79" s="29">
        <v>6.5</v>
      </c>
      <c r="I79" s="29">
        <f t="shared" si="6"/>
        <v>65</v>
      </c>
      <c r="J79" s="34">
        <v>0</v>
      </c>
      <c r="K79" s="34">
        <v>0</v>
      </c>
      <c r="L79" s="34">
        <v>0</v>
      </c>
      <c r="M79" s="34">
        <v>0</v>
      </c>
      <c r="N79" s="34">
        <v>0.14456630109671001</v>
      </c>
      <c r="O79" s="34">
        <v>1.8295114656031899</v>
      </c>
      <c r="P79" s="34">
        <v>3.71385842472582</v>
      </c>
      <c r="Q79" s="34">
        <v>9.4865403788634097</v>
      </c>
      <c r="R79" s="34">
        <v>24.730807577268202</v>
      </c>
      <c r="S79" s="34">
        <v>37.796610169491501</v>
      </c>
      <c r="T79" s="34">
        <v>17.921236291126601</v>
      </c>
      <c r="U79" s="34">
        <v>2.4077766699900298</v>
      </c>
      <c r="V79" s="34">
        <v>0.81108247756285801</v>
      </c>
      <c r="W79" s="34">
        <v>0.83344464977175803</v>
      </c>
      <c r="X79" s="34">
        <v>0.25965572500449602</v>
      </c>
      <c r="Y79" s="34">
        <v>5.5422062034839299E-2</v>
      </c>
      <c r="Z79" s="34">
        <v>7.93043365515924E-3</v>
      </c>
      <c r="AA79" s="34">
        <v>1.45359873977395E-3</v>
      </c>
      <c r="AB79" s="47">
        <v>9.6695486818054003E-5</v>
      </c>
      <c r="AC79" s="47">
        <f t="shared" si="5"/>
        <v>99.999992920421178</v>
      </c>
      <c r="AD79" s="31">
        <v>1.27</v>
      </c>
      <c r="AE79" s="31">
        <v>1.1599999999999999</v>
      </c>
      <c r="AF79" s="31">
        <v>-0.06</v>
      </c>
    </row>
    <row r="80" spans="1:32" ht="20" customHeight="1" x14ac:dyDescent="0.15">
      <c r="A80" s="44"/>
      <c r="B80" s="36"/>
      <c r="C80" s="30"/>
      <c r="D80" s="30"/>
      <c r="E80" s="30"/>
      <c r="F80" s="30"/>
      <c r="G80" s="30"/>
      <c r="H80" s="29"/>
      <c r="I80" s="29"/>
      <c r="J80" s="30"/>
      <c r="K80" s="30"/>
      <c r="L80" s="30"/>
      <c r="M80" s="30"/>
      <c r="N80" s="30"/>
      <c r="O80" s="30"/>
      <c r="P80" s="30"/>
      <c r="Q80" s="30"/>
      <c r="R80" s="30"/>
      <c r="S80" s="30"/>
      <c r="T80" s="30"/>
      <c r="U80" s="30"/>
      <c r="V80" s="30"/>
      <c r="W80" s="30"/>
      <c r="X80" s="30"/>
      <c r="Y80" s="30"/>
      <c r="Z80" s="30"/>
      <c r="AA80" s="30"/>
      <c r="AB80" s="30"/>
      <c r="AC80" s="30"/>
      <c r="AD80" s="30"/>
      <c r="AE80" s="30"/>
      <c r="AF80" s="30"/>
    </row>
  </sheetData>
  <mergeCells count="1">
    <mergeCell ref="A1:AF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3EF0-7C0D-0E4F-8154-919EC8DA55EF}">
  <dimension ref="A1:B74"/>
  <sheetViews>
    <sheetView tabSelected="1" zoomScale="200" zoomScaleNormal="200" workbookViewId="0">
      <selection activeCell="A2" sqref="A2"/>
    </sheetView>
  </sheetViews>
  <sheetFormatPr baseColWidth="10" defaultRowHeight="13" x14ac:dyDescent="0.15"/>
  <sheetData>
    <row r="1" spans="1:2" ht="14" x14ac:dyDescent="0.15">
      <c r="A1" t="s">
        <v>337</v>
      </c>
      <c r="B1" t="s">
        <v>250</v>
      </c>
    </row>
    <row r="2" spans="1:2" x14ac:dyDescent="0.15">
      <c r="A2">
        <v>15.425295361839915</v>
      </c>
      <c r="B2">
        <v>7</v>
      </c>
    </row>
    <row r="3" spans="1:2" x14ac:dyDescent="0.15">
      <c r="A3">
        <v>12.845439424169186</v>
      </c>
      <c r="B3">
        <v>10</v>
      </c>
    </row>
    <row r="4" spans="1:2" x14ac:dyDescent="0.15">
      <c r="A4">
        <v>9.7026217590917145</v>
      </c>
      <c r="B4">
        <v>17</v>
      </c>
    </row>
    <row r="5" spans="1:2" x14ac:dyDescent="0.15">
      <c r="A5">
        <v>10.307426109364064</v>
      </c>
      <c r="B5">
        <v>15</v>
      </c>
    </row>
    <row r="6" spans="1:2" x14ac:dyDescent="0.15">
      <c r="A6">
        <v>4.8172461012491361</v>
      </c>
      <c r="B6">
        <v>29</v>
      </c>
    </row>
    <row r="7" spans="1:2" x14ac:dyDescent="0.15">
      <c r="A7">
        <v>5.1481464625630071</v>
      </c>
      <c r="B7">
        <v>22</v>
      </c>
    </row>
    <row r="8" spans="1:2" x14ac:dyDescent="0.15">
      <c r="A8">
        <v>7.760999162479016</v>
      </c>
      <c r="B8">
        <v>23.5</v>
      </c>
    </row>
    <row r="9" spans="1:2" x14ac:dyDescent="0.15">
      <c r="A9">
        <v>9.2665758508739344</v>
      </c>
      <c r="B9">
        <v>18</v>
      </c>
    </row>
    <row r="10" spans="1:2" x14ac:dyDescent="0.15">
      <c r="A10">
        <v>5.7012989747951295</v>
      </c>
      <c r="B10">
        <v>27.5</v>
      </c>
    </row>
    <row r="11" spans="1:2" x14ac:dyDescent="0.15">
      <c r="A11">
        <v>7.6649148723257197</v>
      </c>
      <c r="B11">
        <v>17.5</v>
      </c>
    </row>
    <row r="12" spans="1:2" x14ac:dyDescent="0.15">
      <c r="A12">
        <v>5.4241232471248297</v>
      </c>
      <c r="B12">
        <v>17</v>
      </c>
    </row>
    <row r="13" spans="1:2" x14ac:dyDescent="0.15">
      <c r="A13">
        <v>4.3907162285895911</v>
      </c>
      <c r="B13">
        <v>16.5</v>
      </c>
    </row>
    <row r="14" spans="1:2" x14ac:dyDescent="0.15">
      <c r="A14">
        <v>6.746119847734696</v>
      </c>
      <c r="B14">
        <v>14</v>
      </c>
    </row>
    <row r="15" spans="1:2" x14ac:dyDescent="0.15">
      <c r="A15">
        <v>9.9532391712447055</v>
      </c>
      <c r="B15">
        <v>10</v>
      </c>
    </row>
    <row r="16" spans="1:2" x14ac:dyDescent="0.15">
      <c r="A16">
        <v>9.0123108024523884</v>
      </c>
      <c r="B16">
        <v>10</v>
      </c>
    </row>
    <row r="17" spans="1:2" x14ac:dyDescent="0.15">
      <c r="A17">
        <v>9.6989550468078782</v>
      </c>
      <c r="B17">
        <v>12</v>
      </c>
    </row>
    <row r="18" spans="1:2" x14ac:dyDescent="0.15">
      <c r="A18">
        <v>10.317535849222914</v>
      </c>
      <c r="B18">
        <v>11</v>
      </c>
    </row>
    <row r="19" spans="1:2" x14ac:dyDescent="0.15">
      <c r="A19">
        <v>12.888611445768701</v>
      </c>
      <c r="B19">
        <v>8</v>
      </c>
    </row>
    <row r="20" spans="1:2" x14ac:dyDescent="0.15">
      <c r="A20">
        <v>19.208334076644963</v>
      </c>
      <c r="B20">
        <v>2.5</v>
      </c>
    </row>
    <row r="21" spans="1:2" x14ac:dyDescent="0.15">
      <c r="A21">
        <v>21.098626305994426</v>
      </c>
      <c r="B21">
        <v>2</v>
      </c>
    </row>
    <row r="22" spans="1:2" x14ac:dyDescent="0.15">
      <c r="A22">
        <v>18.232008474109485</v>
      </c>
      <c r="B22">
        <v>3</v>
      </c>
    </row>
    <row r="23" spans="1:2" x14ac:dyDescent="0.15">
      <c r="A23">
        <v>17.036623902639864</v>
      </c>
      <c r="B23">
        <v>4</v>
      </c>
    </row>
    <row r="24" spans="1:2" x14ac:dyDescent="0.15">
      <c r="A24">
        <v>20.410473242921142</v>
      </c>
      <c r="B24">
        <v>3</v>
      </c>
    </row>
    <row r="25" spans="1:2" x14ac:dyDescent="0.15">
      <c r="A25">
        <v>22.944456955874987</v>
      </c>
      <c r="B25">
        <v>2</v>
      </c>
    </row>
    <row r="26" spans="1:2" x14ac:dyDescent="0.15">
      <c r="A26">
        <v>21.42490835452978</v>
      </c>
      <c r="B26">
        <v>1.5</v>
      </c>
    </row>
    <row r="27" spans="1:2" x14ac:dyDescent="0.15">
      <c r="A27">
        <v>18.933420002735904</v>
      </c>
      <c r="B27">
        <v>3</v>
      </c>
    </row>
    <row r="28" spans="1:2" x14ac:dyDescent="0.15">
      <c r="A28">
        <v>15.830171698373963</v>
      </c>
      <c r="B28">
        <v>7</v>
      </c>
    </row>
    <row r="29" spans="1:2" x14ac:dyDescent="0.15">
      <c r="A29">
        <v>16.217178330400145</v>
      </c>
      <c r="B29">
        <v>7</v>
      </c>
    </row>
    <row r="30" spans="1:2" x14ac:dyDescent="0.15">
      <c r="A30">
        <v>14.827081742541248</v>
      </c>
      <c r="B30">
        <v>10</v>
      </c>
    </row>
    <row r="31" spans="1:2" x14ac:dyDescent="0.15">
      <c r="A31">
        <v>15.353412194036867</v>
      </c>
      <c r="B31">
        <v>7</v>
      </c>
    </row>
    <row r="32" spans="1:2" x14ac:dyDescent="0.15">
      <c r="A32">
        <v>14.136632166113682</v>
      </c>
      <c r="B32">
        <v>7.5</v>
      </c>
    </row>
    <row r="33" spans="1:2" x14ac:dyDescent="0.15">
      <c r="A33">
        <v>13.985414008887973</v>
      </c>
      <c r="B33">
        <v>7.5</v>
      </c>
    </row>
    <row r="34" spans="1:2" x14ac:dyDescent="0.15">
      <c r="A34">
        <v>12.801633997267693</v>
      </c>
      <c r="B34">
        <v>10</v>
      </c>
    </row>
    <row r="35" spans="1:2" x14ac:dyDescent="0.15">
      <c r="A35">
        <v>12.708269787819269</v>
      </c>
      <c r="B35">
        <v>11</v>
      </c>
    </row>
    <row r="36" spans="1:2" x14ac:dyDescent="0.15">
      <c r="A36">
        <v>12.134644700196212</v>
      </c>
      <c r="B36">
        <v>11.5</v>
      </c>
    </row>
    <row r="37" spans="1:2" x14ac:dyDescent="0.15">
      <c r="A37">
        <v>14.089821716402234</v>
      </c>
      <c r="B37">
        <v>8</v>
      </c>
    </row>
    <row r="38" spans="1:2" x14ac:dyDescent="0.15">
      <c r="A38">
        <v>12.387445943373477</v>
      </c>
      <c r="B38">
        <v>12.5</v>
      </c>
    </row>
    <row r="39" spans="1:2" x14ac:dyDescent="0.15">
      <c r="A39">
        <v>4.814896987475433</v>
      </c>
      <c r="B39">
        <v>28</v>
      </c>
    </row>
    <row r="40" spans="1:2" x14ac:dyDescent="0.15">
      <c r="A40">
        <v>4.8392855877701617</v>
      </c>
      <c r="B40">
        <v>35</v>
      </c>
    </row>
    <row r="41" spans="1:2" x14ac:dyDescent="0.15">
      <c r="A41">
        <v>4.4656494488483975</v>
      </c>
      <c r="B41">
        <v>35</v>
      </c>
    </row>
    <row r="42" spans="1:2" x14ac:dyDescent="0.15">
      <c r="A42">
        <v>7.5336138074631878</v>
      </c>
      <c r="B42">
        <v>18</v>
      </c>
    </row>
    <row r="43" spans="1:2" x14ac:dyDescent="0.15">
      <c r="A43">
        <v>18.62606982162367</v>
      </c>
      <c r="B43">
        <v>2.5</v>
      </c>
    </row>
    <row r="44" spans="1:2" x14ac:dyDescent="0.15">
      <c r="A44">
        <v>18.014319443154104</v>
      </c>
      <c r="B44">
        <v>4</v>
      </c>
    </row>
    <row r="45" spans="1:2" x14ac:dyDescent="0.15">
      <c r="A45">
        <v>18.153613414414224</v>
      </c>
      <c r="B45">
        <v>4</v>
      </c>
    </row>
    <row r="46" spans="1:2" x14ac:dyDescent="0.15">
      <c r="A46">
        <v>15.313665335248775</v>
      </c>
      <c r="B46">
        <v>5.5</v>
      </c>
    </row>
    <row r="47" spans="1:2" x14ac:dyDescent="0.15">
      <c r="A47">
        <v>13.887731636232031</v>
      </c>
      <c r="B47">
        <v>7</v>
      </c>
    </row>
    <row r="48" spans="1:2" x14ac:dyDescent="0.15">
      <c r="A48">
        <v>11.23939998398491</v>
      </c>
      <c r="B48">
        <v>17.5</v>
      </c>
    </row>
    <row r="49" spans="1:2" x14ac:dyDescent="0.15">
      <c r="A49">
        <v>7.4140408685142809</v>
      </c>
      <c r="B49">
        <v>0</v>
      </c>
    </row>
    <row r="50" spans="1:2" x14ac:dyDescent="0.15">
      <c r="A50">
        <v>8.3774378541413235</v>
      </c>
      <c r="B50">
        <v>26</v>
      </c>
    </row>
    <row r="51" spans="1:2" x14ac:dyDescent="0.15">
      <c r="A51">
        <v>13.305723016807468</v>
      </c>
      <c r="B51">
        <v>20</v>
      </c>
    </row>
    <row r="52" spans="1:2" x14ac:dyDescent="0.15">
      <c r="A52">
        <v>22.391757278069981</v>
      </c>
      <c r="B52">
        <v>14</v>
      </c>
    </row>
    <row r="53" spans="1:2" x14ac:dyDescent="0.15">
      <c r="A53">
        <v>25.407235898460108</v>
      </c>
      <c r="B53">
        <v>5</v>
      </c>
    </row>
    <row r="54" spans="1:2" x14ac:dyDescent="0.15">
      <c r="A54">
        <v>29.724710292953233</v>
      </c>
      <c r="B54">
        <v>1</v>
      </c>
    </row>
    <row r="55" spans="1:2" x14ac:dyDescent="0.15">
      <c r="A55">
        <v>13.462735420411411</v>
      </c>
      <c r="B55">
        <v>12</v>
      </c>
    </row>
    <row r="56" spans="1:2" x14ac:dyDescent="0.15">
      <c r="A56">
        <v>7.9354003049625668</v>
      </c>
      <c r="B56">
        <v>30</v>
      </c>
    </row>
    <row r="57" spans="1:2" x14ac:dyDescent="0.15">
      <c r="A57">
        <v>9.3499446522426002</v>
      </c>
      <c r="B57">
        <v>25</v>
      </c>
    </row>
    <row r="58" spans="1:2" x14ac:dyDescent="0.15">
      <c r="A58">
        <v>17.747203526189697</v>
      </c>
      <c r="B58">
        <v>6</v>
      </c>
    </row>
    <row r="59" spans="1:2" x14ac:dyDescent="0.15">
      <c r="A59">
        <v>17.835331339787327</v>
      </c>
      <c r="B59">
        <v>9</v>
      </c>
    </row>
    <row r="60" spans="1:2" x14ac:dyDescent="0.15">
      <c r="A60">
        <v>17.886409645314512</v>
      </c>
      <c r="B60">
        <v>10.5</v>
      </c>
    </row>
    <row r="61" spans="1:2" x14ac:dyDescent="0.15">
      <c r="A61">
        <v>13.89541381175818</v>
      </c>
      <c r="B61">
        <v>15</v>
      </c>
    </row>
    <row r="62" spans="1:2" x14ac:dyDescent="0.15">
      <c r="A62">
        <v>11.817652220301628</v>
      </c>
      <c r="B62">
        <v>17</v>
      </c>
    </row>
    <row r="63" spans="1:2" x14ac:dyDescent="0.15">
      <c r="A63">
        <v>16.87073353473405</v>
      </c>
      <c r="B63">
        <v>12</v>
      </c>
    </row>
    <row r="64" spans="1:2" x14ac:dyDescent="0.15">
      <c r="A64">
        <v>16.430839449036075</v>
      </c>
      <c r="B64">
        <v>11</v>
      </c>
    </row>
    <row r="65" spans="1:2" x14ac:dyDescent="0.15">
      <c r="A65">
        <v>14.930277860776737</v>
      </c>
      <c r="B65">
        <v>12</v>
      </c>
    </row>
    <row r="66" spans="1:2" x14ac:dyDescent="0.15">
      <c r="A66">
        <v>11.945659044188394</v>
      </c>
      <c r="B66">
        <v>19</v>
      </c>
    </row>
    <row r="67" spans="1:2" x14ac:dyDescent="0.15">
      <c r="A67">
        <v>11.028579464282785</v>
      </c>
      <c r="B67">
        <v>19</v>
      </c>
    </row>
    <row r="68" spans="1:2" x14ac:dyDescent="0.15">
      <c r="A68">
        <v>10.896547388966837</v>
      </c>
      <c r="B68">
        <v>13</v>
      </c>
    </row>
    <row r="69" spans="1:2" x14ac:dyDescent="0.15">
      <c r="A69">
        <v>13.185072354750277</v>
      </c>
      <c r="B69">
        <v>13</v>
      </c>
    </row>
    <row r="70" spans="1:2" x14ac:dyDescent="0.15">
      <c r="A70">
        <v>11.335474317380813</v>
      </c>
      <c r="B70">
        <v>11</v>
      </c>
    </row>
    <row r="71" spans="1:2" x14ac:dyDescent="0.15">
      <c r="A71">
        <v>15.133350884718162</v>
      </c>
      <c r="B71">
        <v>7</v>
      </c>
    </row>
    <row r="72" spans="1:2" x14ac:dyDescent="0.15">
      <c r="A72">
        <v>15.997312430530323</v>
      </c>
      <c r="B72">
        <v>9</v>
      </c>
    </row>
    <row r="73" spans="1:2" x14ac:dyDescent="0.15">
      <c r="A73">
        <v>15.534721143297036</v>
      </c>
      <c r="B73">
        <v>8.5</v>
      </c>
    </row>
    <row r="74" spans="1:2" x14ac:dyDescent="0.15">
      <c r="A74">
        <v>16.378743846827813</v>
      </c>
      <c r="B74">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Pululagua BF2, BF3, WA thicknes</vt:lpstr>
      <vt:lpstr>Pululagua BF2 grainsize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RC</cp:lastModifiedBy>
  <dcterms:modified xsi:type="dcterms:W3CDTF">2020-09-24T18:59:13Z</dcterms:modified>
</cp:coreProperties>
</file>