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branches\git\eerie_dreq\eerie_first_draft\"/>
    </mc:Choice>
  </mc:AlternateContent>
  <xr:revisionPtr revIDLastSave="0" documentId="13_ncr:1_{ECFABF06-EB22-48AC-AFC3-20DA61E6AA77}" xr6:coauthVersionLast="47" xr6:coauthVersionMax="47" xr10:uidLastSave="{00000000-0000-0000-0000-000000000000}"/>
  <bookViews>
    <workbookView xWindow="8670" yWindow="3015" windowWidth="20115" windowHeight="12180" firstSheet="14" activeTab="19" xr2:uid="{00000000-000D-0000-FFFF-FFFF00000000}"/>
  </bookViews>
  <sheets>
    <sheet name="Notes" sheetId="1" r:id="rId1"/>
    <sheet name="Amon" sheetId="6" r:id="rId2"/>
    <sheet name="AERmon" sheetId="43" r:id="rId3"/>
    <sheet name="CFmon" sheetId="41" r:id="rId4"/>
    <sheet name="Emon" sheetId="39" r:id="rId5"/>
    <sheet name="Lmon" sheetId="35" r:id="rId6"/>
    <sheet name="LImon" sheetId="36" r:id="rId7"/>
    <sheet name="Omon" sheetId="24" r:id="rId8"/>
    <sheet name="SImon" sheetId="25" r:id="rId9"/>
    <sheet name="EmonZ" sheetId="38" r:id="rId10"/>
    <sheet name="day" sheetId="21" r:id="rId11"/>
    <sheet name="CFday" sheetId="42" r:id="rId12"/>
    <sheet name="Eday" sheetId="40" r:id="rId13"/>
    <sheet name="Oday" sheetId="19" r:id="rId14"/>
    <sheet name="SIday" sheetId="20" r:id="rId15"/>
    <sheet name="Eyr" sheetId="37" r:id="rId16"/>
    <sheet name="Ofx" sheetId="23" r:id="rId17"/>
    <sheet name="6hrPlev" sheetId="45" r:id="rId18"/>
    <sheet name="6hrPlevPt" sheetId="47" r:id="rId19"/>
    <sheet name="3hr" sheetId="48" r:id="rId20"/>
    <sheet name="E3hr" sheetId="49" r:id="rId21"/>
    <sheet name="E3hrPt" sheetId="50" r:id="rId22"/>
    <sheet name="E1hr" sheetId="54" r:id="rId23"/>
    <sheet name="fx" sheetId="26" r:id="rId24"/>
    <sheet name="HROmon" sheetId="30" r:id="rId25"/>
    <sheet name="HRday" sheetId="31" r:id="rId26"/>
    <sheet name="HROday" sheetId="29" r:id="rId27"/>
    <sheet name="HRSIday" sheetId="44" r:id="rId28"/>
    <sheet name="HR6hr" sheetId="53" r:id="rId29"/>
    <sheet name="HR6hrPt" sheetId="34" r:id="rId30"/>
    <sheet name="HR3hr" sheetId="51" r:id="rId31"/>
    <sheet name="HR3hrPt" sheetId="52" r:id="rId32"/>
    <sheet name="HR1hr" sheetId="28"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9" i="47" l="1"/>
  <c r="AE9" i="47"/>
  <c r="AD9" i="47"/>
  <c r="AC9" i="47"/>
  <c r="AF8" i="47"/>
  <c r="AE8" i="47"/>
  <c r="AD8" i="47"/>
  <c r="AC8" i="47"/>
  <c r="AF16" i="34"/>
  <c r="AF15" i="34"/>
  <c r="AF14" i="34"/>
  <c r="AF13" i="34"/>
  <c r="AF12" i="34"/>
  <c r="AF11" i="34"/>
  <c r="AF10" i="34"/>
  <c r="AF9" i="34"/>
  <c r="AF8" i="34"/>
  <c r="AF7" i="34"/>
  <c r="AF6" i="34"/>
  <c r="AF5" i="34"/>
  <c r="AF4" i="34"/>
  <c r="AE16" i="34"/>
  <c r="AE15" i="34"/>
  <c r="AE14" i="34"/>
  <c r="AE13" i="34"/>
  <c r="AE12" i="34"/>
  <c r="AE11" i="34"/>
  <c r="AE10" i="34"/>
  <c r="AE9" i="34"/>
  <c r="AE8" i="34"/>
  <c r="AE7" i="34"/>
  <c r="AE6" i="34"/>
  <c r="AE5" i="34"/>
  <c r="AE4" i="34"/>
  <c r="AD16" i="34"/>
  <c r="AD15" i="34"/>
  <c r="AD14" i="34"/>
  <c r="AD13" i="34"/>
  <c r="AD12" i="34"/>
  <c r="AD11" i="34"/>
  <c r="AD10" i="34"/>
  <c r="AD9" i="34"/>
  <c r="AD8" i="34"/>
  <c r="AD7" i="34"/>
  <c r="AD6" i="34"/>
  <c r="AD5" i="34"/>
  <c r="AD4" i="34"/>
  <c r="AC16" i="34"/>
  <c r="AC15" i="34"/>
  <c r="AC14" i="34"/>
  <c r="AC13" i="34"/>
  <c r="AC12" i="34"/>
  <c r="AC11" i="34"/>
  <c r="AC10" i="34"/>
  <c r="AC9" i="34"/>
  <c r="AC8" i="34"/>
  <c r="AC7" i="34"/>
  <c r="AC6" i="34"/>
  <c r="AC5" i="34"/>
  <c r="AC4" i="34"/>
  <c r="AF3" i="34"/>
  <c r="AE3" i="34"/>
  <c r="AD3" i="34"/>
  <c r="AC3" i="34"/>
  <c r="AF11" i="44"/>
  <c r="AE11" i="44"/>
  <c r="AD11" i="44"/>
  <c r="AC11" i="44"/>
  <c r="AF10" i="38"/>
  <c r="AF9" i="38"/>
  <c r="AF8" i="38"/>
  <c r="AF7" i="38"/>
  <c r="AF6" i="38"/>
  <c r="AF5" i="38"/>
  <c r="AF4" i="38"/>
  <c r="AF3" i="38"/>
  <c r="AE10" i="38"/>
  <c r="AE9" i="38"/>
  <c r="AE8" i="38"/>
  <c r="AE7" i="38"/>
  <c r="AE6" i="38"/>
  <c r="AE5" i="38"/>
  <c r="AE4" i="38"/>
  <c r="AE3" i="38"/>
  <c r="AD10" i="38"/>
  <c r="AD9" i="38"/>
  <c r="AD8" i="38"/>
  <c r="AD7" i="38"/>
  <c r="AD6" i="38"/>
  <c r="AD5" i="38"/>
  <c r="AD4" i="38"/>
  <c r="AD3" i="38"/>
  <c r="AC10" i="38"/>
  <c r="AC9" i="38"/>
  <c r="AC8" i="38"/>
  <c r="AC7" i="38"/>
  <c r="AC6" i="38"/>
  <c r="AC5" i="38"/>
  <c r="AC4" i="38"/>
  <c r="AC3" i="38"/>
  <c r="AF2" i="38"/>
  <c r="AE2" i="38"/>
  <c r="AD2" i="38"/>
  <c r="AC2" i="38"/>
  <c r="AF15" i="30"/>
  <c r="AE15" i="30"/>
  <c r="AD15" i="30"/>
  <c r="AC15" i="30"/>
  <c r="AF14" i="30"/>
  <c r="AE14" i="30"/>
  <c r="AD14" i="30"/>
  <c r="AC14" i="30"/>
  <c r="AF3" i="20"/>
  <c r="AE3" i="20"/>
  <c r="AD3" i="20"/>
  <c r="AC3" i="20"/>
  <c r="AF13" i="29"/>
  <c r="AE13" i="29"/>
  <c r="AD13" i="29"/>
  <c r="AC13" i="29"/>
  <c r="AF12" i="29"/>
  <c r="AE12" i="29"/>
  <c r="AD12" i="29"/>
  <c r="AC12" i="29"/>
  <c r="AF73" i="43"/>
  <c r="AF72" i="43"/>
  <c r="AF71" i="43"/>
  <c r="AF70" i="43"/>
  <c r="AF69" i="43"/>
  <c r="AF68" i="43"/>
  <c r="AF67" i="43"/>
  <c r="AF66" i="43"/>
  <c r="AF65" i="43"/>
  <c r="AF64" i="43"/>
  <c r="AF63" i="43"/>
  <c r="AF62" i="43"/>
  <c r="AF61" i="43"/>
  <c r="AF60" i="43"/>
  <c r="AF59" i="43"/>
  <c r="AF58" i="43"/>
  <c r="AF57" i="43"/>
  <c r="AF56" i="43"/>
  <c r="AF55" i="43"/>
  <c r="AF54" i="43"/>
  <c r="AF53" i="43"/>
  <c r="AF52" i="43"/>
  <c r="AF51" i="43"/>
  <c r="AF50" i="43"/>
  <c r="AF49" i="43"/>
  <c r="AF48" i="43"/>
  <c r="AF47" i="43"/>
  <c r="AF46" i="43"/>
  <c r="AF45" i="43"/>
  <c r="AF44" i="43"/>
  <c r="AF43" i="43"/>
  <c r="AF42" i="43"/>
  <c r="AF41" i="43"/>
  <c r="AF40" i="43"/>
  <c r="AF39" i="43"/>
  <c r="AF38" i="43"/>
  <c r="AF37" i="43"/>
  <c r="AF36" i="43"/>
  <c r="AF35" i="43"/>
  <c r="AF34" i="43"/>
  <c r="AF33" i="43"/>
  <c r="AF32" i="43"/>
  <c r="AF31" i="43"/>
  <c r="AF30" i="43"/>
  <c r="AF29" i="43"/>
  <c r="AF28" i="43"/>
  <c r="AF27" i="43"/>
  <c r="AF26" i="43"/>
  <c r="AF25" i="43"/>
  <c r="AF24" i="43"/>
  <c r="AF23" i="43"/>
  <c r="AF22" i="43"/>
  <c r="AF21" i="43"/>
  <c r="AF20" i="43"/>
  <c r="AF19" i="43"/>
  <c r="AF18" i="43"/>
  <c r="AF17" i="43"/>
  <c r="AF16" i="43"/>
  <c r="AF15" i="43"/>
  <c r="AF14" i="43"/>
  <c r="AF13" i="43"/>
  <c r="AF12" i="43"/>
  <c r="AF11" i="43"/>
  <c r="AF10" i="43"/>
  <c r="AF9" i="43"/>
  <c r="AF8" i="43"/>
  <c r="AF7" i="43"/>
  <c r="AF6" i="43"/>
  <c r="AF5" i="43"/>
  <c r="AF4" i="43"/>
  <c r="AF3" i="43"/>
  <c r="AE73" i="43"/>
  <c r="AE72" i="43"/>
  <c r="AE71" i="43"/>
  <c r="AE70" i="43"/>
  <c r="AE69" i="43"/>
  <c r="AE68" i="43"/>
  <c r="AE67" i="43"/>
  <c r="AE66" i="43"/>
  <c r="AE65" i="43"/>
  <c r="AE64" i="43"/>
  <c r="AE63" i="43"/>
  <c r="AE62" i="43"/>
  <c r="AE61" i="43"/>
  <c r="AE60" i="43"/>
  <c r="AE59" i="43"/>
  <c r="AE58" i="43"/>
  <c r="AE57" i="43"/>
  <c r="AE56" i="43"/>
  <c r="AE55" i="43"/>
  <c r="AE54" i="43"/>
  <c r="AE53" i="43"/>
  <c r="AE52" i="43"/>
  <c r="AE51" i="43"/>
  <c r="AE50" i="43"/>
  <c r="AE49" i="43"/>
  <c r="AE48" i="43"/>
  <c r="AE47" i="43"/>
  <c r="AE46" i="43"/>
  <c r="AE45" i="43"/>
  <c r="AE44" i="43"/>
  <c r="AE43" i="43"/>
  <c r="AE42" i="43"/>
  <c r="AE41" i="43"/>
  <c r="AE40" i="43"/>
  <c r="AE39" i="43"/>
  <c r="AE38" i="43"/>
  <c r="AE37" i="43"/>
  <c r="AE36" i="43"/>
  <c r="AE35" i="43"/>
  <c r="AE34" i="43"/>
  <c r="AE33" i="43"/>
  <c r="AE32" i="43"/>
  <c r="AE31" i="43"/>
  <c r="AE30" i="43"/>
  <c r="AE29" i="43"/>
  <c r="AE28" i="43"/>
  <c r="AE27" i="43"/>
  <c r="AE26" i="43"/>
  <c r="AE25" i="43"/>
  <c r="AE24" i="43"/>
  <c r="AE23" i="43"/>
  <c r="AE22" i="43"/>
  <c r="AE21" i="43"/>
  <c r="AE20" i="43"/>
  <c r="AE19" i="43"/>
  <c r="AE18" i="43"/>
  <c r="AE17" i="43"/>
  <c r="AE16" i="43"/>
  <c r="AE15" i="43"/>
  <c r="AE14" i="43"/>
  <c r="AE13" i="43"/>
  <c r="AE12" i="43"/>
  <c r="AE11" i="43"/>
  <c r="AE10" i="43"/>
  <c r="AE9" i="43"/>
  <c r="AE8" i="43"/>
  <c r="AE7" i="43"/>
  <c r="AE6" i="43"/>
  <c r="AE5" i="43"/>
  <c r="AE4" i="43"/>
  <c r="AE3" i="43"/>
  <c r="AD73" i="43"/>
  <c r="AD72" i="43"/>
  <c r="AD71" i="43"/>
  <c r="AD70" i="43"/>
  <c r="AD69" i="43"/>
  <c r="AD68" i="43"/>
  <c r="AD67" i="43"/>
  <c r="AD66" i="43"/>
  <c r="AD65" i="43"/>
  <c r="AD64" i="43"/>
  <c r="AD63" i="43"/>
  <c r="AD62" i="43"/>
  <c r="AD61" i="43"/>
  <c r="AD60" i="43"/>
  <c r="AD59" i="43"/>
  <c r="AD58" i="43"/>
  <c r="AD57" i="43"/>
  <c r="AD56" i="43"/>
  <c r="AD55" i="43"/>
  <c r="AD54" i="43"/>
  <c r="AD53" i="43"/>
  <c r="AD52" i="43"/>
  <c r="AD51" i="43"/>
  <c r="AD50" i="43"/>
  <c r="AD49" i="43"/>
  <c r="AD48" i="43"/>
  <c r="AD47" i="43"/>
  <c r="AD46" i="43"/>
  <c r="AD45" i="43"/>
  <c r="AD44" i="43"/>
  <c r="AD43" i="43"/>
  <c r="AD42" i="43"/>
  <c r="AD41" i="43"/>
  <c r="AD40" i="43"/>
  <c r="AD39" i="43"/>
  <c r="AD38" i="43"/>
  <c r="AD37" i="43"/>
  <c r="AD36" i="43"/>
  <c r="AD35" i="43"/>
  <c r="AD34" i="43"/>
  <c r="AD33" i="43"/>
  <c r="AD32" i="43"/>
  <c r="AD31" i="43"/>
  <c r="AD30" i="43"/>
  <c r="AD29" i="43"/>
  <c r="AD28" i="43"/>
  <c r="AD27" i="43"/>
  <c r="AD26" i="43"/>
  <c r="AD25" i="43"/>
  <c r="AD24" i="43"/>
  <c r="AD23" i="43"/>
  <c r="AD22" i="43"/>
  <c r="AD21" i="43"/>
  <c r="AD20" i="43"/>
  <c r="AD19" i="43"/>
  <c r="AD18" i="43"/>
  <c r="AD17" i="43"/>
  <c r="AD16" i="43"/>
  <c r="AD15" i="43"/>
  <c r="AD14" i="43"/>
  <c r="AD13" i="43"/>
  <c r="AD12" i="43"/>
  <c r="AD11" i="43"/>
  <c r="AD10" i="43"/>
  <c r="AD9" i="43"/>
  <c r="AD8" i="43"/>
  <c r="AD7" i="43"/>
  <c r="AD6" i="43"/>
  <c r="AD5" i="43"/>
  <c r="AD4" i="43"/>
  <c r="AD3" i="43"/>
  <c r="AC73" i="43"/>
  <c r="AC72" i="43"/>
  <c r="AC71" i="43"/>
  <c r="AC70" i="43"/>
  <c r="AC69" i="43"/>
  <c r="AC68" i="43"/>
  <c r="AC67" i="43"/>
  <c r="AC66" i="43"/>
  <c r="AC65" i="43"/>
  <c r="AC64" i="43"/>
  <c r="AC63" i="43"/>
  <c r="AC62" i="43"/>
  <c r="AC61" i="43"/>
  <c r="AC60" i="43"/>
  <c r="AC59" i="43"/>
  <c r="AC58" i="43"/>
  <c r="AC57" i="43"/>
  <c r="AC56" i="43"/>
  <c r="AC55" i="43"/>
  <c r="AC54" i="43"/>
  <c r="AC53" i="43"/>
  <c r="AC52" i="43"/>
  <c r="AC51" i="43"/>
  <c r="AC50" i="43"/>
  <c r="AC49" i="43"/>
  <c r="AC48" i="43"/>
  <c r="AC47" i="43"/>
  <c r="AC46" i="43"/>
  <c r="AC45" i="43"/>
  <c r="AC44" i="43"/>
  <c r="AC43" i="43"/>
  <c r="AC42" i="43"/>
  <c r="AC41" i="43"/>
  <c r="AC40" i="43"/>
  <c r="AC39" i="43"/>
  <c r="AC38" i="43"/>
  <c r="AC37" i="43"/>
  <c r="AC36" i="43"/>
  <c r="AC35" i="43"/>
  <c r="AC34" i="43"/>
  <c r="AC33" i="43"/>
  <c r="AC32" i="43"/>
  <c r="AC31" i="43"/>
  <c r="AC30" i="43"/>
  <c r="AC29" i="43"/>
  <c r="AC28" i="43"/>
  <c r="AC27" i="43"/>
  <c r="AC26" i="43"/>
  <c r="AC25" i="43"/>
  <c r="AC24" i="43"/>
  <c r="AC23" i="43"/>
  <c r="AC22" i="43"/>
  <c r="AC21" i="43"/>
  <c r="AC20" i="43"/>
  <c r="AC19" i="43"/>
  <c r="AC18" i="43"/>
  <c r="AC17" i="43"/>
  <c r="AC16" i="43"/>
  <c r="AC15" i="43"/>
  <c r="AC14" i="43"/>
  <c r="AC13" i="43"/>
  <c r="AC12" i="43"/>
  <c r="AC11" i="43"/>
  <c r="AC10" i="43"/>
  <c r="AC9" i="43"/>
  <c r="AC8" i="43"/>
  <c r="AC7" i="43"/>
  <c r="AC6" i="43"/>
  <c r="AC5" i="43"/>
  <c r="AC4" i="43"/>
  <c r="AC3" i="43"/>
  <c r="AF2" i="43"/>
  <c r="AE2" i="43"/>
  <c r="AD2" i="43"/>
  <c r="AC2" i="43"/>
  <c r="AF37" i="42"/>
  <c r="AF36" i="42"/>
  <c r="AF35" i="42"/>
  <c r="AF34" i="42"/>
  <c r="AF33" i="42"/>
  <c r="AF32" i="42"/>
  <c r="AF31" i="42"/>
  <c r="AF30" i="42"/>
  <c r="AF29" i="42"/>
  <c r="AF28" i="42"/>
  <c r="AF27" i="42"/>
  <c r="AF26" i="42"/>
  <c r="AF25" i="42"/>
  <c r="AF24" i="42"/>
  <c r="AF23" i="42"/>
  <c r="AF22" i="42"/>
  <c r="AF21" i="42"/>
  <c r="AF20" i="42"/>
  <c r="AF19" i="42"/>
  <c r="AF18" i="42"/>
  <c r="AF17" i="42"/>
  <c r="AF16" i="42"/>
  <c r="AF15" i="42"/>
  <c r="AF14" i="42"/>
  <c r="AF13" i="42"/>
  <c r="AF12" i="42"/>
  <c r="AF11" i="42"/>
  <c r="AF10" i="42"/>
  <c r="AF9" i="42"/>
  <c r="AF8" i="42"/>
  <c r="AF7" i="42"/>
  <c r="AF6" i="42"/>
  <c r="AF5" i="42"/>
  <c r="AF4" i="42"/>
  <c r="AF3" i="42"/>
  <c r="AE37" i="42"/>
  <c r="AE36" i="42"/>
  <c r="AE35" i="42"/>
  <c r="AE34" i="42"/>
  <c r="AE33" i="42"/>
  <c r="AE32" i="42"/>
  <c r="AE31" i="42"/>
  <c r="AE30" i="42"/>
  <c r="AE29" i="42"/>
  <c r="AE28" i="42"/>
  <c r="AE27" i="42"/>
  <c r="AE26" i="42"/>
  <c r="AE25" i="42"/>
  <c r="AE24" i="42"/>
  <c r="AE23" i="42"/>
  <c r="AE22" i="42"/>
  <c r="AE21" i="42"/>
  <c r="AE20" i="42"/>
  <c r="AE19" i="42"/>
  <c r="AE18" i="42"/>
  <c r="AE17" i="42"/>
  <c r="AE16" i="42"/>
  <c r="AE15" i="42"/>
  <c r="AE14" i="42"/>
  <c r="AE13" i="42"/>
  <c r="AE12" i="42"/>
  <c r="AE11" i="42"/>
  <c r="AE10" i="42"/>
  <c r="AE9" i="42"/>
  <c r="AE8" i="42"/>
  <c r="AE7" i="42"/>
  <c r="AE6" i="42"/>
  <c r="AE5" i="42"/>
  <c r="AE4" i="42"/>
  <c r="AE3" i="42"/>
  <c r="AD37" i="42"/>
  <c r="AD36" i="42"/>
  <c r="AD35" i="42"/>
  <c r="AD34" i="42"/>
  <c r="AD33" i="42"/>
  <c r="AD32" i="42"/>
  <c r="AD31" i="42"/>
  <c r="AD30" i="42"/>
  <c r="AD29" i="42"/>
  <c r="AD28" i="42"/>
  <c r="AD27" i="42"/>
  <c r="AD26" i="42"/>
  <c r="AD25" i="42"/>
  <c r="AD24" i="42"/>
  <c r="AD23" i="42"/>
  <c r="AD22" i="42"/>
  <c r="AD21" i="42"/>
  <c r="AD20" i="42"/>
  <c r="AD19" i="42"/>
  <c r="AD18" i="42"/>
  <c r="AD17" i="42"/>
  <c r="AD16" i="42"/>
  <c r="AD15" i="42"/>
  <c r="AD14" i="42"/>
  <c r="AD13" i="42"/>
  <c r="AD12" i="42"/>
  <c r="AD11" i="42"/>
  <c r="AD10" i="42"/>
  <c r="AD9" i="42"/>
  <c r="AD8" i="42"/>
  <c r="AD7" i="42"/>
  <c r="AD6" i="42"/>
  <c r="AD5" i="42"/>
  <c r="AD4" i="42"/>
  <c r="AD3" i="42"/>
  <c r="AC37" i="42"/>
  <c r="AC36" i="42"/>
  <c r="AC35" i="42"/>
  <c r="AC34" i="42"/>
  <c r="AC33" i="42"/>
  <c r="AC32" i="42"/>
  <c r="AC31" i="42"/>
  <c r="AC30" i="42"/>
  <c r="AC29" i="42"/>
  <c r="AC28" i="42"/>
  <c r="AC27" i="42"/>
  <c r="AC26" i="42"/>
  <c r="AC25" i="42"/>
  <c r="AC24" i="42"/>
  <c r="AC23" i="42"/>
  <c r="AC22" i="42"/>
  <c r="AC21" i="42"/>
  <c r="AC20" i="42"/>
  <c r="AC19" i="42"/>
  <c r="AC18" i="42"/>
  <c r="AC17" i="42"/>
  <c r="AC16" i="42"/>
  <c r="AC15" i="42"/>
  <c r="AC14" i="42"/>
  <c r="AC13" i="42"/>
  <c r="AC12" i="42"/>
  <c r="AC11" i="42"/>
  <c r="AC10" i="42"/>
  <c r="AC9" i="42"/>
  <c r="AC8" i="42"/>
  <c r="AC7" i="42"/>
  <c r="AC6" i="42"/>
  <c r="AC5" i="42"/>
  <c r="AC4" i="42"/>
  <c r="AC3" i="42"/>
  <c r="AF2" i="42"/>
  <c r="AE2" i="42"/>
  <c r="AD2" i="42"/>
  <c r="AC2" i="42"/>
  <c r="AF7" i="40"/>
  <c r="AF6" i="40"/>
  <c r="AF5" i="40"/>
  <c r="AF4" i="40"/>
  <c r="AF3" i="40"/>
  <c r="AE7" i="40"/>
  <c r="AE6" i="40"/>
  <c r="AE5" i="40"/>
  <c r="AE4" i="40"/>
  <c r="AE3" i="40"/>
  <c r="AD7" i="40"/>
  <c r="AD6" i="40"/>
  <c r="AD5" i="40"/>
  <c r="AD4" i="40"/>
  <c r="AD3" i="40"/>
  <c r="AC7" i="40"/>
  <c r="AC6" i="40"/>
  <c r="AC5" i="40"/>
  <c r="AC4" i="40"/>
  <c r="AC3" i="40"/>
  <c r="AF2" i="40"/>
  <c r="AE2" i="40"/>
  <c r="AD2" i="40"/>
  <c r="AC2" i="40"/>
  <c r="AF56" i="39"/>
  <c r="AF55" i="39"/>
  <c r="AF54" i="39"/>
  <c r="AF53" i="39"/>
  <c r="AF52" i="39"/>
  <c r="AF51" i="39"/>
  <c r="AF50" i="39"/>
  <c r="AF49" i="39"/>
  <c r="AF48" i="39"/>
  <c r="AF47" i="39"/>
  <c r="AF46" i="39"/>
  <c r="AF45" i="39"/>
  <c r="AF44" i="39"/>
  <c r="AF43" i="39"/>
  <c r="AF42" i="39"/>
  <c r="AF41" i="39"/>
  <c r="AF40" i="39"/>
  <c r="AF39" i="39"/>
  <c r="AF38" i="39"/>
  <c r="AF37" i="39"/>
  <c r="AF36" i="39"/>
  <c r="AF35" i="39"/>
  <c r="AF34" i="39"/>
  <c r="AF33" i="39"/>
  <c r="AF32" i="39"/>
  <c r="AF31" i="39"/>
  <c r="AF30" i="39"/>
  <c r="AF29" i="39"/>
  <c r="AF28" i="39"/>
  <c r="AF27" i="39"/>
  <c r="AF26" i="39"/>
  <c r="AF25" i="39"/>
  <c r="AF24" i="39"/>
  <c r="AF23" i="39"/>
  <c r="AF22" i="39"/>
  <c r="AF21" i="39"/>
  <c r="AF20" i="39"/>
  <c r="AF19" i="39"/>
  <c r="AF18" i="39"/>
  <c r="AF17" i="39"/>
  <c r="AF16" i="39"/>
  <c r="AF15" i="39"/>
  <c r="AF14" i="39"/>
  <c r="AF13" i="39"/>
  <c r="AF12" i="39"/>
  <c r="AF11" i="39"/>
  <c r="AF10" i="39"/>
  <c r="AF9" i="39"/>
  <c r="AF8" i="39"/>
  <c r="AF7" i="39"/>
  <c r="AF6" i="39"/>
  <c r="AF5" i="39"/>
  <c r="AF4" i="39"/>
  <c r="AF3" i="39"/>
  <c r="AD56" i="39"/>
  <c r="AD55" i="39"/>
  <c r="AD54" i="39"/>
  <c r="AD53" i="39"/>
  <c r="AD52" i="39"/>
  <c r="AD51" i="39"/>
  <c r="AD50" i="39"/>
  <c r="AD49" i="39"/>
  <c r="AD48" i="39"/>
  <c r="AD47" i="39"/>
  <c r="AD46" i="39"/>
  <c r="AD45" i="39"/>
  <c r="AE56" i="39"/>
  <c r="AE55" i="39"/>
  <c r="AE54" i="39"/>
  <c r="AE53" i="39"/>
  <c r="AE52" i="39"/>
  <c r="AE51" i="39"/>
  <c r="AE50" i="39"/>
  <c r="AE49" i="39"/>
  <c r="AE48" i="39"/>
  <c r="AE47" i="39"/>
  <c r="AE46" i="39"/>
  <c r="AE45" i="39"/>
  <c r="AE44" i="39"/>
  <c r="AE43" i="39"/>
  <c r="AE42" i="39"/>
  <c r="AE41" i="39"/>
  <c r="AE40" i="39"/>
  <c r="AE39" i="39"/>
  <c r="AE38" i="39"/>
  <c r="AE37" i="39"/>
  <c r="AE36" i="39"/>
  <c r="AE35" i="39"/>
  <c r="AE34" i="39"/>
  <c r="AE33" i="39"/>
  <c r="AE32" i="39"/>
  <c r="AE31" i="39"/>
  <c r="AE30" i="39"/>
  <c r="AE29" i="39"/>
  <c r="AE28" i="39"/>
  <c r="AE27" i="39"/>
  <c r="AE26" i="39"/>
  <c r="AE25" i="39"/>
  <c r="AE24" i="39"/>
  <c r="AE23" i="39"/>
  <c r="AE22" i="39"/>
  <c r="AE21" i="39"/>
  <c r="AE20" i="39"/>
  <c r="AE19" i="39"/>
  <c r="AE18" i="39"/>
  <c r="AE17" i="39"/>
  <c r="AE16" i="39"/>
  <c r="AE15" i="39"/>
  <c r="AE14" i="39"/>
  <c r="AE13" i="39"/>
  <c r="AE12" i="39"/>
  <c r="AE11" i="39"/>
  <c r="AE10" i="39"/>
  <c r="AE9" i="39"/>
  <c r="AE8" i="39"/>
  <c r="AE7" i="39"/>
  <c r="AE6" i="39"/>
  <c r="AE5" i="39"/>
  <c r="AE4" i="39"/>
  <c r="AE3" i="39"/>
  <c r="AD44" i="39"/>
  <c r="AD43" i="39"/>
  <c r="AD42" i="39"/>
  <c r="AD41" i="39"/>
  <c r="AD40" i="39"/>
  <c r="AD39" i="39"/>
  <c r="AD38" i="39"/>
  <c r="AD37" i="39"/>
  <c r="AD36" i="39"/>
  <c r="AD35" i="39"/>
  <c r="AD34" i="39"/>
  <c r="AD33" i="39"/>
  <c r="AD32" i="39"/>
  <c r="AD31" i="39"/>
  <c r="AD30" i="39"/>
  <c r="AD29" i="39"/>
  <c r="AD28" i="39"/>
  <c r="AD27" i="39"/>
  <c r="AD26" i="39"/>
  <c r="AD25" i="39"/>
  <c r="AD24" i="39"/>
  <c r="AD23" i="39"/>
  <c r="AD22" i="39"/>
  <c r="AD21" i="39"/>
  <c r="AD20" i="39"/>
  <c r="AD19" i="39"/>
  <c r="AD18" i="39"/>
  <c r="AD17" i="39"/>
  <c r="AD16" i="39"/>
  <c r="AD15" i="39"/>
  <c r="AD14" i="39"/>
  <c r="AD13" i="39"/>
  <c r="AD12" i="39"/>
  <c r="AD11" i="39"/>
  <c r="AD10" i="39"/>
  <c r="AD9" i="39"/>
  <c r="AD8" i="39"/>
  <c r="AD7" i="39"/>
  <c r="AD6" i="39"/>
  <c r="AD5" i="39"/>
  <c r="AD4" i="39"/>
  <c r="AD3" i="39"/>
  <c r="AC44" i="39"/>
  <c r="AC43" i="39"/>
  <c r="AC42" i="39"/>
  <c r="AC41" i="39"/>
  <c r="AC40" i="39"/>
  <c r="AC39" i="39"/>
  <c r="AC38" i="39"/>
  <c r="AC37" i="39"/>
  <c r="AC36" i="39"/>
  <c r="AC35" i="39"/>
  <c r="AC34" i="39"/>
  <c r="AC33" i="39"/>
  <c r="AC32" i="39"/>
  <c r="AC31" i="39"/>
  <c r="AC30" i="39"/>
  <c r="AC29" i="39"/>
  <c r="AC28" i="39"/>
  <c r="AC27" i="39"/>
  <c r="AC26" i="39"/>
  <c r="AC25" i="39"/>
  <c r="AC24" i="39"/>
  <c r="AC23" i="39"/>
  <c r="AC22" i="39"/>
  <c r="AC21" i="39"/>
  <c r="AC20" i="39"/>
  <c r="AC19" i="39"/>
  <c r="AC18" i="39"/>
  <c r="AC17" i="39"/>
  <c r="AC16" i="39"/>
  <c r="AC15" i="39"/>
  <c r="AC14" i="39"/>
  <c r="AC13" i="39"/>
  <c r="AC12" i="39"/>
  <c r="AC11" i="39"/>
  <c r="AC10" i="39"/>
  <c r="AC9" i="39"/>
  <c r="AC8" i="39"/>
  <c r="AC7" i="39"/>
  <c r="AC6" i="39"/>
  <c r="AC5" i="39"/>
  <c r="AC4" i="39"/>
  <c r="AC3" i="39"/>
  <c r="AF2" i="39"/>
  <c r="AE2" i="39"/>
  <c r="AD2" i="39"/>
  <c r="AC2" i="39"/>
  <c r="AF54" i="35"/>
  <c r="AF53" i="35"/>
  <c r="AF52" i="35"/>
  <c r="AF51" i="35"/>
  <c r="AF50" i="35"/>
  <c r="AF49" i="35"/>
  <c r="AF48" i="35"/>
  <c r="AF47" i="35"/>
  <c r="AF46" i="35"/>
  <c r="AF45" i="35"/>
  <c r="AF44" i="35"/>
  <c r="AF43" i="35"/>
  <c r="AF42" i="35"/>
  <c r="AF41" i="35"/>
  <c r="AF40" i="35"/>
  <c r="AF39" i="35"/>
  <c r="AF38" i="35"/>
  <c r="AF37" i="35"/>
  <c r="AF36" i="35"/>
  <c r="AF35" i="35"/>
  <c r="AF34" i="35"/>
  <c r="AF33" i="35"/>
  <c r="AF32" i="35"/>
  <c r="AF31" i="35"/>
  <c r="AF30" i="35"/>
  <c r="AF29" i="35"/>
  <c r="AF28" i="35"/>
  <c r="AF27" i="35"/>
  <c r="AF26" i="35"/>
  <c r="AF25" i="35"/>
  <c r="AF24" i="35"/>
  <c r="AF23" i="35"/>
  <c r="AF22" i="35"/>
  <c r="AF21" i="35"/>
  <c r="AF20" i="35"/>
  <c r="AF19" i="35"/>
  <c r="AF18" i="35"/>
  <c r="AF17" i="35"/>
  <c r="AF16" i="35"/>
  <c r="AF15" i="35"/>
  <c r="AF14" i="35"/>
  <c r="AF13" i="35"/>
  <c r="AF12" i="35"/>
  <c r="AF11" i="35"/>
  <c r="AF10" i="35"/>
  <c r="AF9" i="35"/>
  <c r="AF8" i="35"/>
  <c r="AF7" i="35"/>
  <c r="F25" i="1" s="1"/>
  <c r="AF6" i="35"/>
  <c r="AF5" i="35"/>
  <c r="AF4" i="35"/>
  <c r="AF3" i="35"/>
  <c r="AE54" i="35"/>
  <c r="AE53" i="35"/>
  <c r="AE52" i="35"/>
  <c r="AE51" i="35"/>
  <c r="AE50" i="35"/>
  <c r="AE49" i="35"/>
  <c r="AE48" i="35"/>
  <c r="AE47" i="35"/>
  <c r="AE46" i="35"/>
  <c r="AE45" i="35"/>
  <c r="AE44" i="35"/>
  <c r="AE43" i="35"/>
  <c r="AE42" i="35"/>
  <c r="AE41" i="35"/>
  <c r="AE40" i="35"/>
  <c r="AE39" i="35"/>
  <c r="E25" i="1" s="1"/>
  <c r="AE38" i="35"/>
  <c r="AE37" i="35"/>
  <c r="AE36" i="35"/>
  <c r="AE35" i="35"/>
  <c r="AE34" i="35"/>
  <c r="AE33" i="35"/>
  <c r="AE32" i="35"/>
  <c r="AE31" i="35"/>
  <c r="AE30" i="35"/>
  <c r="AE29" i="35"/>
  <c r="AE28" i="35"/>
  <c r="AE27" i="35"/>
  <c r="AE26" i="35"/>
  <c r="AE25" i="35"/>
  <c r="AE24" i="35"/>
  <c r="AE23" i="35"/>
  <c r="AE22" i="35"/>
  <c r="AE21" i="35"/>
  <c r="AE20" i="35"/>
  <c r="AE19" i="35"/>
  <c r="AE18" i="35"/>
  <c r="AE17" i="35"/>
  <c r="AE16" i="35"/>
  <c r="AE15" i="35"/>
  <c r="AE14" i="35"/>
  <c r="AE13" i="35"/>
  <c r="AE12" i="35"/>
  <c r="AE11" i="35"/>
  <c r="AE10" i="35"/>
  <c r="AE9" i="35"/>
  <c r="AE8" i="35"/>
  <c r="AE7" i="35"/>
  <c r="AE6" i="35"/>
  <c r="AE5" i="35"/>
  <c r="AE4" i="35"/>
  <c r="AE3" i="35"/>
  <c r="AD54" i="35"/>
  <c r="AD53" i="35"/>
  <c r="AD52" i="35"/>
  <c r="AD51" i="35"/>
  <c r="AD50" i="35"/>
  <c r="AD49" i="35"/>
  <c r="AD48" i="35"/>
  <c r="AD47" i="35"/>
  <c r="AD46" i="35"/>
  <c r="AD45" i="35"/>
  <c r="AD44" i="35"/>
  <c r="AD43" i="35"/>
  <c r="AD42" i="35"/>
  <c r="AD41" i="35"/>
  <c r="AD40" i="35"/>
  <c r="AD39" i="35"/>
  <c r="AD38" i="35"/>
  <c r="AD37" i="35"/>
  <c r="AD36" i="35"/>
  <c r="AD35" i="35"/>
  <c r="AD34" i="35"/>
  <c r="AD33" i="35"/>
  <c r="AD32" i="35"/>
  <c r="AD31" i="35"/>
  <c r="AD30" i="35"/>
  <c r="AD29" i="35"/>
  <c r="AD28" i="35"/>
  <c r="AD27" i="35"/>
  <c r="AD26" i="35"/>
  <c r="AD25" i="35"/>
  <c r="AD24" i="35"/>
  <c r="AD23" i="35"/>
  <c r="AD22" i="35"/>
  <c r="AD21" i="35"/>
  <c r="AD20" i="35"/>
  <c r="AD19" i="35"/>
  <c r="AD18" i="35"/>
  <c r="AD17" i="35"/>
  <c r="AD16" i="35"/>
  <c r="AD15" i="35"/>
  <c r="AD14" i="35"/>
  <c r="AD13" i="35"/>
  <c r="AD12" i="35"/>
  <c r="AD11" i="35"/>
  <c r="AD10" i="35"/>
  <c r="AD9" i="35"/>
  <c r="AD8" i="35"/>
  <c r="AD7" i="35"/>
  <c r="AD6" i="35"/>
  <c r="AD5" i="35"/>
  <c r="AD4" i="35"/>
  <c r="AD3" i="35"/>
  <c r="AC54" i="35"/>
  <c r="AC53" i="35"/>
  <c r="AC52" i="35"/>
  <c r="AC51" i="35"/>
  <c r="AC50" i="35"/>
  <c r="AC49" i="35"/>
  <c r="AC48" i="35"/>
  <c r="AC47" i="35"/>
  <c r="AC46" i="35"/>
  <c r="AC45" i="35"/>
  <c r="AC44" i="35"/>
  <c r="AC43" i="35"/>
  <c r="AC42" i="35"/>
  <c r="AC41" i="35"/>
  <c r="AC40" i="35"/>
  <c r="AC39" i="35"/>
  <c r="AC38" i="35"/>
  <c r="AC37" i="35"/>
  <c r="AC36" i="35"/>
  <c r="AC35" i="35"/>
  <c r="AC34" i="35"/>
  <c r="AC33" i="35"/>
  <c r="AC32" i="35"/>
  <c r="AC31" i="35"/>
  <c r="AC30" i="35"/>
  <c r="AC29" i="35"/>
  <c r="AC28" i="35"/>
  <c r="AC27" i="35"/>
  <c r="AC26" i="35"/>
  <c r="AC25" i="35"/>
  <c r="AC24" i="35"/>
  <c r="AC23" i="35"/>
  <c r="AC22" i="35"/>
  <c r="AC21" i="35"/>
  <c r="AC20" i="35"/>
  <c r="AC19" i="35"/>
  <c r="AC18" i="35"/>
  <c r="AC17" i="35"/>
  <c r="AC16" i="35"/>
  <c r="AC15" i="35"/>
  <c r="AC14" i="35"/>
  <c r="AC13" i="35"/>
  <c r="AC12" i="35"/>
  <c r="AC11" i="35"/>
  <c r="AC10" i="35"/>
  <c r="AC9" i="35"/>
  <c r="AC8" i="35"/>
  <c r="AC7" i="35"/>
  <c r="AC6" i="35"/>
  <c r="AC5" i="35"/>
  <c r="AC4" i="35"/>
  <c r="C25" i="1" s="1"/>
  <c r="AC3" i="35"/>
  <c r="F18" i="1"/>
  <c r="E18" i="1"/>
  <c r="D18" i="1"/>
  <c r="C18" i="1"/>
  <c r="AF93" i="24"/>
  <c r="AF92" i="24"/>
  <c r="AF91" i="24"/>
  <c r="AF90" i="24"/>
  <c r="AF89" i="24"/>
  <c r="AF88" i="24"/>
  <c r="AF87" i="24"/>
  <c r="AF86" i="24"/>
  <c r="AF85" i="24"/>
  <c r="AF84" i="24"/>
  <c r="AF83" i="24"/>
  <c r="AF82" i="24"/>
  <c r="AF81" i="24"/>
  <c r="AF80" i="24"/>
  <c r="AF79" i="24"/>
  <c r="AF78" i="24"/>
  <c r="AF77" i="24"/>
  <c r="AF76" i="24"/>
  <c r="AF75" i="24"/>
  <c r="AF74" i="24"/>
  <c r="AF73" i="24"/>
  <c r="AF72" i="24"/>
  <c r="AF71" i="24"/>
  <c r="AF70" i="24"/>
  <c r="AF69" i="24"/>
  <c r="AF68" i="24"/>
  <c r="AF67" i="24"/>
  <c r="AF66" i="24"/>
  <c r="AF65" i="24"/>
  <c r="AF64" i="24"/>
  <c r="AF63" i="24"/>
  <c r="AF62" i="24"/>
  <c r="AF61" i="24"/>
  <c r="AF60" i="24"/>
  <c r="AF59" i="24"/>
  <c r="AF58" i="24"/>
  <c r="AF57" i="24"/>
  <c r="AF56" i="24"/>
  <c r="AF55" i="24"/>
  <c r="AF54" i="24"/>
  <c r="AF53" i="24"/>
  <c r="AF52" i="24"/>
  <c r="AF51" i="24"/>
  <c r="AF50" i="24"/>
  <c r="AF49" i="24"/>
  <c r="AF48" i="24"/>
  <c r="AF47" i="24"/>
  <c r="AF46" i="24"/>
  <c r="AF45" i="24"/>
  <c r="AF44" i="24"/>
  <c r="AF43" i="24"/>
  <c r="AF42" i="24"/>
  <c r="AF41" i="24"/>
  <c r="AF40" i="24"/>
  <c r="AF39" i="24"/>
  <c r="AF38" i="24"/>
  <c r="AF37" i="24"/>
  <c r="AF36" i="24"/>
  <c r="AF35" i="24"/>
  <c r="AF34" i="24"/>
  <c r="AF33" i="24"/>
  <c r="AF32" i="24"/>
  <c r="AF31" i="24"/>
  <c r="AF30" i="24"/>
  <c r="AF29" i="24"/>
  <c r="AF28" i="24"/>
  <c r="AF27" i="24"/>
  <c r="AF26" i="24"/>
  <c r="AF25" i="24"/>
  <c r="AF24" i="24"/>
  <c r="AF23" i="24"/>
  <c r="AF22" i="24"/>
  <c r="AF21" i="24"/>
  <c r="AF20" i="24"/>
  <c r="AF19" i="24"/>
  <c r="AF18" i="24"/>
  <c r="AF17" i="24"/>
  <c r="AF16" i="24"/>
  <c r="AF15" i="24"/>
  <c r="AF14" i="24"/>
  <c r="AF13" i="24"/>
  <c r="AF12" i="24"/>
  <c r="AE93" i="24"/>
  <c r="AE92" i="24"/>
  <c r="AE91" i="24"/>
  <c r="AE90" i="24"/>
  <c r="AE89" i="24"/>
  <c r="AE88" i="24"/>
  <c r="AE87" i="24"/>
  <c r="AE86" i="24"/>
  <c r="AE85" i="24"/>
  <c r="AE84" i="24"/>
  <c r="AE83" i="24"/>
  <c r="AE82" i="24"/>
  <c r="AE81" i="24"/>
  <c r="AE80" i="24"/>
  <c r="AE79" i="24"/>
  <c r="AE78" i="24"/>
  <c r="AE77" i="24"/>
  <c r="AE76" i="24"/>
  <c r="AE75" i="24"/>
  <c r="AE74" i="24"/>
  <c r="AE73" i="24"/>
  <c r="AE72" i="24"/>
  <c r="AE71" i="24"/>
  <c r="AE70" i="24"/>
  <c r="AE69" i="24"/>
  <c r="AE68" i="24"/>
  <c r="AE67" i="24"/>
  <c r="AE66" i="24"/>
  <c r="AE65" i="24"/>
  <c r="AE64" i="24"/>
  <c r="AE63" i="24"/>
  <c r="AE62" i="24"/>
  <c r="AE61" i="24"/>
  <c r="AE60" i="24"/>
  <c r="AE59" i="24"/>
  <c r="AE58" i="24"/>
  <c r="AE57" i="24"/>
  <c r="AE56" i="24"/>
  <c r="AE55" i="24"/>
  <c r="AE54" i="24"/>
  <c r="AE53" i="24"/>
  <c r="AE52" i="24"/>
  <c r="AE51" i="24"/>
  <c r="AE50" i="24"/>
  <c r="AE49" i="24"/>
  <c r="AE48" i="24"/>
  <c r="AE47" i="24"/>
  <c r="AE46" i="24"/>
  <c r="AE45" i="24"/>
  <c r="AE44" i="24"/>
  <c r="AE43" i="24"/>
  <c r="AE42" i="24"/>
  <c r="AE41" i="24"/>
  <c r="AE40" i="24"/>
  <c r="AE39" i="24"/>
  <c r="AE38" i="24"/>
  <c r="AE37" i="24"/>
  <c r="AE36" i="24"/>
  <c r="AE35" i="24"/>
  <c r="AE34" i="24"/>
  <c r="AE33" i="24"/>
  <c r="AE32" i="24"/>
  <c r="AE31" i="24"/>
  <c r="AE30" i="24"/>
  <c r="AE29" i="24"/>
  <c r="AE28" i="24"/>
  <c r="AE27" i="24"/>
  <c r="AE26" i="24"/>
  <c r="AE25" i="24"/>
  <c r="AE24" i="24"/>
  <c r="AE23" i="24"/>
  <c r="AE22" i="24"/>
  <c r="AE21" i="24"/>
  <c r="AE20" i="24"/>
  <c r="AE19" i="24"/>
  <c r="AE18" i="24"/>
  <c r="AE17" i="24"/>
  <c r="AE16" i="24"/>
  <c r="AE15" i="24"/>
  <c r="AE14" i="24"/>
  <c r="AE13" i="24"/>
  <c r="AE12" i="24"/>
  <c r="AD93" i="24"/>
  <c r="AD92" i="24"/>
  <c r="AD91" i="24"/>
  <c r="AD90" i="24"/>
  <c r="AD89" i="24"/>
  <c r="AD88" i="24"/>
  <c r="AD87" i="24"/>
  <c r="AD86" i="24"/>
  <c r="AD85" i="24"/>
  <c r="AD84" i="24"/>
  <c r="AD83" i="24"/>
  <c r="AD82" i="24"/>
  <c r="AD81" i="24"/>
  <c r="AD80" i="24"/>
  <c r="AD79" i="24"/>
  <c r="AD78" i="24"/>
  <c r="AD77" i="24"/>
  <c r="AD76" i="24"/>
  <c r="AD75" i="24"/>
  <c r="AD74" i="24"/>
  <c r="AD73" i="24"/>
  <c r="AD72" i="24"/>
  <c r="AD71" i="24"/>
  <c r="AD70" i="24"/>
  <c r="AD69" i="24"/>
  <c r="AD68" i="24"/>
  <c r="AD67" i="24"/>
  <c r="AD66" i="24"/>
  <c r="AD65" i="24"/>
  <c r="AD64" i="24"/>
  <c r="AD63" i="24"/>
  <c r="AD62" i="24"/>
  <c r="AD61" i="24"/>
  <c r="AD60" i="24"/>
  <c r="AD59" i="24"/>
  <c r="AD58" i="24"/>
  <c r="AD57" i="24"/>
  <c r="AD56" i="24"/>
  <c r="AD55" i="24"/>
  <c r="AD54" i="24"/>
  <c r="AD53" i="24"/>
  <c r="AD52" i="24"/>
  <c r="AD51" i="24"/>
  <c r="AD50" i="24"/>
  <c r="AD49" i="24"/>
  <c r="AD48" i="24"/>
  <c r="AD47" i="24"/>
  <c r="AD46" i="24"/>
  <c r="AD45" i="24"/>
  <c r="AD44" i="24"/>
  <c r="AD43" i="24"/>
  <c r="AD42" i="24"/>
  <c r="AD41" i="24"/>
  <c r="AD40" i="24"/>
  <c r="AD39" i="24"/>
  <c r="AD38" i="24"/>
  <c r="AD37" i="24"/>
  <c r="AD36" i="24"/>
  <c r="AD35" i="24"/>
  <c r="AD34" i="24"/>
  <c r="AD33" i="24"/>
  <c r="AD32" i="24"/>
  <c r="AD31" i="24"/>
  <c r="AD30" i="24"/>
  <c r="AD29" i="24"/>
  <c r="AD28" i="24"/>
  <c r="AD27" i="24"/>
  <c r="AD26" i="24"/>
  <c r="AD25" i="24"/>
  <c r="AD24" i="24"/>
  <c r="AD23" i="24"/>
  <c r="AD22" i="24"/>
  <c r="AD21" i="24"/>
  <c r="AD20" i="24"/>
  <c r="AD19" i="24"/>
  <c r="AD18" i="24"/>
  <c r="AD17" i="24"/>
  <c r="AD16" i="24"/>
  <c r="AD15" i="24"/>
  <c r="AD14" i="24"/>
  <c r="AD13" i="24"/>
  <c r="AD12" i="24"/>
  <c r="AC93" i="24"/>
  <c r="AC92" i="24"/>
  <c r="AC91" i="24"/>
  <c r="AC90" i="24"/>
  <c r="AC89" i="24"/>
  <c r="AC88" i="24"/>
  <c r="AC87" i="24"/>
  <c r="AC86" i="24"/>
  <c r="AC85" i="24"/>
  <c r="AC84" i="24"/>
  <c r="AC83" i="24"/>
  <c r="AC82" i="24"/>
  <c r="AC81" i="24"/>
  <c r="AC80" i="24"/>
  <c r="AC79" i="24"/>
  <c r="AC78" i="24"/>
  <c r="AC77" i="24"/>
  <c r="AC76" i="24"/>
  <c r="AC75" i="24"/>
  <c r="AC74" i="24"/>
  <c r="AC73" i="24"/>
  <c r="AC72" i="24"/>
  <c r="AC71" i="24"/>
  <c r="AC70" i="24"/>
  <c r="AC69" i="24"/>
  <c r="AC68" i="24"/>
  <c r="AC67" i="24"/>
  <c r="AC66" i="24"/>
  <c r="AC65" i="24"/>
  <c r="AC64" i="24"/>
  <c r="AC63" i="24"/>
  <c r="AC62" i="24"/>
  <c r="AC61" i="24"/>
  <c r="AC60" i="24"/>
  <c r="AC59" i="24"/>
  <c r="AC58" i="24"/>
  <c r="AC57" i="24"/>
  <c r="AC56" i="24"/>
  <c r="AC55" i="24"/>
  <c r="AC54" i="24"/>
  <c r="AC53" i="24"/>
  <c r="AC52" i="24"/>
  <c r="AC51" i="24"/>
  <c r="AC50" i="24"/>
  <c r="AC49" i="24"/>
  <c r="AC48" i="24"/>
  <c r="AC47" i="24"/>
  <c r="AC46" i="24"/>
  <c r="AC45" i="24"/>
  <c r="AC44" i="24"/>
  <c r="AC43" i="24"/>
  <c r="AC42" i="24"/>
  <c r="AC41" i="24"/>
  <c r="AC40" i="24"/>
  <c r="AC39" i="24"/>
  <c r="AC38" i="24"/>
  <c r="AC37" i="24"/>
  <c r="AC36" i="24"/>
  <c r="AC35" i="24"/>
  <c r="AC34" i="24"/>
  <c r="AC33" i="24"/>
  <c r="AC32" i="24"/>
  <c r="AC31" i="24"/>
  <c r="AC30" i="24"/>
  <c r="AC29" i="24"/>
  <c r="AC28" i="24"/>
  <c r="AC27" i="24"/>
  <c r="AC26" i="24"/>
  <c r="AC25" i="24"/>
  <c r="AC24" i="24"/>
  <c r="AC23" i="24"/>
  <c r="AC22" i="24"/>
  <c r="AC21" i="24"/>
  <c r="AC20" i="24"/>
  <c r="AC19" i="24"/>
  <c r="AC18" i="24"/>
  <c r="AC17" i="24"/>
  <c r="AC16" i="24"/>
  <c r="AC15" i="24"/>
  <c r="AC14" i="24"/>
  <c r="AC13" i="24"/>
  <c r="AC12" i="24"/>
  <c r="AF86" i="25"/>
  <c r="AF85" i="25"/>
  <c r="AF84" i="25"/>
  <c r="AF83" i="25"/>
  <c r="AF82" i="25"/>
  <c r="AF81" i="25"/>
  <c r="AF80" i="25"/>
  <c r="AF79" i="25"/>
  <c r="AF78" i="25"/>
  <c r="AF77" i="25"/>
  <c r="AF76" i="25"/>
  <c r="AF75" i="25"/>
  <c r="AF74" i="25"/>
  <c r="AF73" i="25"/>
  <c r="AF72" i="25"/>
  <c r="AF71" i="25"/>
  <c r="AF70" i="25"/>
  <c r="AF69" i="25"/>
  <c r="AF68" i="25"/>
  <c r="AF67" i="25"/>
  <c r="AF66" i="25"/>
  <c r="AF65" i="25"/>
  <c r="AF64" i="25"/>
  <c r="AF63" i="25"/>
  <c r="AF62" i="25"/>
  <c r="AF61" i="25"/>
  <c r="AF60" i="25"/>
  <c r="AF59" i="25"/>
  <c r="AF58" i="25"/>
  <c r="AF57" i="25"/>
  <c r="AF56" i="25"/>
  <c r="AF55" i="25"/>
  <c r="AF54" i="25"/>
  <c r="AF53" i="25"/>
  <c r="AF52" i="25"/>
  <c r="AF51" i="25"/>
  <c r="AF50" i="25"/>
  <c r="AF49" i="25"/>
  <c r="AF48" i="25"/>
  <c r="AF47" i="25"/>
  <c r="AF46" i="25"/>
  <c r="AF45" i="25"/>
  <c r="AF44" i="25"/>
  <c r="AF43" i="25"/>
  <c r="AF42" i="25"/>
  <c r="AF41" i="25"/>
  <c r="AF40" i="25"/>
  <c r="AF39" i="25"/>
  <c r="AF38" i="25"/>
  <c r="AF37" i="25"/>
  <c r="AF36" i="25"/>
  <c r="AF35" i="25"/>
  <c r="AF34" i="25"/>
  <c r="AF33" i="25"/>
  <c r="AF32" i="25"/>
  <c r="AF31" i="25"/>
  <c r="AF30" i="25"/>
  <c r="AF29" i="25"/>
  <c r="AF28" i="25"/>
  <c r="AF27" i="25"/>
  <c r="AF26" i="25"/>
  <c r="AF25" i="25"/>
  <c r="AF24" i="25"/>
  <c r="AF23" i="25"/>
  <c r="AF22" i="25"/>
  <c r="AF21" i="25"/>
  <c r="AF20" i="25"/>
  <c r="AF19" i="25"/>
  <c r="AF18" i="25"/>
  <c r="AF17" i="25"/>
  <c r="AF16" i="25"/>
  <c r="AF15" i="25"/>
  <c r="AF14" i="25"/>
  <c r="AF13" i="25"/>
  <c r="AF12" i="25"/>
  <c r="AF11" i="25"/>
  <c r="AF10" i="25"/>
  <c r="AF9" i="25"/>
  <c r="AF8" i="25"/>
  <c r="AE86" i="25"/>
  <c r="AE85" i="25"/>
  <c r="AE84" i="25"/>
  <c r="AE83" i="25"/>
  <c r="AE82" i="25"/>
  <c r="AE81" i="25"/>
  <c r="AE80" i="25"/>
  <c r="AE79" i="25"/>
  <c r="AE78" i="25"/>
  <c r="AE77" i="25"/>
  <c r="AE76" i="25"/>
  <c r="AE75" i="25"/>
  <c r="AE74" i="25"/>
  <c r="AE73" i="25"/>
  <c r="AE72" i="25"/>
  <c r="AE71" i="25"/>
  <c r="AE70" i="25"/>
  <c r="AE69" i="25"/>
  <c r="AE68" i="25"/>
  <c r="AE67" i="25"/>
  <c r="AE66" i="25"/>
  <c r="AE65" i="25"/>
  <c r="AE64" i="25"/>
  <c r="AE63" i="25"/>
  <c r="AE62" i="25"/>
  <c r="AE61" i="25"/>
  <c r="AE60" i="25"/>
  <c r="AE59" i="25"/>
  <c r="AE58" i="25"/>
  <c r="AE57" i="25"/>
  <c r="AE56" i="25"/>
  <c r="AE55" i="25"/>
  <c r="AE54" i="25"/>
  <c r="AE53" i="25"/>
  <c r="AE52" i="25"/>
  <c r="AE51" i="25"/>
  <c r="AE50" i="25"/>
  <c r="AE49" i="25"/>
  <c r="AE48" i="25"/>
  <c r="AE47" i="25"/>
  <c r="AE46" i="25"/>
  <c r="AE45" i="25"/>
  <c r="AE44" i="25"/>
  <c r="AE43" i="25"/>
  <c r="AE42" i="25"/>
  <c r="AE41" i="25"/>
  <c r="AE40" i="25"/>
  <c r="AE39" i="25"/>
  <c r="AE38" i="25"/>
  <c r="AE37" i="25"/>
  <c r="AE36" i="25"/>
  <c r="AE35" i="25"/>
  <c r="AE34" i="25"/>
  <c r="AE33" i="25"/>
  <c r="AE32" i="25"/>
  <c r="AE31" i="25"/>
  <c r="AE30" i="25"/>
  <c r="AE29" i="25"/>
  <c r="AE28" i="25"/>
  <c r="AE27" i="25"/>
  <c r="AE26" i="25"/>
  <c r="AE25" i="25"/>
  <c r="AE24" i="25"/>
  <c r="AE23" i="25"/>
  <c r="AE22" i="25"/>
  <c r="AE21" i="25"/>
  <c r="AE20" i="25"/>
  <c r="AE19" i="25"/>
  <c r="AE18" i="25"/>
  <c r="AE17" i="25"/>
  <c r="AE16" i="25"/>
  <c r="AE15" i="25"/>
  <c r="AE14" i="25"/>
  <c r="AE13" i="25"/>
  <c r="AE12" i="25"/>
  <c r="AE11" i="25"/>
  <c r="AE10" i="25"/>
  <c r="AE9" i="25"/>
  <c r="AE8" i="25"/>
  <c r="AD86" i="25"/>
  <c r="AD85" i="25"/>
  <c r="AD84" i="25"/>
  <c r="AD83" i="25"/>
  <c r="AD82" i="25"/>
  <c r="AD81" i="25"/>
  <c r="AD80" i="25"/>
  <c r="AD79" i="25"/>
  <c r="AD78" i="25"/>
  <c r="AD77" i="25"/>
  <c r="AD76" i="25"/>
  <c r="AD75" i="25"/>
  <c r="AD74" i="25"/>
  <c r="AD73" i="25"/>
  <c r="AD72" i="25"/>
  <c r="AD71" i="25"/>
  <c r="AD70" i="25"/>
  <c r="AD69" i="25"/>
  <c r="AD68" i="25"/>
  <c r="AD67" i="25"/>
  <c r="AD66" i="25"/>
  <c r="AD65" i="25"/>
  <c r="AD64" i="25"/>
  <c r="AD63" i="25"/>
  <c r="AD62" i="25"/>
  <c r="AD61" i="25"/>
  <c r="AD60" i="25"/>
  <c r="AD59" i="25"/>
  <c r="AD58" i="25"/>
  <c r="AD57" i="25"/>
  <c r="AD56" i="25"/>
  <c r="AD55" i="25"/>
  <c r="AD54" i="25"/>
  <c r="AD53" i="25"/>
  <c r="AD52" i="25"/>
  <c r="AD51" i="25"/>
  <c r="AD50" i="25"/>
  <c r="AD49" i="25"/>
  <c r="AD48" i="25"/>
  <c r="AD47" i="25"/>
  <c r="AD46" i="25"/>
  <c r="AD45" i="25"/>
  <c r="AD44" i="25"/>
  <c r="AD43" i="25"/>
  <c r="AD42" i="25"/>
  <c r="AD41" i="25"/>
  <c r="AD40" i="25"/>
  <c r="AD39" i="25"/>
  <c r="AD38" i="25"/>
  <c r="AD37" i="25"/>
  <c r="AD36" i="25"/>
  <c r="AD35" i="25"/>
  <c r="AD34" i="25"/>
  <c r="AD33" i="25"/>
  <c r="AD32" i="25"/>
  <c r="AD31" i="25"/>
  <c r="AD30" i="25"/>
  <c r="AD29" i="25"/>
  <c r="AD28" i="25"/>
  <c r="AD27" i="25"/>
  <c r="AD26" i="25"/>
  <c r="AD25" i="25"/>
  <c r="AD24" i="25"/>
  <c r="AD23" i="25"/>
  <c r="AD22" i="25"/>
  <c r="AD21" i="25"/>
  <c r="AD20" i="25"/>
  <c r="AD19" i="25"/>
  <c r="AD18" i="25"/>
  <c r="AD17" i="25"/>
  <c r="AD16" i="25"/>
  <c r="AD15" i="25"/>
  <c r="AD14" i="25"/>
  <c r="AD13" i="25"/>
  <c r="AD12" i="25"/>
  <c r="AD11" i="25"/>
  <c r="AD10" i="25"/>
  <c r="AD9" i="25"/>
  <c r="AD8" i="25"/>
  <c r="AC86" i="25"/>
  <c r="AC85" i="25"/>
  <c r="AC84" i="25"/>
  <c r="AC83" i="25"/>
  <c r="AC82" i="25"/>
  <c r="AC81" i="25"/>
  <c r="AC80" i="25"/>
  <c r="AC79" i="25"/>
  <c r="AC78" i="25"/>
  <c r="AC77" i="25"/>
  <c r="AC76" i="25"/>
  <c r="AC75" i="25"/>
  <c r="AC74" i="25"/>
  <c r="AC73" i="25"/>
  <c r="AC72" i="25"/>
  <c r="AC71" i="25"/>
  <c r="AC70" i="25"/>
  <c r="AC69" i="25"/>
  <c r="AC68" i="25"/>
  <c r="AC67" i="25"/>
  <c r="AC66" i="25"/>
  <c r="AC65" i="25"/>
  <c r="AC64" i="25"/>
  <c r="AC63" i="25"/>
  <c r="AC62" i="25"/>
  <c r="AC61" i="25"/>
  <c r="AC60" i="25"/>
  <c r="AC59" i="25"/>
  <c r="AC58" i="25"/>
  <c r="AC57" i="25"/>
  <c r="AC56" i="25"/>
  <c r="AC55" i="25"/>
  <c r="AC54" i="25"/>
  <c r="AC53" i="25"/>
  <c r="AC52" i="25"/>
  <c r="AC51" i="25"/>
  <c r="AC50" i="25"/>
  <c r="AC49" i="25"/>
  <c r="AC48" i="25"/>
  <c r="AC47" i="25"/>
  <c r="AC46" i="25"/>
  <c r="AC45" i="25"/>
  <c r="AC44" i="25"/>
  <c r="AC43" i="25"/>
  <c r="AC42" i="25"/>
  <c r="AC41" i="25"/>
  <c r="AC40" i="25"/>
  <c r="AC39" i="25"/>
  <c r="AC38" i="25"/>
  <c r="AC37" i="25"/>
  <c r="AC36" i="25"/>
  <c r="AC35" i="25"/>
  <c r="AC34" i="25"/>
  <c r="AC33" i="25"/>
  <c r="AC32" i="25"/>
  <c r="AC31" i="25"/>
  <c r="AC30" i="25"/>
  <c r="AC29" i="25"/>
  <c r="AC28" i="25"/>
  <c r="AC27" i="25"/>
  <c r="AC26" i="25"/>
  <c r="AC25" i="25"/>
  <c r="AC24" i="25"/>
  <c r="AC23" i="25"/>
  <c r="AC22" i="25"/>
  <c r="AC21" i="25"/>
  <c r="AC20" i="25"/>
  <c r="AC19" i="25"/>
  <c r="AC18" i="25"/>
  <c r="AC17" i="25"/>
  <c r="AC16" i="25"/>
  <c r="AC15" i="25"/>
  <c r="AC14" i="25"/>
  <c r="AC13" i="25"/>
  <c r="AC12" i="25"/>
  <c r="AC11" i="25"/>
  <c r="AC10" i="25"/>
  <c r="AC9" i="25"/>
  <c r="AC8" i="25"/>
  <c r="AF8" i="20"/>
  <c r="AF7" i="20"/>
  <c r="AF6" i="20"/>
  <c r="AF5" i="20"/>
  <c r="AF4" i="20"/>
  <c r="AE8" i="20"/>
  <c r="AE7" i="20"/>
  <c r="AE6" i="20"/>
  <c r="AE5" i="20"/>
  <c r="AE4" i="20"/>
  <c r="AD8" i="20"/>
  <c r="AD7" i="20"/>
  <c r="AD6" i="20"/>
  <c r="AD5" i="20"/>
  <c r="AD4" i="20"/>
  <c r="AC8" i="20"/>
  <c r="AC7" i="20"/>
  <c r="AC6" i="20"/>
  <c r="AC5" i="20"/>
  <c r="AC4" i="20"/>
  <c r="AF4" i="45"/>
  <c r="AE4" i="45"/>
  <c r="AD4" i="45"/>
  <c r="AC4" i="45"/>
  <c r="AF34" i="47"/>
  <c r="AF33" i="47"/>
  <c r="AF32" i="47"/>
  <c r="AF31" i="47"/>
  <c r="AF30" i="47"/>
  <c r="AF29" i="47"/>
  <c r="AF28" i="47"/>
  <c r="AF27" i="47"/>
  <c r="AF26" i="47"/>
  <c r="AF25" i="47"/>
  <c r="AF24" i="47"/>
  <c r="AF23" i="47"/>
  <c r="AF22" i="47"/>
  <c r="AF21" i="47"/>
  <c r="AF20" i="47"/>
  <c r="AF19" i="47"/>
  <c r="AF18" i="47"/>
  <c r="AF17" i="47"/>
  <c r="AF16" i="47"/>
  <c r="AF15" i="47"/>
  <c r="AF14" i="47"/>
  <c r="AF13" i="47"/>
  <c r="AF12" i="47"/>
  <c r="AF11" i="47"/>
  <c r="AF10" i="47"/>
  <c r="AF7" i="47"/>
  <c r="AF6" i="47"/>
  <c r="AF5" i="47"/>
  <c r="AF4" i="47"/>
  <c r="AF3" i="47"/>
  <c r="AE34" i="47"/>
  <c r="AE33" i="47"/>
  <c r="AE32" i="47"/>
  <c r="AE31" i="47"/>
  <c r="AE30" i="47"/>
  <c r="AE29" i="47"/>
  <c r="AE28" i="47"/>
  <c r="AE27" i="47"/>
  <c r="AE26" i="47"/>
  <c r="AE25" i="47"/>
  <c r="AE24" i="47"/>
  <c r="AE23" i="47"/>
  <c r="AE22" i="47"/>
  <c r="AE21" i="47"/>
  <c r="AE20" i="47"/>
  <c r="AE19" i="47"/>
  <c r="AE18" i="47"/>
  <c r="AE17" i="47"/>
  <c r="AE16" i="47"/>
  <c r="AE15" i="47"/>
  <c r="AE14" i="47"/>
  <c r="AE13" i="47"/>
  <c r="AE12" i="47"/>
  <c r="AE11" i="47"/>
  <c r="AE10" i="47"/>
  <c r="AE7" i="47"/>
  <c r="AE6" i="47"/>
  <c r="AE5" i="47"/>
  <c r="AE4" i="47"/>
  <c r="AE3" i="47"/>
  <c r="AD34" i="47"/>
  <c r="AD33" i="47"/>
  <c r="AD32" i="47"/>
  <c r="AD31" i="47"/>
  <c r="AD30" i="47"/>
  <c r="AD29" i="47"/>
  <c r="AD28" i="47"/>
  <c r="AD27" i="47"/>
  <c r="AD26" i="47"/>
  <c r="AD25" i="47"/>
  <c r="AD24" i="47"/>
  <c r="AD23" i="47"/>
  <c r="AD22" i="47"/>
  <c r="AD21" i="47"/>
  <c r="AD20" i="47"/>
  <c r="AD19" i="47"/>
  <c r="AD18" i="47"/>
  <c r="AD17" i="47"/>
  <c r="AD16" i="47"/>
  <c r="AD15" i="47"/>
  <c r="AD14" i="47"/>
  <c r="AD13" i="47"/>
  <c r="AD12" i="47"/>
  <c r="AD11" i="47"/>
  <c r="AD10" i="47"/>
  <c r="AD7" i="47"/>
  <c r="AD6" i="47"/>
  <c r="AD5" i="47"/>
  <c r="AD4" i="47"/>
  <c r="AD3" i="47"/>
  <c r="AC34" i="47"/>
  <c r="AC33" i="47"/>
  <c r="AC32" i="47"/>
  <c r="AC31" i="47"/>
  <c r="AC30" i="47"/>
  <c r="AC29" i="47"/>
  <c r="AC28" i="47"/>
  <c r="AC27" i="47"/>
  <c r="AC26" i="47"/>
  <c r="AC25" i="47"/>
  <c r="AC24" i="47"/>
  <c r="AC23" i="47"/>
  <c r="AC22" i="47"/>
  <c r="AC21" i="47"/>
  <c r="AC20" i="47"/>
  <c r="AC19" i="47"/>
  <c r="AC18" i="47"/>
  <c r="AC17" i="47"/>
  <c r="AC16" i="47"/>
  <c r="AC15" i="47"/>
  <c r="AC14" i="47"/>
  <c r="AC13" i="47"/>
  <c r="AC12" i="47"/>
  <c r="AC11" i="47"/>
  <c r="AC10" i="47"/>
  <c r="AC7" i="47"/>
  <c r="AC6" i="47"/>
  <c r="AC5" i="47"/>
  <c r="AC4" i="47"/>
  <c r="AC3" i="47"/>
  <c r="AF24" i="48"/>
  <c r="AF23" i="48"/>
  <c r="AF22" i="48"/>
  <c r="AF21" i="48"/>
  <c r="AF20" i="48"/>
  <c r="AF19" i="48"/>
  <c r="AF18" i="48"/>
  <c r="AF17" i="48"/>
  <c r="AF16" i="48"/>
  <c r="AF15" i="48"/>
  <c r="AF14" i="48"/>
  <c r="AF13" i="48"/>
  <c r="AF12" i="48"/>
  <c r="AF11" i="48"/>
  <c r="AF10" i="48"/>
  <c r="AF9" i="48"/>
  <c r="AF8" i="48"/>
  <c r="AF7" i="48"/>
  <c r="AF6" i="48"/>
  <c r="AF5" i="48"/>
  <c r="AF4" i="48"/>
  <c r="AF3" i="48"/>
  <c r="AE24" i="48"/>
  <c r="AE23" i="48"/>
  <c r="AE22" i="48"/>
  <c r="AE21" i="48"/>
  <c r="AE20" i="48"/>
  <c r="AE19" i="48"/>
  <c r="AE18" i="48"/>
  <c r="AE17" i="48"/>
  <c r="AE16" i="48"/>
  <c r="AE15" i="48"/>
  <c r="AE14" i="48"/>
  <c r="AE13" i="48"/>
  <c r="AE12" i="48"/>
  <c r="AE11" i="48"/>
  <c r="AE10" i="48"/>
  <c r="AE9" i="48"/>
  <c r="AE8" i="48"/>
  <c r="AE7" i="48"/>
  <c r="AE6" i="48"/>
  <c r="AE5" i="48"/>
  <c r="AE4" i="48"/>
  <c r="AE3" i="48"/>
  <c r="AD24" i="48"/>
  <c r="AD23" i="48"/>
  <c r="AD22" i="48"/>
  <c r="AD21" i="48"/>
  <c r="AD20" i="48"/>
  <c r="AD19" i="48"/>
  <c r="AD18" i="48"/>
  <c r="AD17" i="48"/>
  <c r="AD16" i="48"/>
  <c r="AD15" i="48"/>
  <c r="AD14" i="48"/>
  <c r="AD13" i="48"/>
  <c r="AD12" i="48"/>
  <c r="AD11" i="48"/>
  <c r="AD10" i="48"/>
  <c r="AD9" i="48"/>
  <c r="AD8" i="48"/>
  <c r="AD7" i="48"/>
  <c r="AD6" i="48"/>
  <c r="AD5" i="48"/>
  <c r="AD4" i="48"/>
  <c r="AD3" i="48"/>
  <c r="AC24" i="48"/>
  <c r="AC23" i="48"/>
  <c r="AC22" i="48"/>
  <c r="AC21" i="48"/>
  <c r="AC20" i="48"/>
  <c r="AC19" i="48"/>
  <c r="AC18" i="48"/>
  <c r="AC17" i="48"/>
  <c r="AC16" i="48"/>
  <c r="AC15" i="48"/>
  <c r="AC14" i="48"/>
  <c r="AC13" i="48"/>
  <c r="AC12" i="48"/>
  <c r="AC11" i="48"/>
  <c r="AC10" i="48"/>
  <c r="AC9" i="48"/>
  <c r="AC8" i="48"/>
  <c r="AC7" i="48"/>
  <c r="AC6" i="48"/>
  <c r="AC5" i="48"/>
  <c r="AC4" i="48"/>
  <c r="AC3" i="48"/>
  <c r="AF2" i="48"/>
  <c r="AE2" i="48"/>
  <c r="AD2" i="48"/>
  <c r="AC2" i="48"/>
  <c r="AF11" i="49"/>
  <c r="AF10" i="49"/>
  <c r="AF9" i="49"/>
  <c r="AF8" i="49"/>
  <c r="AF7" i="49"/>
  <c r="AF6" i="49"/>
  <c r="AF5" i="49"/>
  <c r="AF4" i="49"/>
  <c r="AF3" i="49"/>
  <c r="AE11" i="49"/>
  <c r="AE10" i="49"/>
  <c r="AE9" i="49"/>
  <c r="AE8" i="49"/>
  <c r="AE7" i="49"/>
  <c r="AE6" i="49"/>
  <c r="AE5" i="49"/>
  <c r="AE4" i="49"/>
  <c r="AE3" i="49"/>
  <c r="AD11" i="49"/>
  <c r="AD10" i="49"/>
  <c r="AD9" i="49"/>
  <c r="AD8" i="49"/>
  <c r="AD7" i="49"/>
  <c r="AD6" i="49"/>
  <c r="AD5" i="49"/>
  <c r="AD4" i="49"/>
  <c r="AD3" i="49"/>
  <c r="AC11" i="49"/>
  <c r="AC10" i="49"/>
  <c r="AC9" i="49"/>
  <c r="AC8" i="49"/>
  <c r="AC7" i="49"/>
  <c r="AC6" i="49"/>
  <c r="AC5" i="49"/>
  <c r="AC4" i="49"/>
  <c r="AC3" i="49"/>
  <c r="AF2" i="49"/>
  <c r="AE2" i="49"/>
  <c r="AD2" i="49"/>
  <c r="AC2" i="49"/>
  <c r="AF10" i="50"/>
  <c r="AF9" i="50"/>
  <c r="AF8" i="50"/>
  <c r="AF7" i="50"/>
  <c r="AF6" i="50"/>
  <c r="AF5" i="50"/>
  <c r="AF4" i="50"/>
  <c r="AF3" i="50"/>
  <c r="AE10" i="50"/>
  <c r="AE9" i="50"/>
  <c r="AE8" i="50"/>
  <c r="AE7" i="50"/>
  <c r="AE6" i="50"/>
  <c r="AE5" i="50"/>
  <c r="AE4" i="50"/>
  <c r="AE3" i="50"/>
  <c r="AE2" i="50"/>
  <c r="AD10" i="50"/>
  <c r="AD9" i="50"/>
  <c r="AD8" i="50"/>
  <c r="AD7" i="50"/>
  <c r="AD6" i="50"/>
  <c r="AD5" i="50"/>
  <c r="AD4" i="50"/>
  <c r="AD3" i="50"/>
  <c r="AC10" i="50"/>
  <c r="AC9" i="50"/>
  <c r="AC8" i="50"/>
  <c r="AC7" i="50"/>
  <c r="AC6" i="50"/>
  <c r="AC5" i="50"/>
  <c r="AC4" i="50"/>
  <c r="AC3" i="50"/>
  <c r="AF2" i="50"/>
  <c r="AD2" i="50"/>
  <c r="AC2" i="50"/>
  <c r="AF15" i="54"/>
  <c r="AF14" i="54"/>
  <c r="AF13" i="54"/>
  <c r="AF12" i="54"/>
  <c r="AF11" i="54"/>
  <c r="AF10" i="54"/>
  <c r="AF9" i="54"/>
  <c r="AF8" i="54"/>
  <c r="AF7" i="54"/>
  <c r="AF6" i="54"/>
  <c r="AF5" i="54"/>
  <c r="AF4" i="54"/>
  <c r="AF3" i="54"/>
  <c r="AE15" i="54"/>
  <c r="AE14" i="54"/>
  <c r="AE13" i="54"/>
  <c r="AE12" i="54"/>
  <c r="AE11" i="54"/>
  <c r="AE10" i="54"/>
  <c r="AE9" i="54"/>
  <c r="AE8" i="54"/>
  <c r="AE7" i="54"/>
  <c r="AE6" i="54"/>
  <c r="AE5" i="54"/>
  <c r="AE4" i="54"/>
  <c r="AE3" i="54"/>
  <c r="AD15" i="54"/>
  <c r="AD14" i="54"/>
  <c r="AD13" i="54"/>
  <c r="AD12" i="54"/>
  <c r="AD11" i="54"/>
  <c r="AD10" i="54"/>
  <c r="AD9" i="54"/>
  <c r="AD8" i="54"/>
  <c r="AD7" i="54"/>
  <c r="AD6" i="54"/>
  <c r="AD5" i="54"/>
  <c r="AD4" i="54"/>
  <c r="AD3" i="54"/>
  <c r="AC15" i="54"/>
  <c r="AC14" i="54"/>
  <c r="AC13" i="54"/>
  <c r="AC12" i="54"/>
  <c r="AC11" i="54"/>
  <c r="AC10" i="54"/>
  <c r="AC9" i="54"/>
  <c r="AC8" i="54"/>
  <c r="AC7" i="54"/>
  <c r="AC6" i="54"/>
  <c r="AC5" i="54"/>
  <c r="AC4" i="54"/>
  <c r="AC3" i="54"/>
  <c r="AF2" i="54"/>
  <c r="AE2" i="54"/>
  <c r="AD2" i="54"/>
  <c r="AC2" i="54"/>
  <c r="AF11" i="29"/>
  <c r="AF10" i="29"/>
  <c r="AF9" i="29"/>
  <c r="AE11" i="29"/>
  <c r="AE10" i="29"/>
  <c r="AE9" i="29"/>
  <c r="AD11" i="29"/>
  <c r="AD10" i="29"/>
  <c r="AD9" i="29"/>
  <c r="AC11" i="29"/>
  <c r="AC10" i="29"/>
  <c r="AC9" i="29"/>
  <c r="AF9" i="44"/>
  <c r="AF8" i="44"/>
  <c r="AF7" i="44"/>
  <c r="AF6" i="44"/>
  <c r="AF5" i="44"/>
  <c r="AF4" i="44"/>
  <c r="AF3" i="44"/>
  <c r="AE9" i="44"/>
  <c r="AE8" i="44"/>
  <c r="AE7" i="44"/>
  <c r="AE6" i="44"/>
  <c r="AE5" i="44"/>
  <c r="AE4" i="44"/>
  <c r="AE3" i="44"/>
  <c r="AD9" i="44"/>
  <c r="AD8" i="44"/>
  <c r="AD7" i="44"/>
  <c r="AD6" i="44"/>
  <c r="AD5" i="44"/>
  <c r="AD4" i="44"/>
  <c r="AD3" i="44"/>
  <c r="AC9" i="44"/>
  <c r="AC8" i="44"/>
  <c r="AC7" i="44"/>
  <c r="AC6" i="44"/>
  <c r="AC5" i="44"/>
  <c r="AC4" i="44"/>
  <c r="AC3" i="44"/>
  <c r="AF25" i="31"/>
  <c r="AF24" i="31"/>
  <c r="AF23" i="31"/>
  <c r="AF22" i="31"/>
  <c r="AF21" i="31"/>
  <c r="AF20" i="31"/>
  <c r="AF19" i="31"/>
  <c r="AF18" i="31"/>
  <c r="AF17" i="31"/>
  <c r="AF16" i="31"/>
  <c r="AF15" i="31"/>
  <c r="AF14" i="31"/>
  <c r="AF13" i="31"/>
  <c r="AF12" i="31"/>
  <c r="AF11" i="31"/>
  <c r="AF10" i="31"/>
  <c r="AF9" i="31"/>
  <c r="AF8" i="31"/>
  <c r="AF7" i="31"/>
  <c r="AF6" i="31"/>
  <c r="AF5" i="31"/>
  <c r="AF4" i="31"/>
  <c r="AF3" i="31"/>
  <c r="AF2" i="31"/>
  <c r="AE25" i="31"/>
  <c r="AE24" i="31"/>
  <c r="AE23" i="31"/>
  <c r="AE22" i="31"/>
  <c r="AE21" i="31"/>
  <c r="AE20" i="31"/>
  <c r="AE19" i="31"/>
  <c r="AE18" i="31"/>
  <c r="AE17" i="31"/>
  <c r="AE16" i="31"/>
  <c r="AE15" i="31"/>
  <c r="AE14" i="31"/>
  <c r="AE13" i="31"/>
  <c r="AE12" i="31"/>
  <c r="AE11" i="31"/>
  <c r="AE10" i="31"/>
  <c r="AE9" i="31"/>
  <c r="AE8" i="31"/>
  <c r="AE7" i="31"/>
  <c r="AE6" i="31"/>
  <c r="AE5" i="31"/>
  <c r="AE4" i="31"/>
  <c r="AE3" i="31"/>
  <c r="AE2" i="31"/>
  <c r="AD25" i="31"/>
  <c r="AD24" i="31"/>
  <c r="AD23" i="31"/>
  <c r="AD22" i="31"/>
  <c r="AD21" i="31"/>
  <c r="AD20" i="31"/>
  <c r="AD19" i="31"/>
  <c r="AD18" i="31"/>
  <c r="AD17" i="31"/>
  <c r="AD16" i="31"/>
  <c r="AD15" i="31"/>
  <c r="AD14" i="31"/>
  <c r="AD13" i="31"/>
  <c r="AD12" i="31"/>
  <c r="AD11" i="31"/>
  <c r="AD10" i="31"/>
  <c r="AD9" i="31"/>
  <c r="AD8" i="31"/>
  <c r="AD7" i="31"/>
  <c r="AD6" i="31"/>
  <c r="AD5" i="31"/>
  <c r="AD4" i="31"/>
  <c r="AD3" i="31"/>
  <c r="AD2" i="31"/>
  <c r="AC25" i="31"/>
  <c r="AC24" i="31"/>
  <c r="AC23" i="31"/>
  <c r="AC22" i="31"/>
  <c r="AC21" i="31"/>
  <c r="AC20" i="31"/>
  <c r="AC19" i="31"/>
  <c r="AC18" i="31"/>
  <c r="AC17" i="31"/>
  <c r="AC16" i="31"/>
  <c r="AC15" i="31"/>
  <c r="AC14" i="31"/>
  <c r="AC13" i="31"/>
  <c r="AC12" i="31"/>
  <c r="AC11" i="31"/>
  <c r="AC10" i="31"/>
  <c r="AC9" i="31"/>
  <c r="AC8" i="31"/>
  <c r="AC7" i="31"/>
  <c r="AC6" i="31"/>
  <c r="AC5" i="31"/>
  <c r="AC4" i="31"/>
  <c r="AC3" i="31"/>
  <c r="AF28" i="53"/>
  <c r="AF27" i="53"/>
  <c r="AF26" i="53"/>
  <c r="AF25" i="53"/>
  <c r="AF24" i="53"/>
  <c r="AF23" i="53"/>
  <c r="AF22" i="53"/>
  <c r="AF21" i="53"/>
  <c r="AF20" i="53"/>
  <c r="AF19" i="53"/>
  <c r="AF18" i="53"/>
  <c r="AF17" i="53"/>
  <c r="AF16" i="53"/>
  <c r="AF15" i="53"/>
  <c r="AF14" i="53"/>
  <c r="AF13" i="53"/>
  <c r="AF12" i="53"/>
  <c r="AF11" i="53"/>
  <c r="AF10" i="53"/>
  <c r="AF9" i="53"/>
  <c r="AF8" i="53"/>
  <c r="AF7" i="53"/>
  <c r="AF6" i="53"/>
  <c r="AF5" i="53"/>
  <c r="AF4" i="53"/>
  <c r="AE28" i="53"/>
  <c r="AE27" i="53"/>
  <c r="AE26" i="53"/>
  <c r="AE25" i="53"/>
  <c r="AE24" i="53"/>
  <c r="AE23" i="53"/>
  <c r="AE22" i="53"/>
  <c r="AE21" i="53"/>
  <c r="AE20" i="53"/>
  <c r="AE19" i="53"/>
  <c r="AE18" i="53"/>
  <c r="AE17" i="53"/>
  <c r="AE16" i="53"/>
  <c r="AE15" i="53"/>
  <c r="AE14" i="53"/>
  <c r="AE13" i="53"/>
  <c r="AE12" i="53"/>
  <c r="AE11" i="53"/>
  <c r="AE10" i="53"/>
  <c r="AE9" i="53"/>
  <c r="AE8" i="53"/>
  <c r="AE7" i="53"/>
  <c r="AE6" i="53"/>
  <c r="AE5" i="53"/>
  <c r="AE4" i="53"/>
  <c r="AD28" i="53"/>
  <c r="AD27" i="53"/>
  <c r="AD26" i="53"/>
  <c r="AD25" i="53"/>
  <c r="AD24" i="53"/>
  <c r="AD23" i="53"/>
  <c r="AD22" i="53"/>
  <c r="AD21" i="53"/>
  <c r="AD20" i="53"/>
  <c r="AD19" i="53"/>
  <c r="AD18" i="53"/>
  <c r="AD17" i="53"/>
  <c r="AD16" i="53"/>
  <c r="AD15" i="53"/>
  <c r="AD14" i="53"/>
  <c r="AD13" i="53"/>
  <c r="AD12" i="53"/>
  <c r="AD11" i="53"/>
  <c r="AD10" i="53"/>
  <c r="AD9" i="53"/>
  <c r="AD8" i="53"/>
  <c r="AD7" i="53"/>
  <c r="AD6" i="53"/>
  <c r="AD5" i="53"/>
  <c r="AD4" i="53"/>
  <c r="AC28" i="53"/>
  <c r="AC27" i="53"/>
  <c r="AC26" i="53"/>
  <c r="AC25" i="53"/>
  <c r="AC24" i="53"/>
  <c r="AC23" i="53"/>
  <c r="AC22" i="53"/>
  <c r="AC21" i="53"/>
  <c r="AC20" i="53"/>
  <c r="AC19" i="53"/>
  <c r="AC18" i="53"/>
  <c r="AC17" i="53"/>
  <c r="AC16" i="53"/>
  <c r="AC15" i="53"/>
  <c r="AC14" i="53"/>
  <c r="AC13" i="53"/>
  <c r="AC12" i="53"/>
  <c r="AC11" i="53"/>
  <c r="AC10" i="53"/>
  <c r="AC9" i="53"/>
  <c r="AC8" i="53"/>
  <c r="AC7" i="53"/>
  <c r="AC6" i="53"/>
  <c r="AC5" i="53"/>
  <c r="AC4" i="53"/>
  <c r="AF4" i="51"/>
  <c r="AF3" i="51"/>
  <c r="AE4" i="51"/>
  <c r="AE3" i="51"/>
  <c r="AD3" i="51"/>
  <c r="AD4" i="51"/>
  <c r="AC4" i="51"/>
  <c r="AC3" i="51"/>
  <c r="AF2" i="51"/>
  <c r="AE2" i="51"/>
  <c r="AD2" i="51"/>
  <c r="AC2" i="51"/>
  <c r="AF15" i="52"/>
  <c r="AF14" i="52"/>
  <c r="AF13" i="52"/>
  <c r="AF12" i="52"/>
  <c r="AF11" i="52"/>
  <c r="AF10" i="52"/>
  <c r="AF9" i="52"/>
  <c r="AF8" i="52"/>
  <c r="AF7" i="52"/>
  <c r="AF6" i="52"/>
  <c r="AF5" i="52"/>
  <c r="AF4" i="52"/>
  <c r="AF3" i="52"/>
  <c r="AE15" i="52"/>
  <c r="AE14" i="52"/>
  <c r="AE13" i="52"/>
  <c r="AE12" i="52"/>
  <c r="AE11" i="52"/>
  <c r="AE10" i="52"/>
  <c r="AE9" i="52"/>
  <c r="AE8" i="52"/>
  <c r="AE7" i="52"/>
  <c r="AE6" i="52"/>
  <c r="AE5" i="52"/>
  <c r="AE4" i="52"/>
  <c r="AE3" i="52"/>
  <c r="AD15" i="52"/>
  <c r="AD14" i="52"/>
  <c r="AD13" i="52"/>
  <c r="AD12" i="52"/>
  <c r="AD11" i="52"/>
  <c r="AD10" i="52"/>
  <c r="AD9" i="52"/>
  <c r="AD8" i="52"/>
  <c r="AD7" i="52"/>
  <c r="AD6" i="52"/>
  <c r="AD5" i="52"/>
  <c r="AD4" i="52"/>
  <c r="AD3" i="52"/>
  <c r="AC15" i="52"/>
  <c r="AC14" i="52"/>
  <c r="AC13" i="52"/>
  <c r="AC12" i="52"/>
  <c r="AC11" i="52"/>
  <c r="AC10" i="52"/>
  <c r="AC9" i="52"/>
  <c r="AC8" i="52"/>
  <c r="AC7" i="52"/>
  <c r="AC6" i="52"/>
  <c r="AC5" i="52"/>
  <c r="AC4" i="52"/>
  <c r="AC3" i="52"/>
  <c r="AF2" i="52"/>
  <c r="AE2" i="52"/>
  <c r="AD2" i="52"/>
  <c r="AC2" i="52"/>
  <c r="AF27" i="28"/>
  <c r="AF26" i="28"/>
  <c r="AF25" i="28"/>
  <c r="AF24" i="28"/>
  <c r="AF23" i="28"/>
  <c r="AF22" i="28"/>
  <c r="AF21" i="28"/>
  <c r="AF20" i="28"/>
  <c r="AF19" i="28"/>
  <c r="AF18" i="28"/>
  <c r="AF17" i="28"/>
  <c r="AF16" i="28"/>
  <c r="AF15" i="28"/>
  <c r="AF14" i="28"/>
  <c r="AF13" i="28"/>
  <c r="AF12" i="28"/>
  <c r="AF11" i="28"/>
  <c r="AF10" i="28"/>
  <c r="AF9" i="28"/>
  <c r="AF8" i="28"/>
  <c r="AF7" i="28"/>
  <c r="AF6" i="28"/>
  <c r="AF5" i="28"/>
  <c r="AF4" i="28"/>
  <c r="AE27" i="28"/>
  <c r="AE26" i="28"/>
  <c r="AE25" i="28"/>
  <c r="AE24" i="28"/>
  <c r="AE23" i="28"/>
  <c r="AE22" i="28"/>
  <c r="AE21" i="28"/>
  <c r="AE20" i="28"/>
  <c r="AE19" i="28"/>
  <c r="AE18" i="28"/>
  <c r="AE17" i="28"/>
  <c r="AE16" i="28"/>
  <c r="AE15" i="28"/>
  <c r="AE14" i="28"/>
  <c r="AE13" i="28"/>
  <c r="AE12" i="28"/>
  <c r="AE11" i="28"/>
  <c r="AE10" i="28"/>
  <c r="AE9" i="28"/>
  <c r="AE8" i="28"/>
  <c r="AE7" i="28"/>
  <c r="AE6" i="28"/>
  <c r="AE5" i="28"/>
  <c r="AE4" i="28"/>
  <c r="AD27" i="28"/>
  <c r="AD26" i="28"/>
  <c r="AD25" i="28"/>
  <c r="AD24" i="28"/>
  <c r="AD23" i="28"/>
  <c r="AD22" i="28"/>
  <c r="AD21" i="28"/>
  <c r="AD20" i="28"/>
  <c r="AD19" i="28"/>
  <c r="AD18" i="28"/>
  <c r="AD17" i="28"/>
  <c r="AD16" i="28"/>
  <c r="AD15" i="28"/>
  <c r="AD14" i="28"/>
  <c r="AD13" i="28"/>
  <c r="AD12" i="28"/>
  <c r="AD11" i="28"/>
  <c r="AD10" i="28"/>
  <c r="AD9" i="28"/>
  <c r="AD8" i="28"/>
  <c r="AD7" i="28"/>
  <c r="AD6" i="28"/>
  <c r="AD5" i="28"/>
  <c r="AD4" i="28"/>
  <c r="AC27" i="28"/>
  <c r="AC26" i="28"/>
  <c r="AC25" i="28"/>
  <c r="AC24" i="28"/>
  <c r="AC23" i="28"/>
  <c r="AC22" i="28"/>
  <c r="AC21" i="28"/>
  <c r="AC20" i="28"/>
  <c r="AC19" i="28"/>
  <c r="AC18" i="28"/>
  <c r="AC17" i="28"/>
  <c r="AC16" i="28"/>
  <c r="AC15" i="28"/>
  <c r="AC14" i="28"/>
  <c r="AC13" i="28"/>
  <c r="AC12" i="28"/>
  <c r="AC11" i="28"/>
  <c r="AC10" i="28"/>
  <c r="AC9" i="28"/>
  <c r="AC8" i="28"/>
  <c r="AC7" i="28"/>
  <c r="AC6" i="28"/>
  <c r="AC5" i="28"/>
  <c r="AC4" i="28"/>
  <c r="AE3" i="28"/>
  <c r="AD3" i="28"/>
  <c r="AC3" i="28"/>
  <c r="AC2" i="28"/>
  <c r="AD2" i="28"/>
  <c r="AE2" i="28"/>
  <c r="AF3" i="28"/>
  <c r="AF2" i="28"/>
  <c r="AF3" i="53"/>
  <c r="AE3" i="53"/>
  <c r="AD3" i="53"/>
  <c r="AC3" i="53"/>
  <c r="AF2" i="53"/>
  <c r="AE2" i="53"/>
  <c r="AD2" i="53"/>
  <c r="AC2" i="53"/>
  <c r="AF2" i="47"/>
  <c r="AE2" i="47"/>
  <c r="AD2" i="47"/>
  <c r="AC2" i="47"/>
  <c r="C17" i="1" s="1"/>
  <c r="AF3" i="45"/>
  <c r="AF2" i="45"/>
  <c r="AE2" i="45"/>
  <c r="AE3" i="45"/>
  <c r="AD3" i="45"/>
  <c r="AD2" i="45"/>
  <c r="AC3" i="45"/>
  <c r="AC2" i="45"/>
  <c r="AF2" i="44"/>
  <c r="AE2" i="44"/>
  <c r="AD2" i="44"/>
  <c r="AC2" i="44"/>
  <c r="AC2" i="31"/>
  <c r="AF5" i="19"/>
  <c r="AE5" i="19"/>
  <c r="AD5" i="19"/>
  <c r="AC5" i="19"/>
  <c r="AC4" i="19"/>
  <c r="C47" i="1"/>
  <c r="AF56" i="41"/>
  <c r="AE56" i="41"/>
  <c r="AD56" i="41"/>
  <c r="AC56" i="41"/>
  <c r="AF55" i="41"/>
  <c r="AE55" i="41"/>
  <c r="AD55" i="41"/>
  <c r="AC55" i="41"/>
  <c r="AF54" i="41"/>
  <c r="AE54" i="41"/>
  <c r="AD54" i="41"/>
  <c r="AC54" i="41"/>
  <c r="AF53" i="41"/>
  <c r="AE53" i="41"/>
  <c r="AD53" i="41"/>
  <c r="AC53" i="41"/>
  <c r="AF51" i="41"/>
  <c r="AE51" i="41"/>
  <c r="AD51" i="41"/>
  <c r="AC51" i="41"/>
  <c r="AF50" i="41"/>
  <c r="AE50" i="41"/>
  <c r="AD50" i="41"/>
  <c r="AC50" i="41"/>
  <c r="AF49" i="41"/>
  <c r="AE49" i="41"/>
  <c r="AD49" i="41"/>
  <c r="AC49" i="41"/>
  <c r="AF40" i="41"/>
  <c r="AE40" i="41"/>
  <c r="AD40" i="41"/>
  <c r="AC40" i="41"/>
  <c r="AF39" i="41"/>
  <c r="AE39" i="41"/>
  <c r="AD39" i="41"/>
  <c r="AC39" i="41"/>
  <c r="AF38" i="41"/>
  <c r="AE38" i="41"/>
  <c r="AD38" i="41"/>
  <c r="AC38" i="41"/>
  <c r="AF37" i="41"/>
  <c r="AE37" i="41"/>
  <c r="AD37" i="41"/>
  <c r="AC37" i="41"/>
  <c r="AF48" i="41"/>
  <c r="AE48" i="41"/>
  <c r="AD48" i="41"/>
  <c r="AC48" i="41"/>
  <c r="AF47" i="41"/>
  <c r="AE47" i="41"/>
  <c r="AD47" i="41"/>
  <c r="AC47" i="41"/>
  <c r="AF46" i="41"/>
  <c r="AE46" i="41"/>
  <c r="AD46" i="41"/>
  <c r="AC46" i="41"/>
  <c r="AF45" i="41"/>
  <c r="AE45" i="41"/>
  <c r="AD45" i="41"/>
  <c r="AC45" i="41"/>
  <c r="AF44" i="41"/>
  <c r="AE44" i="41"/>
  <c r="AD44" i="41"/>
  <c r="AC44" i="41"/>
  <c r="AF43" i="41"/>
  <c r="AE43" i="41"/>
  <c r="AD43" i="41"/>
  <c r="AC43" i="41"/>
  <c r="AF42" i="41"/>
  <c r="AE42" i="41"/>
  <c r="AD42" i="41"/>
  <c r="AC42" i="41"/>
  <c r="AF41" i="41"/>
  <c r="AE41" i="41"/>
  <c r="AD41" i="41"/>
  <c r="AC41" i="41"/>
  <c r="AF36" i="41"/>
  <c r="AE36" i="41"/>
  <c r="AD36" i="41"/>
  <c r="AC36" i="41"/>
  <c r="AF35" i="41"/>
  <c r="AE35" i="41"/>
  <c r="AD35" i="41"/>
  <c r="AC35" i="41"/>
  <c r="AF34" i="41"/>
  <c r="AE34" i="41"/>
  <c r="AD34" i="41"/>
  <c r="AC34" i="41"/>
  <c r="AF33" i="41"/>
  <c r="AE33" i="41"/>
  <c r="AD33" i="41"/>
  <c r="AC33" i="41"/>
  <c r="AF32" i="41"/>
  <c r="AE32" i="41"/>
  <c r="AD32" i="41"/>
  <c r="AC32" i="41"/>
  <c r="AF31" i="41"/>
  <c r="AE31" i="41"/>
  <c r="AD31" i="41"/>
  <c r="AC31" i="41"/>
  <c r="AF30" i="41"/>
  <c r="AE30" i="41"/>
  <c r="AD30" i="41"/>
  <c r="AC30" i="41"/>
  <c r="AF29" i="41"/>
  <c r="AE29" i="41"/>
  <c r="AD29" i="41"/>
  <c r="AC29" i="41"/>
  <c r="AF28" i="41"/>
  <c r="AE28" i="41"/>
  <c r="AD28" i="41"/>
  <c r="AC28" i="41"/>
  <c r="AF27" i="41"/>
  <c r="AE27" i="41"/>
  <c r="AD27" i="41"/>
  <c r="AC27" i="41"/>
  <c r="AF26" i="41"/>
  <c r="AE26" i="41"/>
  <c r="AD26" i="41"/>
  <c r="AC26" i="41"/>
  <c r="AF25" i="41"/>
  <c r="AE25" i="41"/>
  <c r="AD25" i="41"/>
  <c r="AC25" i="41"/>
  <c r="AF24" i="41"/>
  <c r="AE24" i="41"/>
  <c r="AD24" i="41"/>
  <c r="AC24" i="41"/>
  <c r="AF23" i="41"/>
  <c r="AE23" i="41"/>
  <c r="AD23" i="41"/>
  <c r="AC23" i="41"/>
  <c r="AF22" i="41"/>
  <c r="AE22" i="41"/>
  <c r="AD22" i="41"/>
  <c r="AC22" i="41"/>
  <c r="AF21" i="41"/>
  <c r="AE21" i="41"/>
  <c r="AD21" i="41"/>
  <c r="AC21" i="41"/>
  <c r="AF20" i="41"/>
  <c r="AE20" i="41"/>
  <c r="AD20" i="41"/>
  <c r="AC20" i="41"/>
  <c r="AF19" i="41"/>
  <c r="AE19" i="41"/>
  <c r="AD19" i="41"/>
  <c r="AC19" i="41"/>
  <c r="AF18" i="41"/>
  <c r="AE18" i="41"/>
  <c r="AD18" i="41"/>
  <c r="AC18" i="41"/>
  <c r="AF17" i="41"/>
  <c r="AE17" i="41"/>
  <c r="AD17" i="41"/>
  <c r="AC17" i="41"/>
  <c r="AF16" i="41"/>
  <c r="AE16" i="41"/>
  <c r="AD16" i="41"/>
  <c r="AC16" i="41"/>
  <c r="AF15" i="41"/>
  <c r="AE15" i="41"/>
  <c r="AD15" i="41"/>
  <c r="AC15" i="41"/>
  <c r="AF14" i="41"/>
  <c r="AE14" i="41"/>
  <c r="AD14" i="41"/>
  <c r="AC14" i="41"/>
  <c r="AF13" i="41"/>
  <c r="AE13" i="41"/>
  <c r="AD13" i="41"/>
  <c r="AC13" i="41"/>
  <c r="AF12" i="41"/>
  <c r="AE12" i="41"/>
  <c r="AD12" i="41"/>
  <c r="AC12" i="41"/>
  <c r="AF11" i="41"/>
  <c r="AE11" i="41"/>
  <c r="AD11" i="41"/>
  <c r="AC11" i="41"/>
  <c r="AF10" i="41"/>
  <c r="AE10" i="41"/>
  <c r="AD10" i="41"/>
  <c r="AC10" i="41"/>
  <c r="AF9" i="41"/>
  <c r="AE9" i="41"/>
  <c r="AD9" i="41"/>
  <c r="AC9" i="41"/>
  <c r="AF8" i="41"/>
  <c r="AE8" i="41"/>
  <c r="AD8" i="41"/>
  <c r="AC8" i="41"/>
  <c r="AF7" i="41"/>
  <c r="AE7" i="41"/>
  <c r="AD7" i="41"/>
  <c r="AC7" i="41"/>
  <c r="AF6" i="41"/>
  <c r="AE6" i="41"/>
  <c r="AD6" i="41"/>
  <c r="AC6" i="41"/>
  <c r="AF5" i="41"/>
  <c r="AE5" i="41"/>
  <c r="AD5" i="41"/>
  <c r="AC5" i="41"/>
  <c r="AF4" i="41"/>
  <c r="AE4" i="41"/>
  <c r="AD4" i="41"/>
  <c r="AC4" i="41"/>
  <c r="AF3" i="41"/>
  <c r="AE3" i="41"/>
  <c r="AD3" i="41"/>
  <c r="AC3" i="41"/>
  <c r="AD2" i="41"/>
  <c r="AE2" i="41"/>
  <c r="AF2" i="41"/>
  <c r="AC2" i="41"/>
  <c r="F26" i="1"/>
  <c r="E26" i="1"/>
  <c r="D26" i="1"/>
  <c r="D25" i="1"/>
  <c r="C26" i="1"/>
  <c r="AF16" i="36"/>
  <c r="AF15" i="36"/>
  <c r="AF14" i="36"/>
  <c r="AF13" i="36"/>
  <c r="AF12" i="36"/>
  <c r="AF11" i="36"/>
  <c r="AF10" i="36"/>
  <c r="AF9" i="36"/>
  <c r="AF8" i="36"/>
  <c r="AF7" i="36"/>
  <c r="AF6" i="36"/>
  <c r="AF5" i="36"/>
  <c r="AF4" i="36"/>
  <c r="AF3" i="36"/>
  <c r="AE16" i="36"/>
  <c r="AE15" i="36"/>
  <c r="AE14" i="36"/>
  <c r="AE13" i="36"/>
  <c r="AE12" i="36"/>
  <c r="AE11" i="36"/>
  <c r="AE10" i="36"/>
  <c r="AE9" i="36"/>
  <c r="AE8" i="36"/>
  <c r="AE7" i="36"/>
  <c r="AE6" i="36"/>
  <c r="AE5" i="36"/>
  <c r="AE4" i="36"/>
  <c r="AE3" i="36"/>
  <c r="AD16" i="36"/>
  <c r="AD15" i="36"/>
  <c r="AD14" i="36"/>
  <c r="AD13" i="36"/>
  <c r="AD12" i="36"/>
  <c r="AD11" i="36"/>
  <c r="AD10" i="36"/>
  <c r="AD9" i="36"/>
  <c r="AD8" i="36"/>
  <c r="AD7" i="36"/>
  <c r="AD6" i="36"/>
  <c r="AD5" i="36"/>
  <c r="AD4" i="36"/>
  <c r="AD3" i="36"/>
  <c r="AC16" i="36"/>
  <c r="AC15" i="36"/>
  <c r="AC14" i="36"/>
  <c r="AC13" i="36"/>
  <c r="AC12" i="36"/>
  <c r="AC11" i="36"/>
  <c r="AC10" i="36"/>
  <c r="AC9" i="36"/>
  <c r="AC8" i="36"/>
  <c r="AC7" i="36"/>
  <c r="AC6" i="36"/>
  <c r="AC5" i="36"/>
  <c r="AC4" i="36"/>
  <c r="AC3" i="36"/>
  <c r="AF2" i="36"/>
  <c r="AE2" i="36"/>
  <c r="AD2" i="36"/>
  <c r="AC2" i="36"/>
  <c r="AF2" i="35"/>
  <c r="AE2" i="35"/>
  <c r="AD2" i="35"/>
  <c r="AC2" i="35"/>
  <c r="AF2" i="34"/>
  <c r="AE2" i="34"/>
  <c r="AD2" i="34"/>
  <c r="AC2" i="34"/>
  <c r="AF13" i="30"/>
  <c r="AF12" i="30"/>
  <c r="AC13" i="30"/>
  <c r="AC12" i="30"/>
  <c r="AF11" i="30"/>
  <c r="AF10" i="30"/>
  <c r="AF9" i="30"/>
  <c r="AF8" i="30"/>
  <c r="AF7" i="30"/>
  <c r="AF6" i="30"/>
  <c r="AF5" i="30"/>
  <c r="AF4" i="30"/>
  <c r="AF3" i="30"/>
  <c r="AC11" i="30"/>
  <c r="AC10" i="30"/>
  <c r="AC9" i="30"/>
  <c r="AC8" i="30"/>
  <c r="AC7" i="30"/>
  <c r="AC6" i="30"/>
  <c r="AC5" i="30"/>
  <c r="AC4" i="30"/>
  <c r="AC3" i="30"/>
  <c r="AF2" i="30"/>
  <c r="AC2" i="30"/>
  <c r="AF8" i="29"/>
  <c r="AC8" i="29"/>
  <c r="AF7" i="29"/>
  <c r="AF6" i="29"/>
  <c r="AF5" i="29"/>
  <c r="AF4" i="29"/>
  <c r="AC7" i="29"/>
  <c r="AC6" i="29"/>
  <c r="AC5" i="29"/>
  <c r="AC4" i="29"/>
  <c r="AF3" i="29"/>
  <c r="AC3" i="29"/>
  <c r="AF2" i="29"/>
  <c r="AC2" i="29"/>
  <c r="H7" i="1"/>
  <c r="AD8" i="29" s="1"/>
  <c r="AF76" i="6"/>
  <c r="AE76" i="6"/>
  <c r="AD76" i="6"/>
  <c r="AC76" i="6"/>
  <c r="AF75" i="6"/>
  <c r="AE75" i="6"/>
  <c r="AD75" i="6"/>
  <c r="AC75" i="6"/>
  <c r="AF47" i="6"/>
  <c r="AE47" i="6"/>
  <c r="AD47" i="6"/>
  <c r="AC47" i="6"/>
  <c r="AF46" i="6"/>
  <c r="AE46" i="6"/>
  <c r="AD46" i="6"/>
  <c r="AC46" i="6"/>
  <c r="AF49" i="6"/>
  <c r="AE49" i="6"/>
  <c r="AD49" i="6"/>
  <c r="AC49" i="6"/>
  <c r="AF48" i="6"/>
  <c r="AD48" i="6"/>
  <c r="AC48" i="6"/>
  <c r="AF7" i="25"/>
  <c r="AD7" i="25"/>
  <c r="AC7" i="25"/>
  <c r="AF6" i="25"/>
  <c r="AC6" i="25"/>
  <c r="AF5" i="25"/>
  <c r="AC5" i="25"/>
  <c r="AF4" i="25"/>
  <c r="AC4" i="25"/>
  <c r="AF3" i="25"/>
  <c r="AC3" i="25"/>
  <c r="AF2" i="25"/>
  <c r="AC2" i="25"/>
  <c r="AF9" i="24"/>
  <c r="AC9" i="24"/>
  <c r="AF8" i="24"/>
  <c r="AC8" i="24"/>
  <c r="AF5" i="24"/>
  <c r="AC5" i="24"/>
  <c r="AF3" i="24"/>
  <c r="AC3" i="24"/>
  <c r="AF11" i="24"/>
  <c r="AC11" i="24"/>
  <c r="AF10" i="24"/>
  <c r="AC10" i="24"/>
  <c r="AF7" i="24"/>
  <c r="AC7" i="24"/>
  <c r="AF6" i="24"/>
  <c r="AC6" i="24"/>
  <c r="AF4" i="24"/>
  <c r="AC4" i="24"/>
  <c r="AF2" i="24"/>
  <c r="AC2" i="24"/>
  <c r="AF9" i="26"/>
  <c r="AD9" i="26"/>
  <c r="AC9" i="26"/>
  <c r="AF8" i="26"/>
  <c r="AD8" i="26"/>
  <c r="AC8" i="26"/>
  <c r="AF7" i="26"/>
  <c r="AD7" i="26"/>
  <c r="AC7" i="26"/>
  <c r="AF6" i="26"/>
  <c r="AD6" i="26"/>
  <c r="AC6" i="26"/>
  <c r="AF5" i="26"/>
  <c r="AD5" i="26"/>
  <c r="AC5" i="26"/>
  <c r="AF4" i="26"/>
  <c r="AD4" i="26"/>
  <c r="AC4" i="26"/>
  <c r="AF3" i="26"/>
  <c r="AD3" i="26"/>
  <c r="AC3" i="26"/>
  <c r="AF2" i="26"/>
  <c r="AD2" i="26"/>
  <c r="AC2" i="26"/>
  <c r="AF9" i="23"/>
  <c r="AD9" i="23"/>
  <c r="AC9" i="23"/>
  <c r="AF8" i="23"/>
  <c r="AC8" i="23"/>
  <c r="AF3" i="23"/>
  <c r="AC3" i="23"/>
  <c r="AF10" i="23"/>
  <c r="AD10" i="23"/>
  <c r="AC10" i="23"/>
  <c r="AF7" i="23"/>
  <c r="AC7" i="23"/>
  <c r="AF6" i="23"/>
  <c r="AC6" i="23"/>
  <c r="AF5" i="23"/>
  <c r="AC5" i="23"/>
  <c r="AF4" i="23"/>
  <c r="AC4" i="23"/>
  <c r="AF2" i="23"/>
  <c r="AD2" i="23"/>
  <c r="AC2" i="23"/>
  <c r="AF2" i="20"/>
  <c r="AC2" i="20"/>
  <c r="AF37" i="21"/>
  <c r="AD37" i="21"/>
  <c r="AC37" i="21"/>
  <c r="AF36" i="21"/>
  <c r="AD36" i="21"/>
  <c r="AC36" i="21"/>
  <c r="AF35" i="21"/>
  <c r="AD35" i="21"/>
  <c r="AC35" i="21"/>
  <c r="AF34" i="21"/>
  <c r="AD34" i="21"/>
  <c r="AC34" i="21"/>
  <c r="AF33" i="21"/>
  <c r="AD33" i="21"/>
  <c r="AC33" i="21"/>
  <c r="AF32" i="21"/>
  <c r="AD32" i="21"/>
  <c r="AC32" i="21"/>
  <c r="AF31" i="21"/>
  <c r="AD31" i="21"/>
  <c r="AC31" i="21"/>
  <c r="AF30" i="21"/>
  <c r="AD30" i="21"/>
  <c r="AC30" i="21"/>
  <c r="AF29" i="21"/>
  <c r="AD29" i="21"/>
  <c r="AC29" i="21"/>
  <c r="AF28" i="21"/>
  <c r="AD28" i="21"/>
  <c r="AC28" i="21"/>
  <c r="AF27" i="21"/>
  <c r="AD27" i="21"/>
  <c r="AC27" i="21"/>
  <c r="AF26" i="21"/>
  <c r="AD26" i="21"/>
  <c r="AC26" i="21"/>
  <c r="AF25" i="21"/>
  <c r="AD25" i="21"/>
  <c r="AC25" i="21"/>
  <c r="AF24" i="21"/>
  <c r="AD24" i="21"/>
  <c r="AC24" i="21"/>
  <c r="AF23" i="21"/>
  <c r="AD23" i="21"/>
  <c r="AC23" i="21"/>
  <c r="AF22" i="21"/>
  <c r="AD22" i="21"/>
  <c r="AC22" i="21"/>
  <c r="AF21" i="21"/>
  <c r="AD21" i="21"/>
  <c r="AC21" i="21"/>
  <c r="AF20" i="21"/>
  <c r="AD20" i="21"/>
  <c r="AC20" i="21"/>
  <c r="AF19" i="21"/>
  <c r="AD19" i="21"/>
  <c r="AC19" i="21"/>
  <c r="AF18" i="21"/>
  <c r="AD18" i="21"/>
  <c r="AC18" i="21"/>
  <c r="AF17" i="21"/>
  <c r="AD17" i="21"/>
  <c r="AC17" i="21"/>
  <c r="AF16" i="21"/>
  <c r="AD16" i="21"/>
  <c r="AC16" i="21"/>
  <c r="AF15" i="21"/>
  <c r="AD15" i="21"/>
  <c r="AC15" i="21"/>
  <c r="AF14" i="21"/>
  <c r="AD14" i="21"/>
  <c r="AC14" i="21"/>
  <c r="AF13" i="21"/>
  <c r="AD13" i="21"/>
  <c r="AC13" i="21"/>
  <c r="AF12" i="21"/>
  <c r="AD12" i="21"/>
  <c r="AC12" i="21"/>
  <c r="AF11" i="21"/>
  <c r="AD11" i="21"/>
  <c r="AC11" i="21"/>
  <c r="AF10" i="21"/>
  <c r="AD10" i="21"/>
  <c r="AC10" i="21"/>
  <c r="AF9" i="21"/>
  <c r="AD9" i="21"/>
  <c r="AC9" i="21"/>
  <c r="AF8" i="21"/>
  <c r="AD8" i="21"/>
  <c r="AC8" i="21"/>
  <c r="AF7" i="21"/>
  <c r="AD7" i="21"/>
  <c r="AC7" i="21"/>
  <c r="AF6" i="21"/>
  <c r="AD6" i="21"/>
  <c r="AC6" i="21"/>
  <c r="AF5" i="21"/>
  <c r="AD5" i="21"/>
  <c r="AC5" i="21"/>
  <c r="AF4" i="21"/>
  <c r="AD4" i="21"/>
  <c r="AC4" i="21"/>
  <c r="AF3" i="21"/>
  <c r="AD3" i="21"/>
  <c r="AC3" i="21"/>
  <c r="AF2" i="21"/>
  <c r="AD2" i="21"/>
  <c r="AC2" i="21"/>
  <c r="AF4" i="19"/>
  <c r="AF3" i="19"/>
  <c r="AF2" i="19"/>
  <c r="AD3" i="19"/>
  <c r="AD2" i="19"/>
  <c r="AC3" i="19"/>
  <c r="AC2" i="19"/>
  <c r="AF64" i="6"/>
  <c r="AD64" i="6"/>
  <c r="AC64" i="6"/>
  <c r="AF63" i="6"/>
  <c r="AD63" i="6"/>
  <c r="AC63" i="6"/>
  <c r="AF68" i="6"/>
  <c r="AD68" i="6"/>
  <c r="AC68" i="6"/>
  <c r="AF67" i="6"/>
  <c r="AD67" i="6"/>
  <c r="AC67" i="6"/>
  <c r="AF74" i="6"/>
  <c r="AD74" i="6"/>
  <c r="AC74" i="6"/>
  <c r="AF73" i="6"/>
  <c r="AD73" i="6"/>
  <c r="AC73" i="6"/>
  <c r="AF72" i="6"/>
  <c r="AD72" i="6"/>
  <c r="AC72" i="6"/>
  <c r="AF71" i="6"/>
  <c r="AD71" i="6"/>
  <c r="AC71" i="6"/>
  <c r="AF70" i="6"/>
  <c r="AD70" i="6"/>
  <c r="AC70" i="6"/>
  <c r="AF69" i="6"/>
  <c r="AD69" i="6"/>
  <c r="AC69" i="6"/>
  <c r="AF66" i="6"/>
  <c r="AD66" i="6"/>
  <c r="AC66" i="6"/>
  <c r="AF65" i="6"/>
  <c r="AD65" i="6"/>
  <c r="AC65" i="6"/>
  <c r="AF62" i="6"/>
  <c r="AD62" i="6"/>
  <c r="AC62" i="6"/>
  <c r="AF61" i="6"/>
  <c r="AD61" i="6"/>
  <c r="AC61" i="6"/>
  <c r="AF60" i="6"/>
  <c r="AD60" i="6"/>
  <c r="AC60" i="6"/>
  <c r="AF59" i="6"/>
  <c r="AD59" i="6"/>
  <c r="AC59" i="6"/>
  <c r="AF58" i="6"/>
  <c r="AD58" i="6"/>
  <c r="AC58" i="6"/>
  <c r="AF57" i="6"/>
  <c r="AD57" i="6"/>
  <c r="AC57" i="6"/>
  <c r="AF56" i="6"/>
  <c r="AD56" i="6"/>
  <c r="AC56" i="6"/>
  <c r="AF55" i="6"/>
  <c r="AD55" i="6"/>
  <c r="AC55" i="6"/>
  <c r="AF54" i="6"/>
  <c r="AD54" i="6"/>
  <c r="AC54" i="6"/>
  <c r="AF53" i="6"/>
  <c r="AD53" i="6"/>
  <c r="AC53" i="6"/>
  <c r="AF52" i="6"/>
  <c r="AD52" i="6"/>
  <c r="AC52" i="6"/>
  <c r="AF51" i="6"/>
  <c r="AD51" i="6"/>
  <c r="AC51" i="6"/>
  <c r="AF50" i="6"/>
  <c r="AD50" i="6"/>
  <c r="AC50" i="6"/>
  <c r="AF45" i="6"/>
  <c r="AD45" i="6"/>
  <c r="AC45" i="6"/>
  <c r="AF44" i="6"/>
  <c r="AD44" i="6"/>
  <c r="AC44" i="6"/>
  <c r="AF43" i="6"/>
  <c r="AD43" i="6"/>
  <c r="AC43" i="6"/>
  <c r="AF42" i="6"/>
  <c r="AE42" i="6"/>
  <c r="AD42" i="6"/>
  <c r="AC42" i="6"/>
  <c r="AF41" i="6"/>
  <c r="AD41" i="6"/>
  <c r="AC41" i="6"/>
  <c r="AF40" i="6"/>
  <c r="AD40" i="6"/>
  <c r="AC40" i="6"/>
  <c r="AF39" i="6"/>
  <c r="AD39" i="6"/>
  <c r="AC39" i="6"/>
  <c r="AF38" i="6"/>
  <c r="AD38" i="6"/>
  <c r="AC38" i="6"/>
  <c r="AF37" i="6"/>
  <c r="AD37" i="6"/>
  <c r="AC37" i="6"/>
  <c r="AF36" i="6"/>
  <c r="AD36" i="6"/>
  <c r="AC36" i="6"/>
  <c r="AF35" i="6"/>
  <c r="AD35" i="6"/>
  <c r="AC35" i="6"/>
  <c r="AF34" i="6"/>
  <c r="AD34" i="6"/>
  <c r="AC34" i="6"/>
  <c r="AF33" i="6"/>
  <c r="AD33" i="6"/>
  <c r="AC33" i="6"/>
  <c r="AF32" i="6"/>
  <c r="AD32" i="6"/>
  <c r="AC32" i="6"/>
  <c r="AF31" i="6"/>
  <c r="AD31" i="6"/>
  <c r="AC31" i="6"/>
  <c r="AF30" i="6"/>
  <c r="AD30" i="6"/>
  <c r="AC30" i="6"/>
  <c r="AF29" i="6"/>
  <c r="AD29" i="6"/>
  <c r="AC29" i="6"/>
  <c r="AF28" i="6"/>
  <c r="AD28" i="6"/>
  <c r="AC28" i="6"/>
  <c r="AF27" i="6"/>
  <c r="AD27" i="6"/>
  <c r="AC27" i="6"/>
  <c r="AF26" i="6"/>
  <c r="AD26" i="6"/>
  <c r="AC26" i="6"/>
  <c r="AF25" i="6"/>
  <c r="AD25" i="6"/>
  <c r="AC25" i="6"/>
  <c r="AF24" i="6"/>
  <c r="AD24" i="6"/>
  <c r="AC24" i="6"/>
  <c r="AF23" i="6"/>
  <c r="AD23" i="6"/>
  <c r="AC23" i="6"/>
  <c r="AF22" i="6"/>
  <c r="AD22" i="6"/>
  <c r="AC22" i="6"/>
  <c r="AF21" i="6"/>
  <c r="AD21" i="6"/>
  <c r="AC21" i="6"/>
  <c r="AF20" i="6"/>
  <c r="AD20" i="6"/>
  <c r="AC20" i="6"/>
  <c r="AF19" i="6"/>
  <c r="AD19" i="6"/>
  <c r="AC19" i="6"/>
  <c r="AF18" i="6"/>
  <c r="AD18" i="6"/>
  <c r="AC18" i="6"/>
  <c r="AF17" i="6"/>
  <c r="AD17" i="6"/>
  <c r="AC17" i="6"/>
  <c r="AF16" i="6"/>
  <c r="AD16" i="6"/>
  <c r="AC16" i="6"/>
  <c r="AF15" i="6"/>
  <c r="AD15" i="6"/>
  <c r="AC15" i="6"/>
  <c r="AF14" i="6"/>
  <c r="AD14" i="6"/>
  <c r="AC14" i="6"/>
  <c r="AF13" i="6"/>
  <c r="AD13" i="6"/>
  <c r="AC13" i="6"/>
  <c r="AF12" i="6"/>
  <c r="AD12" i="6"/>
  <c r="AC12" i="6"/>
  <c r="AF11" i="6"/>
  <c r="AD11" i="6"/>
  <c r="AC11" i="6"/>
  <c r="AF10" i="6"/>
  <c r="AD10" i="6"/>
  <c r="AC10" i="6"/>
  <c r="AF9" i="6"/>
  <c r="AD9" i="6"/>
  <c r="AC9" i="6"/>
  <c r="AF8" i="6"/>
  <c r="AD8" i="6"/>
  <c r="AC8" i="6"/>
  <c r="AF7" i="6"/>
  <c r="AD7" i="6"/>
  <c r="AC7" i="6"/>
  <c r="AF6" i="6"/>
  <c r="AD6" i="6"/>
  <c r="AC6" i="6"/>
  <c r="AF5" i="6"/>
  <c r="AD5" i="6"/>
  <c r="AC5" i="6"/>
  <c r="AF4" i="6"/>
  <c r="AD4" i="6"/>
  <c r="AC4" i="6"/>
  <c r="AF3" i="6"/>
  <c r="AD3" i="6"/>
  <c r="AC3" i="6"/>
  <c r="AF2" i="6"/>
  <c r="AD2" i="6"/>
  <c r="AC2" i="6"/>
  <c r="AE30" i="21"/>
  <c r="I7" i="1"/>
  <c r="AE4" i="19" s="1"/>
  <c r="E10" i="1"/>
  <c r="E17" i="1" l="1"/>
  <c r="F17" i="1"/>
  <c r="D17" i="1"/>
  <c r="F39" i="1"/>
  <c r="D38" i="1"/>
  <c r="F38" i="1"/>
  <c r="E38" i="1"/>
  <c r="C38" i="1"/>
  <c r="AD8" i="30"/>
  <c r="C39" i="1"/>
  <c r="C40" i="1"/>
  <c r="AE7" i="30"/>
  <c r="AD5" i="24"/>
  <c r="AE8" i="30"/>
  <c r="AD10" i="24"/>
  <c r="AD2" i="25"/>
  <c r="AE2" i="30"/>
  <c r="F40" i="1"/>
  <c r="AD12" i="30"/>
  <c r="AD2" i="20"/>
  <c r="AD6" i="23"/>
  <c r="AD6" i="24"/>
  <c r="AD5" i="25"/>
  <c r="AD10" i="30"/>
  <c r="AE9" i="30"/>
  <c r="AD3" i="23"/>
  <c r="AD11" i="24"/>
  <c r="AD3" i="30"/>
  <c r="AD11" i="30"/>
  <c r="AE10" i="30"/>
  <c r="AE12" i="30"/>
  <c r="AD9" i="30"/>
  <c r="AD13" i="30"/>
  <c r="AD4" i="23"/>
  <c r="AD2" i="24"/>
  <c r="AD8" i="24"/>
  <c r="AD3" i="25"/>
  <c r="AD4" i="30"/>
  <c r="AE3" i="30"/>
  <c r="AE11" i="30"/>
  <c r="AE13" i="30"/>
  <c r="D22" i="1"/>
  <c r="AD7" i="23"/>
  <c r="AD7" i="24"/>
  <c r="AD6" i="25"/>
  <c r="AD5" i="30"/>
  <c r="AE4" i="30"/>
  <c r="AD8" i="23"/>
  <c r="AD3" i="24"/>
  <c r="AD6" i="30"/>
  <c r="AE5" i="30"/>
  <c r="AD4" i="19"/>
  <c r="D20" i="1" s="1"/>
  <c r="AD5" i="23"/>
  <c r="AD4" i="24"/>
  <c r="AD9" i="24"/>
  <c r="AD4" i="25"/>
  <c r="AD2" i="30"/>
  <c r="AD7" i="30"/>
  <c r="AE6" i="30"/>
  <c r="F23" i="1"/>
  <c r="C23" i="1"/>
  <c r="D36" i="1"/>
  <c r="E36" i="1"/>
  <c r="AD3" i="29"/>
  <c r="AD5" i="29"/>
  <c r="AD6" i="29"/>
  <c r="F36" i="1"/>
  <c r="AD7" i="29"/>
  <c r="AE2" i="24"/>
  <c r="AE6" i="24"/>
  <c r="AE10" i="24"/>
  <c r="AE3" i="24"/>
  <c r="AE8" i="24"/>
  <c r="AE3" i="25"/>
  <c r="AE5" i="25"/>
  <c r="AE7" i="25"/>
  <c r="AE4" i="29"/>
  <c r="AE3" i="29"/>
  <c r="AE5" i="29"/>
  <c r="AD2" i="29"/>
  <c r="AD4" i="29"/>
  <c r="AE6" i="29"/>
  <c r="AE4" i="24"/>
  <c r="AE7" i="24"/>
  <c r="AE11" i="24"/>
  <c r="AE5" i="24"/>
  <c r="AE9" i="24"/>
  <c r="AE2" i="25"/>
  <c r="AE4" i="25"/>
  <c r="AE6" i="25"/>
  <c r="AE2" i="29"/>
  <c r="AE7" i="29"/>
  <c r="AE8" i="29"/>
  <c r="C36" i="1"/>
  <c r="C21" i="1"/>
  <c r="C31" i="1"/>
  <c r="F21" i="1"/>
  <c r="D31" i="1"/>
  <c r="F31" i="1"/>
  <c r="AE14" i="6"/>
  <c r="AE10" i="6"/>
  <c r="AE69" i="6"/>
  <c r="AE12" i="6"/>
  <c r="AE2" i="26"/>
  <c r="AE4" i="26"/>
  <c r="AE6" i="26"/>
  <c r="AE8" i="26"/>
  <c r="AE30" i="6"/>
  <c r="AE37" i="21"/>
  <c r="AE28" i="6"/>
  <c r="C30" i="1"/>
  <c r="AE26" i="6"/>
  <c r="AE53" i="6"/>
  <c r="AE3" i="26"/>
  <c r="AE5" i="26"/>
  <c r="AE7" i="26"/>
  <c r="AE9" i="26"/>
  <c r="AE51" i="6"/>
  <c r="AE33" i="21"/>
  <c r="F30" i="1"/>
  <c r="AE44" i="6"/>
  <c r="AE73" i="6"/>
  <c r="AE71" i="6"/>
  <c r="D24" i="1"/>
  <c r="AE35" i="21"/>
  <c r="AE8" i="6"/>
  <c r="AE24" i="6"/>
  <c r="AE40" i="6"/>
  <c r="AE65" i="6"/>
  <c r="C20" i="1"/>
  <c r="AE6" i="6"/>
  <c r="AE22" i="6"/>
  <c r="AE38" i="6"/>
  <c r="AE61" i="6"/>
  <c r="F22" i="1"/>
  <c r="C22" i="1"/>
  <c r="AE4" i="6"/>
  <c r="AE20" i="6"/>
  <c r="AE36" i="6"/>
  <c r="AE59" i="6"/>
  <c r="AE63" i="6"/>
  <c r="AE18" i="6"/>
  <c r="AE34" i="6"/>
  <c r="AE57" i="6"/>
  <c r="AE67" i="6"/>
  <c r="AE16" i="6"/>
  <c r="AE32" i="6"/>
  <c r="AE55" i="6"/>
  <c r="AE3" i="6"/>
  <c r="AE5" i="6"/>
  <c r="AE7" i="6"/>
  <c r="AE9" i="6"/>
  <c r="AE11" i="6"/>
  <c r="AE13" i="6"/>
  <c r="AE15" i="6"/>
  <c r="AE17" i="6"/>
  <c r="AE19" i="6"/>
  <c r="AE21" i="6"/>
  <c r="AE23" i="6"/>
  <c r="AE25" i="6"/>
  <c r="AE27" i="6"/>
  <c r="AE29" i="6"/>
  <c r="AE31" i="6"/>
  <c r="AE33" i="6"/>
  <c r="AE35" i="6"/>
  <c r="AE37" i="6"/>
  <c r="AE39" i="6"/>
  <c r="AE41" i="6"/>
  <c r="AE43" i="6"/>
  <c r="AE45" i="6"/>
  <c r="AE3" i="21"/>
  <c r="AE5" i="21"/>
  <c r="AE7" i="21"/>
  <c r="AE9" i="21"/>
  <c r="AE11" i="21"/>
  <c r="AE13" i="21"/>
  <c r="AE15" i="21"/>
  <c r="AE17" i="21"/>
  <c r="AE19" i="21"/>
  <c r="AE21" i="21"/>
  <c r="AE23" i="21"/>
  <c r="AE25" i="21"/>
  <c r="AE27" i="21"/>
  <c r="AE29" i="21"/>
  <c r="F24" i="1"/>
  <c r="AE4" i="23"/>
  <c r="AE6" i="23"/>
  <c r="AE10" i="23"/>
  <c r="AE8" i="23"/>
  <c r="AE2" i="21"/>
  <c r="AE31" i="21"/>
  <c r="AE48" i="6"/>
  <c r="AE50" i="6"/>
  <c r="AE52" i="6"/>
  <c r="AE54" i="6"/>
  <c r="AE56" i="6"/>
  <c r="AE58" i="6"/>
  <c r="AE60" i="6"/>
  <c r="AE62" i="6"/>
  <c r="AE66" i="6"/>
  <c r="AE70" i="6"/>
  <c r="AE72" i="6"/>
  <c r="AE74" i="6"/>
  <c r="AE68" i="6"/>
  <c r="AE64" i="6"/>
  <c r="AE2" i="19"/>
  <c r="AE32" i="21"/>
  <c r="AE34" i="21"/>
  <c r="AE36" i="21"/>
  <c r="AE2" i="20"/>
  <c r="AE3" i="19"/>
  <c r="AE4" i="21"/>
  <c r="AE6" i="21"/>
  <c r="AE8" i="21"/>
  <c r="AE10" i="21"/>
  <c r="AE12" i="21"/>
  <c r="AE14" i="21"/>
  <c r="AE16" i="21"/>
  <c r="AE18" i="21"/>
  <c r="AE20" i="21"/>
  <c r="AE22" i="21"/>
  <c r="AE24" i="21"/>
  <c r="AE26" i="21"/>
  <c r="AE28" i="21"/>
  <c r="AE2" i="23"/>
  <c r="AE5" i="23"/>
  <c r="AE7" i="23"/>
  <c r="AE3" i="23"/>
  <c r="AE9" i="23"/>
  <c r="C24" i="1"/>
  <c r="F20" i="1"/>
  <c r="D19" i="1"/>
  <c r="F19" i="1"/>
  <c r="C19" i="1"/>
  <c r="AE2" i="6"/>
  <c r="G38" i="1" l="1"/>
  <c r="C37" i="1"/>
  <c r="C41" i="1" s="1"/>
  <c r="D23" i="1"/>
  <c r="D40" i="1"/>
  <c r="D30" i="1"/>
  <c r="D21" i="1"/>
  <c r="G25" i="1"/>
  <c r="E37" i="1"/>
  <c r="D39" i="1"/>
  <c r="F37" i="1"/>
  <c r="F41" i="1" s="1"/>
  <c r="E39" i="1"/>
  <c r="E40" i="1"/>
  <c r="G40" i="1" s="1"/>
  <c r="D37" i="1"/>
  <c r="G36" i="1"/>
  <c r="E21" i="1"/>
  <c r="E23" i="1"/>
  <c r="D32" i="1"/>
  <c r="F32" i="1"/>
  <c r="C32" i="1"/>
  <c r="E24" i="1"/>
  <c r="G24" i="1" s="1"/>
  <c r="C27" i="1"/>
  <c r="E31" i="1"/>
  <c r="G31" i="1" s="1"/>
  <c r="F27" i="1"/>
  <c r="G18" i="1"/>
  <c r="E30" i="1"/>
  <c r="E20" i="1"/>
  <c r="G20" i="1" s="1"/>
  <c r="E19" i="1"/>
  <c r="G19" i="1" s="1"/>
  <c r="E22" i="1"/>
  <c r="G22" i="1" s="1"/>
  <c r="D41" i="1" l="1"/>
  <c r="G23" i="1"/>
  <c r="D27" i="1"/>
  <c r="E41" i="1"/>
  <c r="G21" i="1"/>
  <c r="G26" i="1"/>
  <c r="G39" i="1"/>
  <c r="G37" i="1"/>
  <c r="G30" i="1"/>
  <c r="G32" i="1" s="1"/>
  <c r="E32" i="1"/>
  <c r="E27" i="1"/>
  <c r="G17" i="1"/>
  <c r="G41" i="1" l="1"/>
  <c r="G2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tc={DFAB5DB5-5817-44C8-BB8D-A15ACCFE5CB8}</author>
    <author>tc={D1AFC42F-2ADB-44C1-BC7D-BA47F266CDC1}</author>
  </authors>
  <commentList>
    <comment ref="K7" authorId="0" shapeId="0" xr:uid="{DFAB5DB5-5817-44C8-BB8D-A15ACCFE5CB8}">
      <text>
        <t>[Threaded comment]
Your version of Excel allows you to read this threaded comment; however, any edits to it will get removed if the file is opened in a newer version of Excel. Learn more: https://go.microsoft.com/fwlink/?linkid=870924
Comment:
    I have assumed 137 atmosphere levels for AWI</t>
      </text>
    </comment>
    <comment ref="L7" authorId="1" shapeId="0" xr:uid="{D1AFC42F-2ADB-44C1-BC7D-BA47F266CDC1}">
      <text>
        <t>[Threaded comment]
Your version of Excel allows you to read this threaded comment; however, any edits to it will get removed if the file is opened in a newer version of Excel. Learn more: https://go.microsoft.com/fwlink/?linkid=870924
Comment:
    I have assumed 137 atmosphere levels for BSC</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8D87F97-3ED9-46FD-9DBE-CCEDC1A13637}">
      <text>
        <r>
          <rPr>
            <sz val="8"/>
            <color indexed="81"/>
            <rFont val="Tahoma"/>
            <family val="2"/>
          </rPr>
          <t>Default priority (generally overridden by settings in "requestVar" record)</t>
        </r>
      </text>
    </comment>
    <comment ref="B1" authorId="0" shapeId="0" xr:uid="{B5E6217A-2A77-405C-A493-4432F56F7763}">
      <text>
        <r>
          <rPr>
            <sz val="8"/>
            <color indexed="81"/>
            <rFont val="Tahoma"/>
            <family val="2"/>
          </rPr>
          <t>NetCDF Global Attribute</t>
        </r>
      </text>
    </comment>
    <comment ref="E1" authorId="0" shapeId="0" xr:uid="{C20491A8-952C-45AE-8CC4-5A40488C2E0C}">
      <text>
        <r>
          <rPr>
            <sz val="8"/>
            <color indexed="81"/>
            <rFont val="Tahoma"/>
            <family val="2"/>
          </rPr>
          <t>Name of variable in file</t>
        </r>
      </text>
    </comment>
    <comment ref="H1" authorId="0" shapeId="0" xr:uid="{2EFDA4A0-44AA-4350-8551-44FF4EC99389}">
      <text>
        <r>
          <rPr>
            <sz val="8"/>
            <color indexed="81"/>
            <rFont val="Tahoma"/>
            <family val="2"/>
          </rPr>
          <t>CMOR directive</t>
        </r>
      </text>
    </comment>
    <comment ref="K1" authorId="0" shapeId="0" xr:uid="{59B00AD0-2256-449E-8140-234CE20E7A6D}">
      <text>
        <r>
          <rPr>
            <sz val="8"/>
            <color indexed="81"/>
            <rFont val="Tahoma"/>
            <family val="2"/>
          </rPr>
          <t>CMOR name, unique within table</t>
        </r>
      </text>
    </comment>
    <comment ref="U1" authorId="0" shapeId="0" xr:uid="{251976D8-4CA0-4E0E-8395-634718F7C41B}">
      <text>
        <r>
          <rPr>
            <sz val="8"/>
            <color indexed="81"/>
            <rFont val="Tahoma"/>
            <family val="2"/>
          </rPr>
          <t>CMOR variable identifier</t>
        </r>
      </text>
    </comment>
    <comment ref="V1" authorId="0" shapeId="0" xr:uid="{52AF62C3-0654-41C1-86BF-71A7FA92ECA2}">
      <text>
        <r>
          <rPr>
            <sz val="8"/>
            <color indexed="81"/>
            <rFont val="Tahoma"/>
            <family val="2"/>
          </rPr>
          <t>MIP variable identifier</t>
        </r>
      </text>
    </comment>
    <comment ref="W1" authorId="0" shapeId="0" xr:uid="{F7F887E6-8881-42AC-9DED-7E8B085E39EF}">
      <text>
        <r>
          <rPr>
            <sz val="8"/>
            <color indexed="81"/>
            <rFont val="Tahoma"/>
            <family val="2"/>
          </rPr>
          <t>Structure identifier</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400-000001000000}">
      <text>
        <r>
          <rPr>
            <sz val="8"/>
            <color indexed="81"/>
            <rFont val="Tahoma"/>
            <family val="2"/>
          </rPr>
          <t>Default priority (generally overridden by settings in "requestVar" record)</t>
        </r>
      </text>
    </comment>
    <comment ref="B1" authorId="0" shapeId="0" xr:uid="{00000000-0006-0000-1400-000002000000}">
      <text>
        <r>
          <rPr>
            <sz val="8"/>
            <color indexed="81"/>
            <rFont val="Tahoma"/>
            <family val="2"/>
          </rPr>
          <t>NetCDF Global Attribute</t>
        </r>
      </text>
    </comment>
    <comment ref="E1" authorId="0" shapeId="0" xr:uid="{00000000-0006-0000-1400-000003000000}">
      <text>
        <r>
          <rPr>
            <sz val="8"/>
            <color indexed="81"/>
            <rFont val="Tahoma"/>
            <family val="2"/>
          </rPr>
          <t>Name of variable in file</t>
        </r>
      </text>
    </comment>
    <comment ref="H1" authorId="0" shapeId="0" xr:uid="{00000000-0006-0000-1400-000004000000}">
      <text>
        <r>
          <rPr>
            <sz val="8"/>
            <color indexed="81"/>
            <rFont val="Tahoma"/>
            <family val="2"/>
          </rPr>
          <t>CMOR directive</t>
        </r>
      </text>
    </comment>
    <comment ref="K1" authorId="0" shapeId="0" xr:uid="{00000000-0006-0000-1400-000005000000}">
      <text>
        <r>
          <rPr>
            <sz val="8"/>
            <color indexed="81"/>
            <rFont val="Tahoma"/>
            <family val="2"/>
          </rPr>
          <t>CMOR name, unique within table</t>
        </r>
      </text>
    </comment>
    <comment ref="U1" authorId="0" shapeId="0" xr:uid="{00000000-0006-0000-1400-000006000000}">
      <text>
        <r>
          <rPr>
            <sz val="8"/>
            <color indexed="81"/>
            <rFont val="Tahoma"/>
            <family val="2"/>
          </rPr>
          <t>CMOR variable identifier</t>
        </r>
      </text>
    </comment>
    <comment ref="V1" authorId="0" shapeId="0" xr:uid="{00000000-0006-0000-1400-000007000000}">
      <text>
        <r>
          <rPr>
            <sz val="8"/>
            <color indexed="81"/>
            <rFont val="Tahoma"/>
            <family val="2"/>
          </rPr>
          <t>MIP variable identifier</t>
        </r>
      </text>
    </comment>
    <comment ref="W1" authorId="0" shapeId="0" xr:uid="{00000000-0006-0000-1400-000008000000}">
      <text>
        <r>
          <rPr>
            <sz val="8"/>
            <color indexed="81"/>
            <rFont val="Tahoma"/>
            <family val="2"/>
          </rPr>
          <t>Structure identifier</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93F74F3B-AB08-45F6-9D29-E5CBF188213E}">
      <text>
        <r>
          <rPr>
            <sz val="8"/>
            <color indexed="81"/>
            <rFont val="Tahoma"/>
            <family val="2"/>
          </rPr>
          <t>Default priority (generally overridden by settings in "requestVar" record)</t>
        </r>
      </text>
    </comment>
    <comment ref="B1" authorId="0" shapeId="0" xr:uid="{503FF7CC-85F0-4EC8-8BFA-F5F02BCB538C}">
      <text>
        <r>
          <rPr>
            <sz val="8"/>
            <color indexed="81"/>
            <rFont val="Tahoma"/>
            <family val="2"/>
          </rPr>
          <t>NetCDF Global Attribute</t>
        </r>
      </text>
    </comment>
    <comment ref="E1" authorId="0" shapeId="0" xr:uid="{1CD16DE1-6389-4E36-858C-9F94DAB54890}">
      <text>
        <r>
          <rPr>
            <sz val="8"/>
            <color indexed="81"/>
            <rFont val="Tahoma"/>
            <family val="2"/>
          </rPr>
          <t>Name of variable in file</t>
        </r>
      </text>
    </comment>
    <comment ref="H1" authorId="0" shapeId="0" xr:uid="{98CB3063-976B-4B59-A237-93245A1B67AB}">
      <text>
        <r>
          <rPr>
            <sz val="8"/>
            <color indexed="81"/>
            <rFont val="Tahoma"/>
            <family val="2"/>
          </rPr>
          <t>CMOR directive</t>
        </r>
      </text>
    </comment>
    <comment ref="K1" authorId="0" shapeId="0" xr:uid="{D5BD2445-F9A9-4545-94F0-636382E110DB}">
      <text>
        <r>
          <rPr>
            <sz val="8"/>
            <color indexed="81"/>
            <rFont val="Tahoma"/>
            <family val="2"/>
          </rPr>
          <t>CMOR name, unique within table</t>
        </r>
      </text>
    </comment>
    <comment ref="U1" authorId="0" shapeId="0" xr:uid="{E87252BF-538E-4196-AC62-9F1EC83FAD37}">
      <text>
        <r>
          <rPr>
            <sz val="8"/>
            <color indexed="81"/>
            <rFont val="Tahoma"/>
            <family val="2"/>
          </rPr>
          <t>CMOR variable identifier</t>
        </r>
      </text>
    </comment>
    <comment ref="V1" authorId="0" shapeId="0" xr:uid="{8BD8CA02-DCDC-4D57-BFB0-A9F1A9CDE0FA}">
      <text>
        <r>
          <rPr>
            <sz val="8"/>
            <color indexed="81"/>
            <rFont val="Tahoma"/>
            <family val="2"/>
          </rPr>
          <t>MIP variable identifier</t>
        </r>
      </text>
    </comment>
    <comment ref="W1" authorId="0" shapeId="0" xr:uid="{541E5EF6-BB0C-426B-AEF9-D9FE20C49C86}">
      <text>
        <r>
          <rPr>
            <sz val="8"/>
            <color indexed="81"/>
            <rFont val="Tahoma"/>
            <family val="2"/>
          </rPr>
          <t>Structure identifier</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B3E97E8-F7D4-4D5E-B8F8-871FEFD59011}">
      <text>
        <r>
          <rPr>
            <sz val="8"/>
            <color indexed="81"/>
            <rFont val="Tahoma"/>
            <family val="2"/>
          </rPr>
          <t>Default priority (generally overridden by settings in "requestVar" record)</t>
        </r>
      </text>
    </comment>
    <comment ref="B1" authorId="0" shapeId="0" xr:uid="{A28272CF-5DD3-4A5E-B6E7-8672EA55E3B2}">
      <text>
        <r>
          <rPr>
            <sz val="8"/>
            <color indexed="81"/>
            <rFont val="Tahoma"/>
            <family val="2"/>
          </rPr>
          <t>NetCDF Global Attribute</t>
        </r>
      </text>
    </comment>
    <comment ref="E1" authorId="0" shapeId="0" xr:uid="{DCDB003F-409A-4B7E-8847-CDBB3D5AB648}">
      <text>
        <r>
          <rPr>
            <sz val="8"/>
            <color indexed="81"/>
            <rFont val="Tahoma"/>
            <family val="2"/>
          </rPr>
          <t>Name of variable in file</t>
        </r>
      </text>
    </comment>
    <comment ref="H1" authorId="0" shapeId="0" xr:uid="{F97B1AD2-F0E0-4C8B-A375-230B2CAEDEB3}">
      <text>
        <r>
          <rPr>
            <sz val="8"/>
            <color indexed="81"/>
            <rFont val="Tahoma"/>
            <family val="2"/>
          </rPr>
          <t>CMOR directive</t>
        </r>
      </text>
    </comment>
    <comment ref="K1" authorId="0" shapeId="0" xr:uid="{C07A6E17-DEBE-43DC-8B75-22EB67F5DE7F}">
      <text>
        <r>
          <rPr>
            <sz val="8"/>
            <color indexed="81"/>
            <rFont val="Tahoma"/>
            <family val="2"/>
          </rPr>
          <t>CMOR name, unique within table</t>
        </r>
      </text>
    </comment>
    <comment ref="U1" authorId="0" shapeId="0" xr:uid="{84B083DE-90BC-445F-89E5-86507D0423AB}">
      <text>
        <r>
          <rPr>
            <sz val="8"/>
            <color indexed="81"/>
            <rFont val="Tahoma"/>
            <family val="2"/>
          </rPr>
          <t>CMOR variable identifier</t>
        </r>
      </text>
    </comment>
    <comment ref="V1" authorId="0" shapeId="0" xr:uid="{54AD1459-0A2C-4875-A10B-47013C103D99}">
      <text>
        <r>
          <rPr>
            <sz val="8"/>
            <color indexed="81"/>
            <rFont val="Tahoma"/>
            <family val="2"/>
          </rPr>
          <t>MIP variable identifier</t>
        </r>
      </text>
    </comment>
    <comment ref="W1" authorId="0" shapeId="0" xr:uid="{8021E371-57E0-488A-9805-251EEAA76F57}">
      <text>
        <r>
          <rPr>
            <sz val="8"/>
            <color indexed="81"/>
            <rFont val="Tahoma"/>
            <family val="2"/>
          </rPr>
          <t>Structure identifier</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200-000001000000}">
      <text>
        <r>
          <rPr>
            <sz val="8"/>
            <color indexed="81"/>
            <rFont val="Tahoma"/>
            <family val="2"/>
          </rPr>
          <t>Default priority (generally overridden by settings in "requestVar" record)</t>
        </r>
      </text>
    </comment>
    <comment ref="B1" authorId="0" shapeId="0" xr:uid="{00000000-0006-0000-1200-000002000000}">
      <text>
        <r>
          <rPr>
            <sz val="8"/>
            <color indexed="81"/>
            <rFont val="Tahoma"/>
            <family val="2"/>
          </rPr>
          <t>NetCDF Global Attribute</t>
        </r>
      </text>
    </comment>
    <comment ref="E1" authorId="0" shapeId="0" xr:uid="{00000000-0006-0000-1200-000003000000}">
      <text>
        <r>
          <rPr>
            <sz val="8"/>
            <color indexed="81"/>
            <rFont val="Tahoma"/>
            <family val="2"/>
          </rPr>
          <t>Name of variable in file</t>
        </r>
      </text>
    </comment>
    <comment ref="H1" authorId="0" shapeId="0" xr:uid="{00000000-0006-0000-1200-000004000000}">
      <text>
        <r>
          <rPr>
            <sz val="8"/>
            <color indexed="81"/>
            <rFont val="Tahoma"/>
            <family val="2"/>
          </rPr>
          <t>CMOR directive</t>
        </r>
      </text>
    </comment>
    <comment ref="K1" authorId="0" shapeId="0" xr:uid="{00000000-0006-0000-1200-000005000000}">
      <text>
        <r>
          <rPr>
            <sz val="8"/>
            <color indexed="81"/>
            <rFont val="Tahoma"/>
            <family val="2"/>
          </rPr>
          <t>CMOR name, unique within table</t>
        </r>
      </text>
    </comment>
    <comment ref="U1" authorId="0" shapeId="0" xr:uid="{00000000-0006-0000-1200-000006000000}">
      <text>
        <r>
          <rPr>
            <sz val="8"/>
            <color indexed="81"/>
            <rFont val="Tahoma"/>
            <family val="2"/>
          </rPr>
          <t>CMOR variable identifier</t>
        </r>
      </text>
    </comment>
    <comment ref="V1" authorId="0" shapeId="0" xr:uid="{00000000-0006-0000-1200-000007000000}">
      <text>
        <r>
          <rPr>
            <sz val="8"/>
            <color indexed="81"/>
            <rFont val="Tahoma"/>
            <family val="2"/>
          </rPr>
          <t>MIP variable identifier</t>
        </r>
      </text>
    </comment>
    <comment ref="W1" authorId="0" shapeId="0" xr:uid="{00000000-0006-0000-1200-000008000000}">
      <text>
        <r>
          <rPr>
            <sz val="8"/>
            <color indexed="81"/>
            <rFont val="Tahoma"/>
            <family val="2"/>
          </rPr>
          <t>Structure identifier</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300-000001000000}">
      <text>
        <r>
          <rPr>
            <sz val="8"/>
            <color indexed="81"/>
            <rFont val="Tahoma"/>
            <family val="2"/>
          </rPr>
          <t>Default priority (generally overridden by settings in "requestVar" record)</t>
        </r>
      </text>
    </comment>
    <comment ref="B1" authorId="0" shapeId="0" xr:uid="{00000000-0006-0000-1300-000002000000}">
      <text>
        <r>
          <rPr>
            <sz val="8"/>
            <color indexed="81"/>
            <rFont val="Tahoma"/>
            <family val="2"/>
          </rPr>
          <t>NetCDF Global Attribute</t>
        </r>
      </text>
    </comment>
    <comment ref="E1" authorId="0" shapeId="0" xr:uid="{00000000-0006-0000-1300-000003000000}">
      <text>
        <r>
          <rPr>
            <sz val="8"/>
            <color indexed="81"/>
            <rFont val="Tahoma"/>
            <family val="2"/>
          </rPr>
          <t>Name of variable in file</t>
        </r>
      </text>
    </comment>
    <comment ref="H1" authorId="0" shapeId="0" xr:uid="{00000000-0006-0000-1300-000004000000}">
      <text>
        <r>
          <rPr>
            <sz val="8"/>
            <color indexed="81"/>
            <rFont val="Tahoma"/>
            <family val="2"/>
          </rPr>
          <t>CMOR directive</t>
        </r>
      </text>
    </comment>
    <comment ref="K1" authorId="0" shapeId="0" xr:uid="{00000000-0006-0000-1300-000005000000}">
      <text>
        <r>
          <rPr>
            <sz val="8"/>
            <color indexed="81"/>
            <rFont val="Tahoma"/>
            <family val="2"/>
          </rPr>
          <t>CMOR name, unique within table</t>
        </r>
      </text>
    </comment>
    <comment ref="U1" authorId="0" shapeId="0" xr:uid="{00000000-0006-0000-1300-000006000000}">
      <text>
        <r>
          <rPr>
            <sz val="8"/>
            <color indexed="81"/>
            <rFont val="Tahoma"/>
            <family val="2"/>
          </rPr>
          <t>CMOR variable identifier</t>
        </r>
      </text>
    </comment>
    <comment ref="V1" authorId="0" shapeId="0" xr:uid="{00000000-0006-0000-1300-000007000000}">
      <text>
        <r>
          <rPr>
            <sz val="8"/>
            <color indexed="81"/>
            <rFont val="Tahoma"/>
            <family val="2"/>
          </rPr>
          <t>MIP variable identifier</t>
        </r>
      </text>
    </comment>
    <comment ref="W1" authorId="0" shapeId="0" xr:uid="{00000000-0006-0000-1300-000008000000}">
      <text>
        <r>
          <rPr>
            <sz val="8"/>
            <color indexed="81"/>
            <rFont val="Tahoma"/>
            <family val="2"/>
          </rPr>
          <t>Structure identifier</t>
        </r>
      </text>
    </comment>
    <comment ref="AA7" authorId="0" shapeId="0" xr:uid="{F29E0B41-C76B-4AB5-B799-1ABE1879D9D8}">
      <text>
        <r>
          <rPr>
            <sz val="11"/>
            <color rgb="FF000000"/>
            <rFont val="Calibri"/>
            <family val="2"/>
          </rPr>
          <t>GELATO-XIOS: MC-NOK Gelato ne le sort pas, ce n’est pas snd car snd est un “volume implicite”</t>
        </r>
      </text>
    </comment>
    <comment ref="AA8" authorId="0" shapeId="0" xr:uid="{85261C85-4E24-47CD-8E2C-7B4703A8B3BC}">
      <text>
        <r>
          <rPr>
            <sz val="11"/>
            <color rgb="FF000000"/>
            <rFont val="Calibri"/>
            <family val="2"/>
          </rPr>
          <t>GELATO-XIOS: tsice =&gt; MC-OK</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9C9566AB-ACB2-48E0-9283-5C34F6335E52}">
      <text>
        <r>
          <rPr>
            <sz val="8"/>
            <color indexed="81"/>
            <rFont val="Tahoma"/>
            <family val="2"/>
          </rPr>
          <t>Default priority (generally overridden by settings in "requestVar" record)</t>
        </r>
      </text>
    </comment>
    <comment ref="B1" authorId="0" shapeId="0" xr:uid="{A58C06B2-CDAC-4E02-88FC-A9E190736A4B}">
      <text>
        <r>
          <rPr>
            <sz val="8"/>
            <color indexed="81"/>
            <rFont val="Tahoma"/>
            <family val="2"/>
          </rPr>
          <t>NetCDF Global Attribute</t>
        </r>
      </text>
    </comment>
    <comment ref="E1" authorId="0" shapeId="0" xr:uid="{774EF3A3-4DD3-4600-A989-956E7593EB81}">
      <text>
        <r>
          <rPr>
            <sz val="8"/>
            <color indexed="81"/>
            <rFont val="Tahoma"/>
            <family val="2"/>
          </rPr>
          <t>Name of variable in file</t>
        </r>
      </text>
    </comment>
    <comment ref="H1" authorId="0" shapeId="0" xr:uid="{D8DA559F-68A7-46C5-B80C-7E1C0A2BBB1E}">
      <text>
        <r>
          <rPr>
            <sz val="8"/>
            <color indexed="81"/>
            <rFont val="Tahoma"/>
            <family val="2"/>
          </rPr>
          <t>CMOR directive</t>
        </r>
      </text>
    </comment>
    <comment ref="K1" authorId="0" shapeId="0" xr:uid="{69F83F6B-5882-4154-A7D0-BD10BA6B8A27}">
      <text>
        <r>
          <rPr>
            <sz val="8"/>
            <color indexed="81"/>
            <rFont val="Tahoma"/>
            <family val="2"/>
          </rPr>
          <t>CMOR name, unique within table</t>
        </r>
      </text>
    </comment>
    <comment ref="U1" authorId="0" shapeId="0" xr:uid="{E876ADD5-CE43-4BB0-8DAD-AE335AF7A9E4}">
      <text>
        <r>
          <rPr>
            <sz val="8"/>
            <color indexed="81"/>
            <rFont val="Tahoma"/>
            <family val="2"/>
          </rPr>
          <t>CMOR variable identifier</t>
        </r>
      </text>
    </comment>
    <comment ref="V1" authorId="0" shapeId="0" xr:uid="{40832C96-DFFF-43DC-8551-6A6AE77168F5}">
      <text>
        <r>
          <rPr>
            <sz val="8"/>
            <color indexed="81"/>
            <rFont val="Tahoma"/>
            <family val="2"/>
          </rPr>
          <t>MIP variable identifier</t>
        </r>
      </text>
    </comment>
    <comment ref="W1" authorId="0" shapeId="0" xr:uid="{EF4398ED-69AB-405D-ADB4-F6966AD7780C}">
      <text>
        <r>
          <rPr>
            <sz val="8"/>
            <color indexed="81"/>
            <rFont val="Tahoma"/>
            <family val="2"/>
          </rPr>
          <t>Structure identifier</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500-000001000000}">
      <text>
        <r>
          <rPr>
            <sz val="8"/>
            <color indexed="81"/>
            <rFont val="Tahoma"/>
            <family val="2"/>
          </rPr>
          <t>Default priority (generally overridden by settings in "requestVar" record)</t>
        </r>
      </text>
    </comment>
    <comment ref="B1" authorId="0" shapeId="0" xr:uid="{00000000-0006-0000-1500-000002000000}">
      <text>
        <r>
          <rPr>
            <sz val="8"/>
            <color indexed="81"/>
            <rFont val="Tahoma"/>
            <family val="2"/>
          </rPr>
          <t>NetCDF Global Attribute</t>
        </r>
      </text>
    </comment>
    <comment ref="E1" authorId="0" shapeId="0" xr:uid="{00000000-0006-0000-1500-000003000000}">
      <text>
        <r>
          <rPr>
            <sz val="8"/>
            <color indexed="81"/>
            <rFont val="Tahoma"/>
            <family val="2"/>
          </rPr>
          <t>Name of variable in file</t>
        </r>
      </text>
    </comment>
    <comment ref="H1" authorId="0" shapeId="0" xr:uid="{00000000-0006-0000-1500-000004000000}">
      <text>
        <r>
          <rPr>
            <sz val="8"/>
            <color indexed="81"/>
            <rFont val="Tahoma"/>
            <family val="2"/>
          </rPr>
          <t>CMOR directive</t>
        </r>
      </text>
    </comment>
    <comment ref="K1" authorId="0" shapeId="0" xr:uid="{00000000-0006-0000-1500-000005000000}">
      <text>
        <r>
          <rPr>
            <sz val="8"/>
            <color indexed="81"/>
            <rFont val="Tahoma"/>
            <family val="2"/>
          </rPr>
          <t>CMOR name, unique within table</t>
        </r>
      </text>
    </comment>
    <comment ref="U1" authorId="0" shapeId="0" xr:uid="{00000000-0006-0000-1500-000006000000}">
      <text>
        <r>
          <rPr>
            <sz val="8"/>
            <color indexed="81"/>
            <rFont val="Tahoma"/>
            <family val="2"/>
          </rPr>
          <t>CMOR variable identifier</t>
        </r>
      </text>
    </comment>
    <comment ref="V1" authorId="0" shapeId="0" xr:uid="{00000000-0006-0000-1500-000007000000}">
      <text>
        <r>
          <rPr>
            <sz val="8"/>
            <color indexed="81"/>
            <rFont val="Tahoma"/>
            <family val="2"/>
          </rPr>
          <t>MIP variable identifier</t>
        </r>
      </text>
    </comment>
    <comment ref="W1" authorId="0" shapeId="0" xr:uid="{00000000-0006-0000-1500-000008000000}">
      <text>
        <r>
          <rPr>
            <sz val="8"/>
            <color indexed="81"/>
            <rFont val="Tahoma"/>
            <family val="2"/>
          </rPr>
          <t>Structure identifier</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466B0E3-A145-48B2-A0BF-8FE1A9E3C72D}">
      <text>
        <r>
          <rPr>
            <sz val="8"/>
            <color indexed="81"/>
            <rFont val="Tahoma"/>
            <family val="2"/>
          </rPr>
          <t>Default priority (generally overridden by settings in "requestVar" record)</t>
        </r>
      </text>
    </comment>
    <comment ref="B1" authorId="0" shapeId="0" xr:uid="{61B7390A-EBCF-49A5-B061-1404CFC2DE7F}">
      <text>
        <r>
          <rPr>
            <sz val="8"/>
            <color indexed="81"/>
            <rFont val="Tahoma"/>
            <family val="2"/>
          </rPr>
          <t>NetCDF Global Attribute</t>
        </r>
      </text>
    </comment>
    <comment ref="E1" authorId="0" shapeId="0" xr:uid="{87A98D82-EBD0-4BA3-BAA7-3C5FED4B30C2}">
      <text>
        <r>
          <rPr>
            <sz val="8"/>
            <color indexed="81"/>
            <rFont val="Tahoma"/>
            <family val="2"/>
          </rPr>
          <t>Name of variable in file</t>
        </r>
      </text>
    </comment>
    <comment ref="H1" authorId="0" shapeId="0" xr:uid="{4CD6DD2E-AC1F-4C22-8A75-6E4CDFB41D42}">
      <text>
        <r>
          <rPr>
            <sz val="8"/>
            <color indexed="81"/>
            <rFont val="Tahoma"/>
            <family val="2"/>
          </rPr>
          <t>CMOR directive</t>
        </r>
      </text>
    </comment>
    <comment ref="K1" authorId="0" shapeId="0" xr:uid="{EEE53909-128F-42EE-99AF-7E63F6469478}">
      <text>
        <r>
          <rPr>
            <sz val="8"/>
            <color indexed="81"/>
            <rFont val="Tahoma"/>
            <family val="2"/>
          </rPr>
          <t>CMOR name, unique within table</t>
        </r>
      </text>
    </comment>
    <comment ref="U1" authorId="0" shapeId="0" xr:uid="{88B17AFD-3E26-491A-9CF2-964A647EE42A}">
      <text>
        <r>
          <rPr>
            <sz val="8"/>
            <color indexed="81"/>
            <rFont val="Tahoma"/>
            <family val="2"/>
          </rPr>
          <t>CMOR variable identifier</t>
        </r>
      </text>
    </comment>
    <comment ref="V1" authorId="0" shapeId="0" xr:uid="{9A9C2CD6-D101-4932-8395-E5F0EBB03AC4}">
      <text>
        <r>
          <rPr>
            <sz val="8"/>
            <color indexed="81"/>
            <rFont val="Tahoma"/>
            <family val="2"/>
          </rPr>
          <t>MIP variable identifier</t>
        </r>
      </text>
    </comment>
    <comment ref="W1" authorId="0" shapeId="0" xr:uid="{A87ED1EC-DB3E-4EE3-A1F5-1A88A88222E6}">
      <text>
        <r>
          <rPr>
            <sz val="8"/>
            <color indexed="81"/>
            <rFont val="Tahoma"/>
            <family val="2"/>
          </rPr>
          <t>Structure identifier</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1A455C-4F19-407B-B232-3DA773F30BD2}">
      <text>
        <r>
          <rPr>
            <sz val="8"/>
            <color indexed="81"/>
            <rFont val="Tahoma"/>
            <family val="2"/>
          </rPr>
          <t>Default priority (generally overridden by settings in "requestVar" record)</t>
        </r>
      </text>
    </comment>
    <comment ref="B1" authorId="0" shapeId="0" xr:uid="{731BAEF4-96B8-439F-9AB5-09BA8AFE8EF2}">
      <text>
        <r>
          <rPr>
            <sz val="8"/>
            <color indexed="81"/>
            <rFont val="Tahoma"/>
            <family val="2"/>
          </rPr>
          <t>NetCDF Global Attribute</t>
        </r>
      </text>
    </comment>
    <comment ref="E1" authorId="0" shapeId="0" xr:uid="{2883CCBC-4F0A-4EF8-8202-2DB0948EB2B3}">
      <text>
        <r>
          <rPr>
            <sz val="8"/>
            <color indexed="81"/>
            <rFont val="Tahoma"/>
            <family val="2"/>
          </rPr>
          <t>Name of variable in file</t>
        </r>
      </text>
    </comment>
    <comment ref="H1" authorId="0" shapeId="0" xr:uid="{AB779EB8-DD77-4291-9175-404F15F22567}">
      <text>
        <r>
          <rPr>
            <sz val="8"/>
            <color indexed="81"/>
            <rFont val="Tahoma"/>
            <family val="2"/>
          </rPr>
          <t>CMOR directive</t>
        </r>
      </text>
    </comment>
    <comment ref="K1" authorId="0" shapeId="0" xr:uid="{0F7BC62E-A8E1-4066-9A88-ED75DF85A3FB}">
      <text>
        <r>
          <rPr>
            <sz val="8"/>
            <color indexed="81"/>
            <rFont val="Tahoma"/>
            <family val="2"/>
          </rPr>
          <t>CMOR name, unique within table</t>
        </r>
      </text>
    </comment>
    <comment ref="U1" authorId="0" shapeId="0" xr:uid="{5F158805-6B57-4BA8-BEA8-45398A104D18}">
      <text>
        <r>
          <rPr>
            <sz val="8"/>
            <color indexed="81"/>
            <rFont val="Tahoma"/>
            <family val="2"/>
          </rPr>
          <t>CMOR variable identifier</t>
        </r>
      </text>
    </comment>
    <comment ref="V1" authorId="0" shapeId="0" xr:uid="{4844F8E7-EB98-4BF4-BF1B-6A66EA3503C3}">
      <text>
        <r>
          <rPr>
            <sz val="8"/>
            <color indexed="81"/>
            <rFont val="Tahoma"/>
            <family val="2"/>
          </rPr>
          <t>MIP variable identifier</t>
        </r>
      </text>
    </comment>
    <comment ref="W1" authorId="0" shapeId="0" xr:uid="{6E7801C8-D260-47E9-B39D-2D44CF8D249C}">
      <text>
        <r>
          <rPr>
            <sz val="8"/>
            <color indexed="81"/>
            <rFont val="Tahoma"/>
            <family val="2"/>
          </rPr>
          <t>Structure identifier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Default priority (generally overridden by settings in "requestVar" record)</t>
        </r>
      </text>
    </comment>
    <comment ref="B1" authorId="0" shapeId="0" xr:uid="{00000000-0006-0000-0500-000002000000}">
      <text>
        <r>
          <rPr>
            <sz val="8"/>
            <color indexed="81"/>
            <rFont val="Tahoma"/>
            <family val="2"/>
          </rPr>
          <t>NetCDF Global Attribute</t>
        </r>
      </text>
    </comment>
    <comment ref="E1" authorId="0" shapeId="0" xr:uid="{00000000-0006-0000-0500-000003000000}">
      <text>
        <r>
          <rPr>
            <sz val="8"/>
            <color indexed="81"/>
            <rFont val="Tahoma"/>
            <family val="2"/>
          </rPr>
          <t>Name of variable in file</t>
        </r>
      </text>
    </comment>
    <comment ref="H1" authorId="0" shapeId="0" xr:uid="{00000000-0006-0000-0500-000004000000}">
      <text>
        <r>
          <rPr>
            <sz val="8"/>
            <color indexed="81"/>
            <rFont val="Tahoma"/>
            <family val="2"/>
          </rPr>
          <t>CMOR directive</t>
        </r>
      </text>
    </comment>
    <comment ref="K1" authorId="0" shapeId="0" xr:uid="{00000000-0006-0000-0500-000005000000}">
      <text>
        <r>
          <rPr>
            <sz val="8"/>
            <color indexed="81"/>
            <rFont val="Tahoma"/>
            <family val="2"/>
          </rPr>
          <t>CMOR name, unique within table</t>
        </r>
      </text>
    </comment>
    <comment ref="U1" authorId="0" shapeId="0" xr:uid="{00000000-0006-0000-0500-000006000000}">
      <text>
        <r>
          <rPr>
            <sz val="8"/>
            <color indexed="81"/>
            <rFont val="Tahoma"/>
            <family val="2"/>
          </rPr>
          <t>CMOR variable identifier</t>
        </r>
      </text>
    </comment>
    <comment ref="V1" authorId="0" shapeId="0" xr:uid="{00000000-0006-0000-0500-000007000000}">
      <text>
        <r>
          <rPr>
            <sz val="8"/>
            <color indexed="81"/>
            <rFont val="Tahoma"/>
            <family val="2"/>
          </rPr>
          <t>MIP variable identifier</t>
        </r>
      </text>
    </comment>
    <comment ref="W1" authorId="0" shapeId="0" xr:uid="{00000000-0006-0000-0500-000008000000}">
      <text>
        <r>
          <rPr>
            <sz val="8"/>
            <color indexed="81"/>
            <rFont val="Tahoma"/>
            <family val="2"/>
          </rPr>
          <t>Structure identifier</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56E38F2-B95C-4E38-819A-B6112B49BAF9}">
      <text>
        <r>
          <rPr>
            <sz val="8"/>
            <color indexed="81"/>
            <rFont val="Tahoma"/>
            <family val="2"/>
          </rPr>
          <t>Default priority (generally overridden by settings in "requestVar" record)</t>
        </r>
      </text>
    </comment>
    <comment ref="B1" authorId="0" shapeId="0" xr:uid="{D5C2E4DD-88E1-4775-BCB6-E430C1B3926A}">
      <text>
        <r>
          <rPr>
            <sz val="8"/>
            <color indexed="81"/>
            <rFont val="Tahoma"/>
            <family val="2"/>
          </rPr>
          <t>NetCDF Global Attribute</t>
        </r>
      </text>
    </comment>
    <comment ref="E1" authorId="0" shapeId="0" xr:uid="{D1BC2A53-56BC-46ED-9322-F20A6042A204}">
      <text>
        <r>
          <rPr>
            <sz val="8"/>
            <color indexed="81"/>
            <rFont val="Tahoma"/>
            <family val="2"/>
          </rPr>
          <t>Name of variable in file</t>
        </r>
      </text>
    </comment>
    <comment ref="H1" authorId="0" shapeId="0" xr:uid="{BA7BAA3D-9E53-4726-AB2C-23C917F83AB9}">
      <text>
        <r>
          <rPr>
            <sz val="8"/>
            <color indexed="81"/>
            <rFont val="Tahoma"/>
            <family val="2"/>
          </rPr>
          <t>CMOR directive</t>
        </r>
      </text>
    </comment>
    <comment ref="K1" authorId="0" shapeId="0" xr:uid="{6A85C042-3AC4-446D-8F25-70EDA436F218}">
      <text>
        <r>
          <rPr>
            <sz val="8"/>
            <color indexed="81"/>
            <rFont val="Tahoma"/>
            <family val="2"/>
          </rPr>
          <t>CMOR name, unique within table</t>
        </r>
      </text>
    </comment>
    <comment ref="U1" authorId="0" shapeId="0" xr:uid="{DA5C48F4-86A7-4AD7-956B-9822B7E977BF}">
      <text>
        <r>
          <rPr>
            <sz val="8"/>
            <color indexed="81"/>
            <rFont val="Tahoma"/>
            <family val="2"/>
          </rPr>
          <t>CMOR variable identifier</t>
        </r>
      </text>
    </comment>
    <comment ref="V1" authorId="0" shapeId="0" xr:uid="{275C264A-0A97-465E-B031-82D8BB6B455E}">
      <text>
        <r>
          <rPr>
            <sz val="8"/>
            <color indexed="81"/>
            <rFont val="Tahoma"/>
            <family val="2"/>
          </rPr>
          <t>MIP variable identifier</t>
        </r>
      </text>
    </comment>
    <comment ref="W1" authorId="0" shapeId="0" xr:uid="{A8FC2282-3F70-48F8-8A17-6D7946CC6163}">
      <text>
        <r>
          <rPr>
            <sz val="8"/>
            <color indexed="81"/>
            <rFont val="Tahoma"/>
            <family val="2"/>
          </rPr>
          <t>Structure identifier</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6208027-8EFF-4214-8849-8D743EE05612}">
      <text>
        <r>
          <rPr>
            <sz val="8"/>
            <color indexed="81"/>
            <rFont val="Tahoma"/>
            <family val="2"/>
          </rPr>
          <t>Default priority (generally overridden by settings in "requestVar" record)</t>
        </r>
      </text>
    </comment>
    <comment ref="B1" authorId="0" shapeId="0" xr:uid="{527C2B9A-CD34-4EAF-B6E8-A60ACFCAD7A1}">
      <text>
        <r>
          <rPr>
            <sz val="8"/>
            <color indexed="81"/>
            <rFont val="Tahoma"/>
            <family val="2"/>
          </rPr>
          <t>NetCDF Global Attribute</t>
        </r>
      </text>
    </comment>
    <comment ref="E1" authorId="0" shapeId="0" xr:uid="{A8863CBB-28D7-434C-A0DF-08FB264C39B6}">
      <text>
        <r>
          <rPr>
            <sz val="8"/>
            <color indexed="81"/>
            <rFont val="Tahoma"/>
            <family val="2"/>
          </rPr>
          <t>Name of variable in file</t>
        </r>
      </text>
    </comment>
    <comment ref="H1" authorId="0" shapeId="0" xr:uid="{5627D6A7-84EF-4A31-8047-A836CAB5C2B0}">
      <text>
        <r>
          <rPr>
            <sz val="8"/>
            <color indexed="81"/>
            <rFont val="Tahoma"/>
            <family val="2"/>
          </rPr>
          <t>CMOR directive</t>
        </r>
      </text>
    </comment>
    <comment ref="K1" authorId="0" shapeId="0" xr:uid="{4D0C8B66-05FB-4DF7-AC4E-7FED6CF7702C}">
      <text>
        <r>
          <rPr>
            <sz val="8"/>
            <color indexed="81"/>
            <rFont val="Tahoma"/>
            <family val="2"/>
          </rPr>
          <t>CMOR name, unique within table</t>
        </r>
      </text>
    </comment>
    <comment ref="U1" authorId="0" shapeId="0" xr:uid="{54C21FF1-A7FB-4F15-805C-C3643F43361B}">
      <text>
        <r>
          <rPr>
            <sz val="8"/>
            <color indexed="81"/>
            <rFont val="Tahoma"/>
            <family val="2"/>
          </rPr>
          <t>CMOR variable identifier</t>
        </r>
      </text>
    </comment>
    <comment ref="V1" authorId="0" shapeId="0" xr:uid="{1BC28660-DE09-48FB-8FDA-340C5149A1C8}">
      <text>
        <r>
          <rPr>
            <sz val="8"/>
            <color indexed="81"/>
            <rFont val="Tahoma"/>
            <family val="2"/>
          </rPr>
          <t>MIP variable identifier</t>
        </r>
      </text>
    </comment>
    <comment ref="W1" authorId="0" shapeId="0" xr:uid="{664A938A-6A36-4F9D-9198-BC070BEA2D15}">
      <text>
        <r>
          <rPr>
            <sz val="8"/>
            <color indexed="81"/>
            <rFont val="Tahoma"/>
            <family val="2"/>
          </rPr>
          <t>Structure identifier</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F88E472-9560-4B52-AC15-E72695DEC39E}">
      <text>
        <r>
          <rPr>
            <sz val="8"/>
            <color indexed="81"/>
            <rFont val="Tahoma"/>
            <family val="2"/>
          </rPr>
          <t>Default priority (generally overridden by settings in "requestVar" record)</t>
        </r>
      </text>
    </comment>
    <comment ref="B1" authorId="0" shapeId="0" xr:uid="{E47E8D25-3F04-4D7E-B38F-2831AE9060D9}">
      <text>
        <r>
          <rPr>
            <sz val="8"/>
            <color indexed="81"/>
            <rFont val="Tahoma"/>
            <family val="2"/>
          </rPr>
          <t>NetCDF Global Attribute</t>
        </r>
      </text>
    </comment>
    <comment ref="E1" authorId="0" shapeId="0" xr:uid="{BB3C9531-572F-4C29-A432-4DBF08BC6508}">
      <text>
        <r>
          <rPr>
            <sz val="8"/>
            <color indexed="81"/>
            <rFont val="Tahoma"/>
            <family val="2"/>
          </rPr>
          <t>Name of variable in file</t>
        </r>
      </text>
    </comment>
    <comment ref="H1" authorId="0" shapeId="0" xr:uid="{1F76FDF0-5EB2-4D40-A13B-B997ABF3B52D}">
      <text>
        <r>
          <rPr>
            <sz val="8"/>
            <color indexed="81"/>
            <rFont val="Tahoma"/>
            <family val="2"/>
          </rPr>
          <t>CMOR directive</t>
        </r>
      </text>
    </comment>
    <comment ref="K1" authorId="0" shapeId="0" xr:uid="{EA4AAD61-8A94-4EED-B61A-3E8098457F77}">
      <text>
        <r>
          <rPr>
            <sz val="8"/>
            <color indexed="81"/>
            <rFont val="Tahoma"/>
            <family val="2"/>
          </rPr>
          <t>CMOR name, unique within table</t>
        </r>
      </text>
    </comment>
    <comment ref="U1" authorId="0" shapeId="0" xr:uid="{268EC084-1F9A-4F64-94E7-1F775F8953A8}">
      <text>
        <r>
          <rPr>
            <sz val="8"/>
            <color indexed="81"/>
            <rFont val="Tahoma"/>
            <family val="2"/>
          </rPr>
          <t>CMOR variable identifier</t>
        </r>
      </text>
    </comment>
    <comment ref="V1" authorId="0" shapeId="0" xr:uid="{E233BA53-B52D-415B-8A58-20C4DFD1B238}">
      <text>
        <r>
          <rPr>
            <sz val="8"/>
            <color indexed="81"/>
            <rFont val="Tahoma"/>
            <family val="2"/>
          </rPr>
          <t>MIP variable identifier</t>
        </r>
      </text>
    </comment>
    <comment ref="W1" authorId="0" shapeId="0" xr:uid="{0B8F84CE-9FF8-4BA8-B802-A977BAE4F04C}">
      <text>
        <r>
          <rPr>
            <sz val="8"/>
            <color indexed="81"/>
            <rFont val="Tahoma"/>
            <family val="2"/>
          </rPr>
          <t>Structure identifier</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F0CEF49-3E63-4D6C-8B94-464A1B900323}">
      <text>
        <r>
          <rPr>
            <sz val="8"/>
            <color indexed="81"/>
            <rFont val="Tahoma"/>
            <family val="2"/>
          </rPr>
          <t>Default priority (generally overridden by settings in "requestVar" record)</t>
        </r>
      </text>
    </comment>
    <comment ref="B1" authorId="0" shapeId="0" xr:uid="{B7BD5B9E-0166-4CF2-ADE6-8B1B4D0074AA}">
      <text>
        <r>
          <rPr>
            <sz val="8"/>
            <color indexed="81"/>
            <rFont val="Tahoma"/>
            <family val="2"/>
          </rPr>
          <t>NetCDF Global Attribute</t>
        </r>
      </text>
    </comment>
    <comment ref="E1" authorId="0" shapeId="0" xr:uid="{516755E4-FF3A-48EA-94A9-558DEF38668C}">
      <text>
        <r>
          <rPr>
            <sz val="8"/>
            <color indexed="81"/>
            <rFont val="Tahoma"/>
            <family val="2"/>
          </rPr>
          <t>Name of variable in file</t>
        </r>
      </text>
    </comment>
    <comment ref="H1" authorId="0" shapeId="0" xr:uid="{5F64735C-7653-4C54-9E7B-E7D8BFAC6355}">
      <text>
        <r>
          <rPr>
            <sz val="8"/>
            <color indexed="81"/>
            <rFont val="Tahoma"/>
            <family val="2"/>
          </rPr>
          <t>CMOR directive</t>
        </r>
      </text>
    </comment>
    <comment ref="K1" authorId="0" shapeId="0" xr:uid="{7E9C94C4-CD13-4CF6-8610-6191A811F7A8}">
      <text>
        <r>
          <rPr>
            <sz val="8"/>
            <color indexed="81"/>
            <rFont val="Tahoma"/>
            <family val="2"/>
          </rPr>
          <t>CMOR name, unique within table</t>
        </r>
      </text>
    </comment>
    <comment ref="U1" authorId="0" shapeId="0" xr:uid="{140CD845-D861-4C3E-9A60-894C58862765}">
      <text>
        <r>
          <rPr>
            <sz val="8"/>
            <color indexed="81"/>
            <rFont val="Tahoma"/>
            <family val="2"/>
          </rPr>
          <t>CMOR variable identifier</t>
        </r>
      </text>
    </comment>
    <comment ref="V1" authorId="0" shapeId="0" xr:uid="{166DBA03-85AE-47E1-ACAD-6FDDCA9203A4}">
      <text>
        <r>
          <rPr>
            <sz val="8"/>
            <color indexed="81"/>
            <rFont val="Tahoma"/>
            <family val="2"/>
          </rPr>
          <t>MIP variable identifier</t>
        </r>
      </text>
    </comment>
    <comment ref="W1" authorId="0" shapeId="0" xr:uid="{31529C81-D871-4846-8B15-3D94D696C94E}">
      <text>
        <r>
          <rPr>
            <sz val="8"/>
            <color indexed="81"/>
            <rFont val="Tahoma"/>
            <family val="2"/>
          </rPr>
          <t>Structure identifier</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B2673B-3421-423D-BE94-3F67A41BA259}">
      <text>
        <r>
          <rPr>
            <sz val="8"/>
            <color indexed="81"/>
            <rFont val="Tahoma"/>
            <family val="2"/>
          </rPr>
          <t>Default priority (generally overridden by settings in "requestVar" record)</t>
        </r>
      </text>
    </comment>
    <comment ref="B1" authorId="0" shapeId="0" xr:uid="{B27E4D0D-5FCC-4893-A749-A3F893DFC0EB}">
      <text>
        <r>
          <rPr>
            <sz val="8"/>
            <color indexed="81"/>
            <rFont val="Tahoma"/>
            <family val="2"/>
          </rPr>
          <t>NetCDF Global Attribute</t>
        </r>
      </text>
    </comment>
    <comment ref="E1" authorId="0" shapeId="0" xr:uid="{95635308-40DC-45F6-A0F4-5AB4E6BF29FB}">
      <text>
        <r>
          <rPr>
            <sz val="8"/>
            <color indexed="81"/>
            <rFont val="Tahoma"/>
            <family val="2"/>
          </rPr>
          <t>Name of variable in file</t>
        </r>
      </text>
    </comment>
    <comment ref="H1" authorId="0" shapeId="0" xr:uid="{844C1D14-7EFE-476A-8DF8-038575177409}">
      <text>
        <r>
          <rPr>
            <sz val="8"/>
            <color indexed="81"/>
            <rFont val="Tahoma"/>
            <family val="2"/>
          </rPr>
          <t>CMOR directive</t>
        </r>
      </text>
    </comment>
    <comment ref="K1" authorId="0" shapeId="0" xr:uid="{13E25BF8-577A-4C7C-88B2-4834B144FD71}">
      <text>
        <r>
          <rPr>
            <sz val="8"/>
            <color indexed="81"/>
            <rFont val="Tahoma"/>
            <family val="2"/>
          </rPr>
          <t>CMOR name, unique within table</t>
        </r>
      </text>
    </comment>
    <comment ref="U1" authorId="0" shapeId="0" xr:uid="{47382A07-92E1-4EC6-A2B6-1864D605FA1F}">
      <text>
        <r>
          <rPr>
            <sz val="8"/>
            <color indexed="81"/>
            <rFont val="Tahoma"/>
            <family val="2"/>
          </rPr>
          <t>CMOR variable identifier</t>
        </r>
      </text>
    </comment>
    <comment ref="V1" authorId="0" shapeId="0" xr:uid="{1F36284F-AC1C-4170-B1C6-ACC092D6FBBE}">
      <text>
        <r>
          <rPr>
            <sz val="8"/>
            <color indexed="81"/>
            <rFont val="Tahoma"/>
            <family val="2"/>
          </rPr>
          <t>MIP variable identifier</t>
        </r>
      </text>
    </comment>
    <comment ref="W1" authorId="0" shapeId="0" xr:uid="{821438A3-4DF1-41BE-B355-D7206A8C473A}">
      <text>
        <r>
          <rPr>
            <sz val="8"/>
            <color indexed="81"/>
            <rFont val="Tahoma"/>
            <family val="2"/>
          </rPr>
          <t>Structure identifier</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71BB07E1-02DE-41FA-860F-50A15CB06579}">
      <text>
        <r>
          <rPr>
            <sz val="8"/>
            <color indexed="81"/>
            <rFont val="Tahoma"/>
            <family val="2"/>
          </rPr>
          <t>Default priority (generally overridden by settings in "requestVar" record)</t>
        </r>
      </text>
    </comment>
    <comment ref="B1" authorId="0" shapeId="0" xr:uid="{99018BAC-0520-4D94-AE0B-02364F1C0C34}">
      <text>
        <r>
          <rPr>
            <sz val="8"/>
            <color indexed="81"/>
            <rFont val="Tahoma"/>
            <family val="2"/>
          </rPr>
          <t>NetCDF Global Attribute</t>
        </r>
      </text>
    </comment>
    <comment ref="E1" authorId="0" shapeId="0" xr:uid="{FAD7CB96-3343-49F8-A7CF-366998B1ADA1}">
      <text>
        <r>
          <rPr>
            <sz val="8"/>
            <color indexed="81"/>
            <rFont val="Tahoma"/>
            <family val="2"/>
          </rPr>
          <t>Name of variable in file</t>
        </r>
      </text>
    </comment>
    <comment ref="H1" authorId="0" shapeId="0" xr:uid="{700BF784-8416-4A8B-A1CA-49E07532A56D}">
      <text>
        <r>
          <rPr>
            <sz val="8"/>
            <color indexed="81"/>
            <rFont val="Tahoma"/>
            <family val="2"/>
          </rPr>
          <t>CMOR directive</t>
        </r>
      </text>
    </comment>
    <comment ref="K1" authorId="0" shapeId="0" xr:uid="{87D261F0-49D9-4EDC-80A9-6803073621DE}">
      <text>
        <r>
          <rPr>
            <sz val="8"/>
            <color indexed="81"/>
            <rFont val="Tahoma"/>
            <family val="2"/>
          </rPr>
          <t>CMOR name, unique within table</t>
        </r>
      </text>
    </comment>
    <comment ref="U1" authorId="0" shapeId="0" xr:uid="{F1260469-616C-45C5-8882-CB88952F5FE6}">
      <text>
        <r>
          <rPr>
            <sz val="8"/>
            <color indexed="81"/>
            <rFont val="Tahoma"/>
            <family val="2"/>
          </rPr>
          <t>CMOR variable identifier</t>
        </r>
      </text>
    </comment>
    <comment ref="V1" authorId="0" shapeId="0" xr:uid="{A3470180-5875-4600-A883-CF8BCF0F2648}">
      <text>
        <r>
          <rPr>
            <sz val="8"/>
            <color indexed="81"/>
            <rFont val="Tahoma"/>
            <family val="2"/>
          </rPr>
          <t>MIP variable identifier</t>
        </r>
      </text>
    </comment>
    <comment ref="W1" authorId="0" shapeId="0" xr:uid="{8647FD65-F36E-4436-A60D-7A410A5F1B90}">
      <text>
        <r>
          <rPr>
            <sz val="8"/>
            <color indexed="81"/>
            <rFont val="Tahoma"/>
            <family val="2"/>
          </rPr>
          <t>Structure identifier</t>
        </r>
      </text>
    </comment>
    <comment ref="AA2" authorId="0" shapeId="0" xr:uid="{C4B484B3-19F4-4A8B-B4D3-8F19B9BC9DF0}">
      <text>
        <r>
          <rPr>
            <sz val="11"/>
            <color rgb="FF000000"/>
            <rFont val="Calibri"/>
            <family val="2"/>
          </rPr>
          <t>NEMO: vocet</t>
        </r>
      </text>
    </comment>
    <comment ref="AA4" authorId="0" shapeId="0" xr:uid="{E46D20B2-848F-43C9-81DC-4E7B231D2AD5}">
      <text>
        <r>
          <rPr>
            <sz val="11"/>
            <color rgb="FF000000"/>
            <rFont val="Calibri"/>
            <family val="2"/>
          </rPr>
          <t>XIOS operation</t>
        </r>
      </text>
    </comment>
    <comment ref="AA5" authorId="0" shapeId="0" xr:uid="{BB42F10F-3D6B-499A-834E-2540E36607E4}">
      <text>
        <r>
          <rPr>
            <sz val="11"/>
            <color rgb="FF000000"/>
            <rFont val="Calibri"/>
            <family val="2"/>
          </rPr>
          <t>XIOS operation</t>
        </r>
      </text>
    </comment>
    <comment ref="AA7" authorId="0" shapeId="0" xr:uid="{015C878E-4F91-438F-A232-712ACCB085EF}">
      <text>
        <r>
          <rPr>
            <sz val="11"/>
            <color rgb="FF000000"/>
            <rFont val="Calibri"/>
            <family val="2"/>
          </rPr>
          <t>NEMO: voces (unit to CHECK)</t>
        </r>
      </text>
    </comment>
    <comment ref="AA8" authorId="0" shapeId="0" xr:uid="{3A36A90B-BCB0-4CCE-943B-12ECC580056A}">
      <text>
        <r>
          <rPr>
            <sz val="11"/>
            <color rgb="FF000000"/>
            <rFont val="Calibri"/>
            <family val="2"/>
          </rPr>
          <t>XIOS operation</t>
        </r>
      </text>
    </comment>
    <comment ref="AA9" authorId="0" shapeId="0" xr:uid="{392329C1-972F-464C-8FE1-02E5A06A6ACC}">
      <text>
        <r>
          <rPr>
            <sz val="11"/>
            <color rgb="FF000000"/>
            <rFont val="Calibri"/>
            <family val="2"/>
          </rPr>
          <t>XIOS operation</t>
        </r>
      </text>
    </comment>
    <comment ref="AA10" authorId="0" shapeId="0" xr:uid="{D5B55AE5-4180-4C59-BFDF-5CE188C6411F}">
      <text>
        <r>
          <rPr>
            <sz val="11"/>
            <color rgb="FF000000"/>
            <rFont val="Calibri"/>
            <family val="2"/>
          </rPr>
          <t>XIOS operation</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CAA1391-29EF-46D4-BCCF-071D5F9E9011}">
      <text>
        <r>
          <rPr>
            <sz val="8"/>
            <color indexed="81"/>
            <rFont val="Tahoma"/>
            <family val="2"/>
          </rPr>
          <t>Default priority (generally overridden by settings in "requestVar" record)</t>
        </r>
      </text>
    </comment>
    <comment ref="B1" authorId="0" shapeId="0" xr:uid="{3B5F4246-3705-4B6E-A7DF-E54656B71348}">
      <text>
        <r>
          <rPr>
            <sz val="8"/>
            <color indexed="81"/>
            <rFont val="Tahoma"/>
            <family val="2"/>
          </rPr>
          <t>NetCDF Global Attribute</t>
        </r>
      </text>
    </comment>
    <comment ref="E1" authorId="0" shapeId="0" xr:uid="{8AB05BDA-A1AA-40E1-A3BF-FFD5500DFF60}">
      <text>
        <r>
          <rPr>
            <sz val="8"/>
            <color indexed="81"/>
            <rFont val="Tahoma"/>
            <family val="2"/>
          </rPr>
          <t>Name of variable in file</t>
        </r>
      </text>
    </comment>
    <comment ref="H1" authorId="0" shapeId="0" xr:uid="{76DCE58D-F6B3-483B-8298-57E5040C5EAF}">
      <text>
        <r>
          <rPr>
            <sz val="8"/>
            <color indexed="81"/>
            <rFont val="Tahoma"/>
            <family val="2"/>
          </rPr>
          <t>CMOR directive</t>
        </r>
      </text>
    </comment>
    <comment ref="K1" authorId="0" shapeId="0" xr:uid="{209B33C8-8596-4C1C-9279-3F4470FF4C6C}">
      <text>
        <r>
          <rPr>
            <sz val="8"/>
            <color indexed="81"/>
            <rFont val="Tahoma"/>
            <family val="2"/>
          </rPr>
          <t>CMOR name, unique within table</t>
        </r>
      </text>
    </comment>
    <comment ref="U1" authorId="0" shapeId="0" xr:uid="{B5BCE506-3345-4FE4-BE15-E1F7252178BB}">
      <text>
        <r>
          <rPr>
            <sz val="8"/>
            <color indexed="81"/>
            <rFont val="Tahoma"/>
            <family val="2"/>
          </rPr>
          <t>CMOR variable identifier</t>
        </r>
      </text>
    </comment>
    <comment ref="V1" authorId="0" shapeId="0" xr:uid="{CDBC3ED7-4F27-4770-91B1-8A3CECEEA1B8}">
      <text>
        <r>
          <rPr>
            <sz val="8"/>
            <color indexed="81"/>
            <rFont val="Tahoma"/>
            <family val="2"/>
          </rPr>
          <t>MIP variable identifier</t>
        </r>
      </text>
    </comment>
    <comment ref="W1" authorId="0" shapeId="0" xr:uid="{94067B81-2ABF-4B25-A92F-528127462F25}">
      <text>
        <r>
          <rPr>
            <sz val="8"/>
            <color indexed="81"/>
            <rFont val="Tahoma"/>
            <family val="2"/>
          </rPr>
          <t>Structure identifier</t>
        </r>
      </text>
    </comment>
    <comment ref="AA3" authorId="0" shapeId="0" xr:uid="{801BC968-D6AD-4DAD-A0FB-0B24BA04CDFE}">
      <text>
        <r>
          <rPr>
            <sz val="11"/>
            <color rgb="FF000000"/>
            <rFont val="Calibri"/>
            <family val="2"/>
          </rPr>
          <t>Max =&gt; XIOS operation</t>
        </r>
      </text>
    </comment>
    <comment ref="AA4" authorId="0" shapeId="0" xr:uid="{5B6FFC08-C68C-45DE-A72E-5A571EA2D38A}">
      <text>
        <r>
          <rPr>
            <sz val="11"/>
            <color rgb="FF000000"/>
            <rFont val="Calibri"/>
            <family val="2"/>
          </rPr>
          <t>Min =&gt; XIOS operation</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3C3F9B4-3330-4B03-8DD7-EB7FBDDE5000}">
      <text>
        <r>
          <rPr>
            <sz val="8"/>
            <color indexed="81"/>
            <rFont val="Tahoma"/>
            <family val="2"/>
          </rPr>
          <t>Default priority (generally overridden by settings in "requestVar" record)</t>
        </r>
      </text>
    </comment>
    <comment ref="B1" authorId="0" shapeId="0" xr:uid="{187F94CA-2ECD-458F-829C-0E9A50C4330D}">
      <text>
        <r>
          <rPr>
            <sz val="8"/>
            <color indexed="81"/>
            <rFont val="Tahoma"/>
            <family val="2"/>
          </rPr>
          <t>NetCDF Global Attribute</t>
        </r>
      </text>
    </comment>
    <comment ref="E1" authorId="0" shapeId="0" xr:uid="{98A4A2D9-E890-4BEA-A633-D829A770EACF}">
      <text>
        <r>
          <rPr>
            <sz val="8"/>
            <color indexed="81"/>
            <rFont val="Tahoma"/>
            <family val="2"/>
          </rPr>
          <t>Name of variable in file</t>
        </r>
      </text>
    </comment>
    <comment ref="H1" authorId="0" shapeId="0" xr:uid="{7FC99ADB-B687-4E41-BE5D-03EB950E349F}">
      <text>
        <r>
          <rPr>
            <sz val="8"/>
            <color indexed="81"/>
            <rFont val="Tahoma"/>
            <family val="2"/>
          </rPr>
          <t>CMOR directive</t>
        </r>
      </text>
    </comment>
    <comment ref="K1" authorId="0" shapeId="0" xr:uid="{3C7297F2-8E54-463B-AC1F-6C560D657F57}">
      <text>
        <r>
          <rPr>
            <sz val="8"/>
            <color indexed="81"/>
            <rFont val="Tahoma"/>
            <family val="2"/>
          </rPr>
          <t>CMOR name, unique within table</t>
        </r>
      </text>
    </comment>
    <comment ref="U1" authorId="0" shapeId="0" xr:uid="{1DF4A8BA-FA90-4B20-9434-2709AEA1D1D5}">
      <text>
        <r>
          <rPr>
            <sz val="8"/>
            <color indexed="81"/>
            <rFont val="Tahoma"/>
            <family val="2"/>
          </rPr>
          <t>CMOR variable identifier</t>
        </r>
      </text>
    </comment>
    <comment ref="V1" authorId="0" shapeId="0" xr:uid="{F39DE4BA-5FC2-4B9C-B0AB-C5931A58612C}">
      <text>
        <r>
          <rPr>
            <sz val="8"/>
            <color indexed="81"/>
            <rFont val="Tahoma"/>
            <family val="2"/>
          </rPr>
          <t>MIP variable identifier</t>
        </r>
      </text>
    </comment>
    <comment ref="W1" authorId="0" shapeId="0" xr:uid="{C39163A6-6977-446D-A23B-745770027F9A}">
      <text>
        <r>
          <rPr>
            <sz val="8"/>
            <color indexed="81"/>
            <rFont val="Tahoma"/>
            <family val="2"/>
          </rPr>
          <t>Structure identifier</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BFB1A335-9B48-42AB-ACD0-DBA2541DAA05}">
      <text>
        <r>
          <rPr>
            <sz val="8"/>
            <color indexed="81"/>
            <rFont val="Tahoma"/>
            <family val="2"/>
          </rPr>
          <t>Default priority (generally overridden by settings in "requestVar" record)</t>
        </r>
      </text>
    </comment>
    <comment ref="B1" authorId="0" shapeId="0" xr:uid="{094923F6-4F98-490D-A8AF-5C0BDDE3F339}">
      <text>
        <r>
          <rPr>
            <sz val="8"/>
            <color indexed="81"/>
            <rFont val="Tahoma"/>
            <family val="2"/>
          </rPr>
          <t>NetCDF Global Attribute</t>
        </r>
      </text>
    </comment>
    <comment ref="E1" authorId="0" shapeId="0" xr:uid="{DA35A1CD-D20C-4571-9E79-CFF94C22C93B}">
      <text>
        <r>
          <rPr>
            <sz val="8"/>
            <color indexed="81"/>
            <rFont val="Tahoma"/>
            <family val="2"/>
          </rPr>
          <t>Name of variable in file</t>
        </r>
      </text>
    </comment>
    <comment ref="H1" authorId="0" shapeId="0" xr:uid="{ACD298AA-A393-4C43-B865-C775771F95E3}">
      <text>
        <r>
          <rPr>
            <sz val="8"/>
            <color indexed="81"/>
            <rFont val="Tahoma"/>
            <family val="2"/>
          </rPr>
          <t>CMOR directive</t>
        </r>
      </text>
    </comment>
    <comment ref="K1" authorId="0" shapeId="0" xr:uid="{79DA8C62-510C-481B-A748-E02544404824}">
      <text>
        <r>
          <rPr>
            <sz val="8"/>
            <color indexed="81"/>
            <rFont val="Tahoma"/>
            <family val="2"/>
          </rPr>
          <t>CMOR name, unique within table</t>
        </r>
      </text>
    </comment>
    <comment ref="U1" authorId="0" shapeId="0" xr:uid="{43B94E5E-F390-4AB7-A37A-E41FE037EF90}">
      <text>
        <r>
          <rPr>
            <sz val="8"/>
            <color indexed="81"/>
            <rFont val="Tahoma"/>
            <family val="2"/>
          </rPr>
          <t>CMOR variable identifier</t>
        </r>
      </text>
    </comment>
    <comment ref="V1" authorId="0" shapeId="0" xr:uid="{115FD9C6-4D71-4E11-B957-B80503C4F10A}">
      <text>
        <r>
          <rPr>
            <sz val="8"/>
            <color indexed="81"/>
            <rFont val="Tahoma"/>
            <family val="2"/>
          </rPr>
          <t>MIP variable identifier</t>
        </r>
      </text>
    </comment>
    <comment ref="W1" authorId="0" shapeId="0" xr:uid="{CFABEF77-B2CB-488E-B184-1F81129E242A}">
      <text>
        <r>
          <rPr>
            <sz val="8"/>
            <color indexed="81"/>
            <rFont val="Tahoma"/>
            <family val="2"/>
          </rPr>
          <t>Structure identifier</t>
        </r>
      </text>
    </comment>
    <comment ref="AA11" authorId="0" shapeId="0" xr:uid="{70679FF2-2C50-4025-985F-080A7CF875F1}">
      <text>
        <r>
          <rPr>
            <sz val="11"/>
            <color rgb="FF000000"/>
            <rFont val="Calibri"/>
            <family val="2"/>
          </rPr>
          <t>MC-OK  = dmice</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57B3A9BB-1805-49CE-BA92-67E233B260EB}">
      <text>
        <r>
          <rPr>
            <sz val="8"/>
            <color indexed="81"/>
            <rFont val="Tahoma"/>
            <family val="2"/>
          </rPr>
          <t>Default priority (generally overridden by settings in "requestVar" record)</t>
        </r>
      </text>
    </comment>
    <comment ref="B1" authorId="0" shapeId="0" xr:uid="{483B10C8-A14B-4A0B-9C4B-26644C0EB523}">
      <text>
        <r>
          <rPr>
            <sz val="8"/>
            <color indexed="81"/>
            <rFont val="Tahoma"/>
            <family val="2"/>
          </rPr>
          <t>NetCDF Global Attribute</t>
        </r>
      </text>
    </comment>
    <comment ref="E1" authorId="0" shapeId="0" xr:uid="{A29D8F85-6679-4266-979F-2C1599DAF532}">
      <text>
        <r>
          <rPr>
            <sz val="8"/>
            <color indexed="81"/>
            <rFont val="Tahoma"/>
            <family val="2"/>
          </rPr>
          <t>Name of variable in file</t>
        </r>
      </text>
    </comment>
    <comment ref="H1" authorId="0" shapeId="0" xr:uid="{91EAC226-0032-402A-B479-3E54A1425829}">
      <text>
        <r>
          <rPr>
            <sz val="8"/>
            <color indexed="81"/>
            <rFont val="Tahoma"/>
            <family val="2"/>
          </rPr>
          <t>CMOR directive</t>
        </r>
      </text>
    </comment>
    <comment ref="K1" authorId="0" shapeId="0" xr:uid="{3102BBF4-65EC-44D1-8F67-4F9FD7E4D8E0}">
      <text>
        <r>
          <rPr>
            <sz val="8"/>
            <color indexed="81"/>
            <rFont val="Tahoma"/>
            <family val="2"/>
          </rPr>
          <t>CMOR name, unique within table</t>
        </r>
      </text>
    </comment>
    <comment ref="U1" authorId="0" shapeId="0" xr:uid="{C93DC2ED-BF8A-4FC5-959C-E3C58B085EA8}">
      <text>
        <r>
          <rPr>
            <sz val="8"/>
            <color indexed="81"/>
            <rFont val="Tahoma"/>
            <family val="2"/>
          </rPr>
          <t>CMOR variable identifier</t>
        </r>
      </text>
    </comment>
    <comment ref="V1" authorId="0" shapeId="0" xr:uid="{B8F29EAC-4B76-4808-9B0B-66BBD1A0B156}">
      <text>
        <r>
          <rPr>
            <sz val="8"/>
            <color indexed="81"/>
            <rFont val="Tahoma"/>
            <family val="2"/>
          </rPr>
          <t>MIP variable identifier</t>
        </r>
      </text>
    </comment>
    <comment ref="W1" authorId="0" shapeId="0" xr:uid="{ACA4C9C6-5886-41A4-ADE6-5763E44E66C8}">
      <text>
        <r>
          <rPr>
            <sz val="8"/>
            <color indexed="81"/>
            <rFont val="Tahoma"/>
            <family val="2"/>
          </rPr>
          <t>Structure identifier</t>
        </r>
      </text>
    </comment>
    <comment ref="L28" authorId="0" shapeId="0" xr:uid="{58BF3B69-928C-42A4-A51E-CC1095633DD4}">
      <text>
        <r>
          <rPr>
            <sz val="11"/>
            <color rgb="FF000000"/>
            <rFont val="Calibri"/>
            <family val="2"/>
          </rPr>
          <t>WRONG CMOR NAME -- this is the variable name for "Surface Upwelling Clear-Sky Shortwave Radiation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9EB9A6-AE6B-4F0B-BB86-69A0B242B0BC}">
      <text>
        <r>
          <rPr>
            <sz val="8"/>
            <color indexed="81"/>
            <rFont val="Tahoma"/>
            <family val="2"/>
          </rPr>
          <t>Default priority (generally overridden by settings in "requestVar" record)</t>
        </r>
      </text>
    </comment>
    <comment ref="B1" authorId="0" shapeId="0" xr:uid="{7CEBA8AE-FB0F-4FFA-B048-D28CBB91AA1F}">
      <text>
        <r>
          <rPr>
            <sz val="8"/>
            <color indexed="81"/>
            <rFont val="Tahoma"/>
            <family val="2"/>
          </rPr>
          <t>NetCDF Global Attribute</t>
        </r>
      </text>
    </comment>
    <comment ref="E1" authorId="0" shapeId="0" xr:uid="{49A3BCFD-1981-4304-93C8-F39DDEC0CD01}">
      <text>
        <r>
          <rPr>
            <sz val="8"/>
            <color indexed="81"/>
            <rFont val="Tahoma"/>
            <family val="2"/>
          </rPr>
          <t>Name of variable in file</t>
        </r>
      </text>
    </comment>
    <comment ref="H1" authorId="0" shapeId="0" xr:uid="{A90B1941-73FE-499C-B4F8-C6B9816746CC}">
      <text>
        <r>
          <rPr>
            <sz val="8"/>
            <color indexed="81"/>
            <rFont val="Tahoma"/>
            <family val="2"/>
          </rPr>
          <t>CMOR directive</t>
        </r>
      </text>
    </comment>
    <comment ref="K1" authorId="0" shapeId="0" xr:uid="{430E5AD7-FA48-41C2-930E-1DD35790B948}">
      <text>
        <r>
          <rPr>
            <sz val="8"/>
            <color indexed="81"/>
            <rFont val="Tahoma"/>
            <family val="2"/>
          </rPr>
          <t>CMOR name, unique within table</t>
        </r>
      </text>
    </comment>
    <comment ref="U1" authorId="0" shapeId="0" xr:uid="{1A6F724D-A831-4702-8A00-04ABE43FB51C}">
      <text>
        <r>
          <rPr>
            <sz val="8"/>
            <color indexed="81"/>
            <rFont val="Tahoma"/>
            <family val="2"/>
          </rPr>
          <t>CMOR variable identifier</t>
        </r>
      </text>
    </comment>
    <comment ref="V1" authorId="0" shapeId="0" xr:uid="{7605F092-CC3F-4E09-B64C-1560B4164D89}">
      <text>
        <r>
          <rPr>
            <sz val="8"/>
            <color indexed="81"/>
            <rFont val="Tahoma"/>
            <family val="2"/>
          </rPr>
          <t>MIP variable identifier</t>
        </r>
      </text>
    </comment>
    <comment ref="W1" authorId="0" shapeId="0" xr:uid="{A10543C4-24DC-46D6-828B-8FBFFA3657F5}">
      <text>
        <r>
          <rPr>
            <sz val="8"/>
            <color indexed="81"/>
            <rFont val="Tahoma"/>
            <family val="2"/>
          </rPr>
          <t>Structure identifier</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594F0C3-8CC7-4734-8FE7-42ABE36A647F}">
      <text>
        <r>
          <rPr>
            <sz val="8"/>
            <color indexed="81"/>
            <rFont val="Tahoma"/>
            <family val="2"/>
          </rPr>
          <t>Default priority (generally overridden by settings in "requestVar" record)</t>
        </r>
      </text>
    </comment>
    <comment ref="B1" authorId="0" shapeId="0" xr:uid="{E49F08C0-BB94-4B45-B13C-B97DB32802AB}">
      <text>
        <r>
          <rPr>
            <sz val="8"/>
            <color indexed="81"/>
            <rFont val="Tahoma"/>
            <family val="2"/>
          </rPr>
          <t>NetCDF Global Attribute</t>
        </r>
      </text>
    </comment>
    <comment ref="E1" authorId="0" shapeId="0" xr:uid="{59BDAE12-CF85-45C2-B247-ECA47CAE6247}">
      <text>
        <r>
          <rPr>
            <sz val="8"/>
            <color indexed="81"/>
            <rFont val="Tahoma"/>
            <family val="2"/>
          </rPr>
          <t>Name of variable in file</t>
        </r>
      </text>
    </comment>
    <comment ref="H1" authorId="0" shapeId="0" xr:uid="{E09013B4-0269-443E-91B4-9D76B41A7F73}">
      <text>
        <r>
          <rPr>
            <sz val="8"/>
            <color indexed="81"/>
            <rFont val="Tahoma"/>
            <family val="2"/>
          </rPr>
          <t>CMOR directive</t>
        </r>
      </text>
    </comment>
    <comment ref="K1" authorId="0" shapeId="0" xr:uid="{59FDBBA4-324C-4FC8-AC98-986649A858B1}">
      <text>
        <r>
          <rPr>
            <sz val="8"/>
            <color indexed="81"/>
            <rFont val="Tahoma"/>
            <family val="2"/>
          </rPr>
          <t>CMOR name, unique within table</t>
        </r>
      </text>
    </comment>
    <comment ref="U1" authorId="0" shapeId="0" xr:uid="{1B932175-082E-46CE-93A1-52DB0E09CA31}">
      <text>
        <r>
          <rPr>
            <sz val="8"/>
            <color indexed="81"/>
            <rFont val="Tahoma"/>
            <family val="2"/>
          </rPr>
          <t>CMOR variable identifier</t>
        </r>
      </text>
    </comment>
    <comment ref="V1" authorId="0" shapeId="0" xr:uid="{540A77B9-87D7-4BF2-AEA4-6BF7F74D1E2E}">
      <text>
        <r>
          <rPr>
            <sz val="8"/>
            <color indexed="81"/>
            <rFont val="Tahoma"/>
            <family val="2"/>
          </rPr>
          <t>MIP variable identifier</t>
        </r>
      </text>
    </comment>
    <comment ref="W1" authorId="0" shapeId="0" xr:uid="{DE87ED1A-4102-4725-A0FE-9DF24A40DA2A}">
      <text>
        <r>
          <rPr>
            <sz val="8"/>
            <color indexed="81"/>
            <rFont val="Tahoma"/>
            <family val="2"/>
          </rPr>
          <t>Structure identifier</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8FAC6D3-20D4-4761-842B-272EFE2ED7F5}">
      <text>
        <r>
          <rPr>
            <sz val="8"/>
            <color indexed="81"/>
            <rFont val="Tahoma"/>
            <family val="2"/>
          </rPr>
          <t>Default priority (generally overridden by settings in "requestVar" record)</t>
        </r>
      </text>
    </comment>
    <comment ref="B1" authorId="0" shapeId="0" xr:uid="{525C183D-4057-4AAB-83F3-F46BEB9286C4}">
      <text>
        <r>
          <rPr>
            <sz val="8"/>
            <color indexed="81"/>
            <rFont val="Tahoma"/>
            <family val="2"/>
          </rPr>
          <t>NetCDF Global Attribute</t>
        </r>
      </text>
    </comment>
    <comment ref="E1" authorId="0" shapeId="0" xr:uid="{250D45C6-A6FF-44CA-9264-69F1FE3BC0C0}">
      <text>
        <r>
          <rPr>
            <sz val="8"/>
            <color indexed="81"/>
            <rFont val="Tahoma"/>
            <family val="2"/>
          </rPr>
          <t>Name of variable in file</t>
        </r>
      </text>
    </comment>
    <comment ref="H1" authorId="0" shapeId="0" xr:uid="{0D3DE367-4E09-4885-A513-E62DB7E0F898}">
      <text>
        <r>
          <rPr>
            <sz val="8"/>
            <color indexed="81"/>
            <rFont val="Tahoma"/>
            <family val="2"/>
          </rPr>
          <t>CMOR directive</t>
        </r>
      </text>
    </comment>
    <comment ref="K1" authorId="0" shapeId="0" xr:uid="{A209255E-BA25-4880-AE9A-058DC2D42F9E}">
      <text>
        <r>
          <rPr>
            <sz val="8"/>
            <color indexed="81"/>
            <rFont val="Tahoma"/>
            <family val="2"/>
          </rPr>
          <t>CMOR name, unique within table</t>
        </r>
      </text>
    </comment>
    <comment ref="U1" authorId="0" shapeId="0" xr:uid="{A96729D2-0D58-4EF6-A20E-6B6E0EBD1168}">
      <text>
        <r>
          <rPr>
            <sz val="8"/>
            <color indexed="81"/>
            <rFont val="Tahoma"/>
            <family val="2"/>
          </rPr>
          <t>CMOR variable identifier</t>
        </r>
      </text>
    </comment>
    <comment ref="V1" authorId="0" shapeId="0" xr:uid="{52147F31-5975-468E-932D-B30F5F59FB51}">
      <text>
        <r>
          <rPr>
            <sz val="8"/>
            <color indexed="81"/>
            <rFont val="Tahoma"/>
            <family val="2"/>
          </rPr>
          <t>MIP variable identifier</t>
        </r>
      </text>
    </comment>
    <comment ref="W1" authorId="0" shapeId="0" xr:uid="{355AC907-9D0F-4960-AFBE-E9E3940664F5}">
      <text>
        <r>
          <rPr>
            <sz val="8"/>
            <color indexed="81"/>
            <rFont val="Tahoma"/>
            <family val="2"/>
          </rPr>
          <t>Structure identifier</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76061D4B-4CE6-4F63-9C62-E73A774ACFFE}">
      <text>
        <r>
          <rPr>
            <sz val="8"/>
            <color indexed="81"/>
            <rFont val="Tahoma"/>
            <family val="2"/>
          </rPr>
          <t>Default priority (generally overridden by settings in "requestVar" record)</t>
        </r>
      </text>
    </comment>
    <comment ref="B1" authorId="0" shapeId="0" xr:uid="{20967AFB-31DE-4F1E-9917-25A74BEC0E3A}">
      <text>
        <r>
          <rPr>
            <sz val="8"/>
            <color indexed="81"/>
            <rFont val="Tahoma"/>
            <family val="2"/>
          </rPr>
          <t>NetCDF Global Attribute</t>
        </r>
      </text>
    </comment>
    <comment ref="E1" authorId="0" shapeId="0" xr:uid="{5843418F-2290-4A60-BBA7-7B3BAE3EB156}">
      <text>
        <r>
          <rPr>
            <sz val="8"/>
            <color indexed="81"/>
            <rFont val="Tahoma"/>
            <family val="2"/>
          </rPr>
          <t>Name of variable in file</t>
        </r>
      </text>
    </comment>
    <comment ref="H1" authorId="0" shapeId="0" xr:uid="{9645FF66-281C-4CC9-AAD2-D858D9B49913}">
      <text>
        <r>
          <rPr>
            <sz val="8"/>
            <color indexed="81"/>
            <rFont val="Tahoma"/>
            <family val="2"/>
          </rPr>
          <t>CMOR directive</t>
        </r>
      </text>
    </comment>
    <comment ref="K1" authorId="0" shapeId="0" xr:uid="{F3128140-87E8-4D21-9A4F-3DE462C9176B}">
      <text>
        <r>
          <rPr>
            <sz val="8"/>
            <color indexed="81"/>
            <rFont val="Tahoma"/>
            <family val="2"/>
          </rPr>
          <t>CMOR name, unique within table</t>
        </r>
      </text>
    </comment>
    <comment ref="U1" authorId="0" shapeId="0" xr:uid="{1BCCF0B0-B98F-4816-9B02-AE0B6DFAA49E}">
      <text>
        <r>
          <rPr>
            <sz val="8"/>
            <color indexed="81"/>
            <rFont val="Tahoma"/>
            <family val="2"/>
          </rPr>
          <t>CMOR variable identifier</t>
        </r>
      </text>
    </comment>
    <comment ref="V1" authorId="0" shapeId="0" xr:uid="{378EB737-62FD-46CE-9A50-E63A615EFC44}">
      <text>
        <r>
          <rPr>
            <sz val="8"/>
            <color indexed="81"/>
            <rFont val="Tahoma"/>
            <family val="2"/>
          </rPr>
          <t>MIP variable identifier</t>
        </r>
      </text>
    </comment>
    <comment ref="W1" authorId="0" shapeId="0" xr:uid="{379C8F07-4319-4825-AAFE-EEED94886AF4}">
      <text>
        <r>
          <rPr>
            <sz val="8"/>
            <color indexed="81"/>
            <rFont val="Tahoma"/>
            <family val="2"/>
          </rPr>
          <t>Structure identifier</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BAD663E-F47F-4074-9BB5-01BCD65FFD07}">
      <text>
        <r>
          <rPr>
            <sz val="8"/>
            <color indexed="81"/>
            <rFont val="Tahoma"/>
            <family val="2"/>
          </rPr>
          <t>Default priority (generally overridden by settings in "requestVar" record)</t>
        </r>
      </text>
    </comment>
    <comment ref="B1" authorId="0" shapeId="0" xr:uid="{47297AF6-08BC-4D7F-9633-089545D073FF}">
      <text>
        <r>
          <rPr>
            <sz val="8"/>
            <color indexed="81"/>
            <rFont val="Tahoma"/>
            <family val="2"/>
          </rPr>
          <t>NetCDF Global Attribute</t>
        </r>
      </text>
    </comment>
    <comment ref="E1" authorId="0" shapeId="0" xr:uid="{33AFF832-719C-4DA2-B8EB-C8A9C1EE4EA5}">
      <text>
        <r>
          <rPr>
            <sz val="8"/>
            <color indexed="81"/>
            <rFont val="Tahoma"/>
            <family val="2"/>
          </rPr>
          <t>Name of variable in file</t>
        </r>
      </text>
    </comment>
    <comment ref="H1" authorId="0" shapeId="0" xr:uid="{48734EA0-23BD-4BB1-B4BC-1A9DB34E711E}">
      <text>
        <r>
          <rPr>
            <sz val="8"/>
            <color indexed="81"/>
            <rFont val="Tahoma"/>
            <family val="2"/>
          </rPr>
          <t>CMOR directive</t>
        </r>
      </text>
    </comment>
    <comment ref="K1" authorId="0" shapeId="0" xr:uid="{0A4478B0-A37E-4D75-83E1-9A7011551707}">
      <text>
        <r>
          <rPr>
            <sz val="8"/>
            <color indexed="81"/>
            <rFont val="Tahoma"/>
            <family val="2"/>
          </rPr>
          <t>CMOR name, unique within table</t>
        </r>
      </text>
    </comment>
    <comment ref="U1" authorId="0" shapeId="0" xr:uid="{24229815-68F7-4CF2-B280-32DA5E4838B9}">
      <text>
        <r>
          <rPr>
            <sz val="8"/>
            <color indexed="81"/>
            <rFont val="Tahoma"/>
            <family val="2"/>
          </rPr>
          <t>CMOR variable identifier</t>
        </r>
      </text>
    </comment>
    <comment ref="V1" authorId="0" shapeId="0" xr:uid="{34919950-A1C7-4BA2-B39B-1F0FD58951AF}">
      <text>
        <r>
          <rPr>
            <sz val="8"/>
            <color indexed="81"/>
            <rFont val="Tahoma"/>
            <family val="2"/>
          </rPr>
          <t>MIP variable identifier</t>
        </r>
      </text>
    </comment>
    <comment ref="W1" authorId="0" shapeId="0" xr:uid="{7071556D-31BE-4AD3-BB8D-0C9E43646D02}">
      <text>
        <r>
          <rPr>
            <sz val="8"/>
            <color indexed="81"/>
            <rFont val="Tahoma"/>
            <family val="2"/>
          </rPr>
          <t>Structure identifier</t>
        </r>
      </text>
    </comment>
    <comment ref="AA6" authorId="0" shapeId="0" xr:uid="{24F0EA3C-4743-4B01-B236-5C4D39AFACA8}">
      <text>
        <r>
          <rPr>
            <sz val="11"/>
            <color rgb="FF000000"/>
            <rFont val="Calibri"/>
            <family val="2"/>
          </rPr>
          <t>Waiting for XIOS vertical interpolation hybrid-&gt;altitude</t>
        </r>
      </text>
    </comment>
    <comment ref="AA7" authorId="0" shapeId="0" xr:uid="{21975925-58D4-4AE3-916F-40E9DE2BC6B5}">
      <text>
        <r>
          <rPr>
            <sz val="11"/>
            <color rgb="FF000000"/>
            <rFont val="Calibri"/>
            <family val="2"/>
          </rPr>
          <t>Waiting for XIOS vertical interpolation hybrid-&gt;altitude</t>
        </r>
      </text>
    </comment>
    <comment ref="AA8" authorId="0" shapeId="0" xr:uid="{159A87DA-D158-4A3B-8EF1-A74005C2C7C3}">
      <text>
        <r>
          <rPr>
            <sz val="11"/>
            <color rgb="FF000000"/>
            <rFont val="Calibri"/>
            <family val="2"/>
          </rPr>
          <t>Waiting for XIOS vertical interpolation hybrid-&gt;altitude</t>
        </r>
      </text>
    </comment>
    <comment ref="AA9" authorId="0" shapeId="0" xr:uid="{1045A2BA-4DF0-4AAA-A273-18A6A4078A44}">
      <text>
        <r>
          <rPr>
            <sz val="11"/>
            <color rgb="FF000000"/>
            <rFont val="Calibri"/>
            <family val="2"/>
          </rPr>
          <t>Waiting for XIOS vertical interpolation hybrid-&gt;altitude</t>
        </r>
      </text>
    </comment>
    <comment ref="AA12" authorId="0" shapeId="0" xr:uid="{914D45F9-2073-4C6F-9C0A-74685066CC93}">
      <text>
        <r>
          <rPr>
            <sz val="11"/>
            <color rgb="FF000000"/>
            <rFont val="Calibri"/>
            <family val="2"/>
          </rPr>
          <t>Waiting for XIOS vertical interpolation hybrid-&gt;altitude</t>
        </r>
      </text>
    </comment>
    <comment ref="AA13" authorId="0" shapeId="0" xr:uid="{6963FDAE-093C-4622-AA03-84E9B3811CEA}">
      <text>
        <r>
          <rPr>
            <sz val="11"/>
            <color rgb="FF000000"/>
            <rFont val="Calibri"/>
            <family val="2"/>
          </rPr>
          <t>Waiting for XIOS vertical interpolation hybrid-&gt;altitude</t>
        </r>
      </text>
    </comment>
    <comment ref="AA14" authorId="0" shapeId="0" xr:uid="{68BE9DDB-672E-4160-A624-093166A965F4}">
      <text>
        <r>
          <rPr>
            <sz val="11"/>
            <color rgb="FF000000"/>
            <rFont val="Calibri"/>
            <family val="2"/>
          </rPr>
          <t>Waiting for XIOS vertical interpolation hybrid-&gt;altitude</t>
        </r>
      </text>
    </comment>
    <comment ref="AA19" authorId="0" shapeId="0" xr:uid="{E97DFBEF-B7BE-4F75-83B1-FD4B7FBB5B56}">
      <text>
        <r>
          <rPr>
            <sz val="11"/>
            <color rgb="FF000000"/>
            <rFont val="Calibri"/>
            <family val="2"/>
          </rPr>
          <t>Max =&gt; XIOS operation</t>
        </r>
      </text>
    </comment>
    <comment ref="AA20" authorId="0" shapeId="0" xr:uid="{8E61206B-D228-475A-9A53-DD5B5A075AE4}">
      <text>
        <r>
          <rPr>
            <sz val="11"/>
            <color rgb="FF000000"/>
            <rFont val="Calibri"/>
            <family val="2"/>
          </rPr>
          <t>Max =&gt; XIOS operation</t>
        </r>
      </text>
    </comment>
    <comment ref="AA21" authorId="0" shapeId="0" xr:uid="{940950F4-C333-4E92-8B0B-E4A856CDB98E}">
      <text>
        <r>
          <rPr>
            <sz val="11"/>
            <color rgb="FF000000"/>
            <rFont val="Calibri"/>
            <family val="2"/>
          </rPr>
          <t>Min =&gt; XIOS operation</t>
        </r>
      </text>
    </comment>
    <comment ref="AA22" authorId="0" shapeId="0" xr:uid="{FB2797BF-E47F-4104-A690-C428DC017A45}">
      <text>
        <r>
          <rPr>
            <sz val="11"/>
            <color rgb="FF000000"/>
            <rFont val="Calibri"/>
            <family val="2"/>
          </rPr>
          <t>Min =&gt; XIOS operation</t>
        </r>
      </text>
    </comment>
    <comment ref="AA23" authorId="0" shapeId="0" xr:uid="{ADE51800-130C-4580-B46E-AD3240AA5219}">
      <text>
        <r>
          <rPr>
            <sz val="11"/>
            <color rgb="FF000000"/>
            <rFont val="Calibri"/>
            <family val="2"/>
          </rPr>
          <t>Min =&gt; XIOS operation
Waiting for XIOS vertical interpolation</t>
        </r>
      </text>
    </comment>
    <comment ref="AA24" authorId="0" shapeId="0" xr:uid="{3F17491E-8F2F-4972-B2CE-67742978E4AB}">
      <text>
        <r>
          <rPr>
            <sz val="11"/>
            <color rgb="FF000000"/>
            <rFont val="Calibri"/>
            <family val="2"/>
          </rPr>
          <t>Min =&gt; XIOS operation
Waiting for XIOS vertical interpolation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FFB5F2C-D1BA-4373-AE18-06F5A526DBB5}">
      <text>
        <r>
          <rPr>
            <sz val="8"/>
            <color indexed="81"/>
            <rFont val="Tahoma"/>
            <family val="2"/>
          </rPr>
          <t>Default priority (generally overridden by settings in "requestVar" record)</t>
        </r>
      </text>
    </comment>
    <comment ref="B1" authorId="0" shapeId="0" xr:uid="{A85A89FC-E63C-4F89-BF05-DD05181C1C7D}">
      <text>
        <r>
          <rPr>
            <sz val="8"/>
            <color indexed="81"/>
            <rFont val="Tahoma"/>
            <family val="2"/>
          </rPr>
          <t>NetCDF Global Attribute</t>
        </r>
      </text>
    </comment>
    <comment ref="E1" authorId="0" shapeId="0" xr:uid="{67113D63-D60A-4628-AB1C-282B02F1A73D}">
      <text>
        <r>
          <rPr>
            <sz val="8"/>
            <color indexed="81"/>
            <rFont val="Tahoma"/>
            <family val="2"/>
          </rPr>
          <t>Name of variable in file</t>
        </r>
      </text>
    </comment>
    <comment ref="H1" authorId="0" shapeId="0" xr:uid="{4F3927A7-2957-4F05-9193-2D4AFB6BB40E}">
      <text>
        <r>
          <rPr>
            <sz val="8"/>
            <color indexed="81"/>
            <rFont val="Tahoma"/>
            <family val="2"/>
          </rPr>
          <t>CMOR directive</t>
        </r>
      </text>
    </comment>
    <comment ref="K1" authorId="0" shapeId="0" xr:uid="{B83C27BC-F059-4574-8965-1E0AA7073850}">
      <text>
        <r>
          <rPr>
            <sz val="8"/>
            <color indexed="81"/>
            <rFont val="Tahoma"/>
            <family val="2"/>
          </rPr>
          <t>CMOR name, unique within table</t>
        </r>
      </text>
    </comment>
    <comment ref="U1" authorId="0" shapeId="0" xr:uid="{A41AC5C1-DCC6-4482-9021-35351817A6C3}">
      <text>
        <r>
          <rPr>
            <sz val="8"/>
            <color indexed="81"/>
            <rFont val="Tahoma"/>
            <family val="2"/>
          </rPr>
          <t>CMOR variable identifier</t>
        </r>
      </text>
    </comment>
    <comment ref="V1" authorId="0" shapeId="0" xr:uid="{21E78967-0FA7-4D8F-883C-1F6E479BDA20}">
      <text>
        <r>
          <rPr>
            <sz val="8"/>
            <color indexed="81"/>
            <rFont val="Tahoma"/>
            <family val="2"/>
          </rPr>
          <t>MIP variable identifier</t>
        </r>
      </text>
    </comment>
    <comment ref="W1" authorId="0" shapeId="0" xr:uid="{64EAA8C9-BD77-4245-8023-3CC511E4ADF4}">
      <text>
        <r>
          <rPr>
            <sz val="8"/>
            <color indexed="81"/>
            <rFont val="Tahoma"/>
            <family val="2"/>
          </rPr>
          <t>Structure identifier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B4B9867-309A-4F8D-9ABB-04C135E8785B}">
      <text>
        <r>
          <rPr>
            <sz val="8"/>
            <color indexed="81"/>
            <rFont val="Tahoma"/>
            <family val="2"/>
          </rPr>
          <t>Default priority (generally overridden by settings in "requestVar" record)</t>
        </r>
      </text>
    </comment>
    <comment ref="B1" authorId="0" shapeId="0" xr:uid="{E21FD26D-BC2D-448B-8353-F753DFA4C457}">
      <text>
        <r>
          <rPr>
            <sz val="8"/>
            <color indexed="81"/>
            <rFont val="Tahoma"/>
            <family val="2"/>
          </rPr>
          <t>NetCDF Global Attribute</t>
        </r>
      </text>
    </comment>
    <comment ref="E1" authorId="0" shapeId="0" xr:uid="{B444A3B2-90F2-4200-9A2F-6EB0414E0085}">
      <text>
        <r>
          <rPr>
            <sz val="8"/>
            <color indexed="81"/>
            <rFont val="Tahoma"/>
            <family val="2"/>
          </rPr>
          <t>Name of variable in file</t>
        </r>
      </text>
    </comment>
    <comment ref="H1" authorId="0" shapeId="0" xr:uid="{9AA08E9B-5EDA-4544-9D8C-1E1F227D682D}">
      <text>
        <r>
          <rPr>
            <sz val="8"/>
            <color indexed="81"/>
            <rFont val="Tahoma"/>
            <family val="2"/>
          </rPr>
          <t>CMOR directive</t>
        </r>
      </text>
    </comment>
    <comment ref="K1" authorId="0" shapeId="0" xr:uid="{BDE6618C-E4CA-4332-B6FD-3B3B90FA105A}">
      <text>
        <r>
          <rPr>
            <sz val="8"/>
            <color indexed="81"/>
            <rFont val="Tahoma"/>
            <family val="2"/>
          </rPr>
          <t>CMOR name, unique within table</t>
        </r>
      </text>
    </comment>
    <comment ref="U1" authorId="0" shapeId="0" xr:uid="{AEC0669A-13F1-4D05-895E-04DDCAD67346}">
      <text>
        <r>
          <rPr>
            <sz val="8"/>
            <color indexed="81"/>
            <rFont val="Tahoma"/>
            <family val="2"/>
          </rPr>
          <t>CMOR variable identifier</t>
        </r>
      </text>
    </comment>
    <comment ref="V1" authorId="0" shapeId="0" xr:uid="{D2EB2BF3-19BD-46A3-A827-CF9456B0AFF1}">
      <text>
        <r>
          <rPr>
            <sz val="8"/>
            <color indexed="81"/>
            <rFont val="Tahoma"/>
            <family val="2"/>
          </rPr>
          <t>MIP variable identifier</t>
        </r>
      </text>
    </comment>
    <comment ref="W1" authorId="0" shapeId="0" xr:uid="{9D7A5637-0619-4BB1-984B-EB5396B3B241}">
      <text>
        <r>
          <rPr>
            <sz val="8"/>
            <color indexed="81"/>
            <rFont val="Tahoma"/>
            <family val="2"/>
          </rPr>
          <t>Structure identifier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55E1BDD1-72F7-44DE-9750-63AD67740C89}">
      <text>
        <r>
          <rPr>
            <sz val="8"/>
            <color indexed="81"/>
            <rFont val="Tahoma"/>
            <family val="2"/>
          </rPr>
          <t>Default priority (generally overridden by settings in "requestVar" record)</t>
        </r>
      </text>
    </comment>
    <comment ref="B1" authorId="0" shapeId="0" xr:uid="{6BAF477F-EAAE-492B-801D-DC726CA3A682}">
      <text>
        <r>
          <rPr>
            <sz val="8"/>
            <color indexed="81"/>
            <rFont val="Tahoma"/>
            <family val="2"/>
          </rPr>
          <t>NetCDF Global Attribute</t>
        </r>
      </text>
    </comment>
    <comment ref="E1" authorId="0" shapeId="0" xr:uid="{B417EDE0-90F9-4A60-A99D-6719CF211A12}">
      <text>
        <r>
          <rPr>
            <sz val="8"/>
            <color indexed="81"/>
            <rFont val="Tahoma"/>
            <family val="2"/>
          </rPr>
          <t>Name of variable in file</t>
        </r>
      </text>
    </comment>
    <comment ref="H1" authorId="0" shapeId="0" xr:uid="{19D77479-FA9F-4110-B183-8425D5D1846E}">
      <text>
        <r>
          <rPr>
            <sz val="8"/>
            <color indexed="81"/>
            <rFont val="Tahoma"/>
            <family val="2"/>
          </rPr>
          <t>CMOR directive</t>
        </r>
      </text>
    </comment>
    <comment ref="K1" authorId="0" shapeId="0" xr:uid="{C52E4988-7508-4867-B71E-9B1FD1A339EF}">
      <text>
        <r>
          <rPr>
            <sz val="8"/>
            <color indexed="81"/>
            <rFont val="Tahoma"/>
            <family val="2"/>
          </rPr>
          <t>CMOR name, unique within table</t>
        </r>
      </text>
    </comment>
    <comment ref="U1" authorId="0" shapeId="0" xr:uid="{3B6E7766-2B60-4AB8-98FD-2800BB63F43A}">
      <text>
        <r>
          <rPr>
            <sz val="8"/>
            <color indexed="81"/>
            <rFont val="Tahoma"/>
            <family val="2"/>
          </rPr>
          <t>CMOR variable identifier</t>
        </r>
      </text>
    </comment>
    <comment ref="V1" authorId="0" shapeId="0" xr:uid="{ADA157A7-BD32-4845-B4CD-D15EBF632530}">
      <text>
        <r>
          <rPr>
            <sz val="8"/>
            <color indexed="81"/>
            <rFont val="Tahoma"/>
            <family val="2"/>
          </rPr>
          <t>MIP variable identifier</t>
        </r>
      </text>
    </comment>
    <comment ref="W1" authorId="0" shapeId="0" xr:uid="{2A2A36D4-D0B8-4409-9E95-F2A07F7BE321}">
      <text>
        <r>
          <rPr>
            <sz val="8"/>
            <color indexed="81"/>
            <rFont val="Tahoma"/>
            <family val="2"/>
          </rPr>
          <t>Structure identifier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D327FC2-5C49-4C6D-A245-BF43DE61595F}">
      <text>
        <r>
          <rPr>
            <sz val="8"/>
            <color indexed="81"/>
            <rFont val="Tahoma"/>
            <family val="2"/>
          </rPr>
          <t>Default priority (generally overridden by settings in "requestVar" record)</t>
        </r>
      </text>
    </comment>
    <comment ref="B1" authorId="0" shapeId="0" xr:uid="{7BEB66DD-F46E-48A3-BDC9-84571330B9AD}">
      <text>
        <r>
          <rPr>
            <sz val="8"/>
            <color indexed="81"/>
            <rFont val="Tahoma"/>
            <family val="2"/>
          </rPr>
          <t>NetCDF Global Attribute</t>
        </r>
      </text>
    </comment>
    <comment ref="E1" authorId="0" shapeId="0" xr:uid="{155968DB-AA53-4188-95B5-51B206F01613}">
      <text>
        <r>
          <rPr>
            <sz val="8"/>
            <color indexed="81"/>
            <rFont val="Tahoma"/>
            <family val="2"/>
          </rPr>
          <t>Name of variable in file</t>
        </r>
      </text>
    </comment>
    <comment ref="H1" authorId="0" shapeId="0" xr:uid="{179BAF25-14FE-44E5-BB83-F52CBAFAA549}">
      <text>
        <r>
          <rPr>
            <sz val="8"/>
            <color indexed="81"/>
            <rFont val="Tahoma"/>
            <family val="2"/>
          </rPr>
          <t>CMOR directive</t>
        </r>
      </text>
    </comment>
    <comment ref="K1" authorId="0" shapeId="0" xr:uid="{121BF84B-C776-4C94-B6EA-EB2E5ADD3B84}">
      <text>
        <r>
          <rPr>
            <sz val="8"/>
            <color indexed="81"/>
            <rFont val="Tahoma"/>
            <family val="2"/>
          </rPr>
          <t>CMOR name, unique within table</t>
        </r>
      </text>
    </comment>
    <comment ref="U1" authorId="0" shapeId="0" xr:uid="{F9950E5A-BE65-4D73-B3F8-CC5B74BFD325}">
      <text>
        <r>
          <rPr>
            <sz val="8"/>
            <color indexed="81"/>
            <rFont val="Tahoma"/>
            <family val="2"/>
          </rPr>
          <t>CMOR variable identifier</t>
        </r>
      </text>
    </comment>
    <comment ref="V1" authorId="0" shapeId="0" xr:uid="{9D1F308E-D0C1-49E6-8E18-A985FCCC3A14}">
      <text>
        <r>
          <rPr>
            <sz val="8"/>
            <color indexed="81"/>
            <rFont val="Tahoma"/>
            <family val="2"/>
          </rPr>
          <t>MIP variable identifier</t>
        </r>
      </text>
    </comment>
    <comment ref="W1" authorId="0" shapeId="0" xr:uid="{15D844E8-9926-4E02-93B9-283153E2BCD8}">
      <text>
        <r>
          <rPr>
            <sz val="8"/>
            <color indexed="81"/>
            <rFont val="Tahoma"/>
            <family val="2"/>
          </rPr>
          <t>Structure identifier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B1A17B-AA86-434D-910F-355F20B41251}">
      <text>
        <r>
          <rPr>
            <sz val="8"/>
            <color indexed="81"/>
            <rFont val="Tahoma"/>
            <family val="2"/>
          </rPr>
          <t>Default priority (generally overridden by settings in "requestVar" record)</t>
        </r>
      </text>
    </comment>
    <comment ref="B1" authorId="0" shapeId="0" xr:uid="{B521C3CC-BBC6-4A52-92E6-BF6D6E8F8462}">
      <text>
        <r>
          <rPr>
            <sz val="8"/>
            <color indexed="81"/>
            <rFont val="Tahoma"/>
            <family val="2"/>
          </rPr>
          <t>NetCDF Global Attribute</t>
        </r>
      </text>
    </comment>
    <comment ref="E1" authorId="0" shapeId="0" xr:uid="{7FDFD9D4-8240-4B7D-A2CE-23CF84A00DBC}">
      <text>
        <r>
          <rPr>
            <sz val="8"/>
            <color indexed="81"/>
            <rFont val="Tahoma"/>
            <family val="2"/>
          </rPr>
          <t>Name of variable in file</t>
        </r>
      </text>
    </comment>
    <comment ref="H1" authorId="0" shapeId="0" xr:uid="{3ABE5342-3FA2-46F8-BF73-470758EBAC34}">
      <text>
        <r>
          <rPr>
            <sz val="8"/>
            <color indexed="81"/>
            <rFont val="Tahoma"/>
            <family val="2"/>
          </rPr>
          <t>CMOR directive</t>
        </r>
      </text>
    </comment>
    <comment ref="K1" authorId="0" shapeId="0" xr:uid="{C3869B0A-1AE2-427C-B59B-54B77BF8ACC5}">
      <text>
        <r>
          <rPr>
            <sz val="8"/>
            <color indexed="81"/>
            <rFont val="Tahoma"/>
            <family val="2"/>
          </rPr>
          <t>CMOR name, unique within table</t>
        </r>
      </text>
    </comment>
    <comment ref="U1" authorId="0" shapeId="0" xr:uid="{321FBFDA-AEA2-436A-A2E9-10F32BA42AE8}">
      <text>
        <r>
          <rPr>
            <sz val="8"/>
            <color indexed="81"/>
            <rFont val="Tahoma"/>
            <family val="2"/>
          </rPr>
          <t>CMOR variable identifier</t>
        </r>
      </text>
    </comment>
    <comment ref="V1" authorId="0" shapeId="0" xr:uid="{A7BC3C80-179D-490D-BCB6-DC510C933117}">
      <text>
        <r>
          <rPr>
            <sz val="8"/>
            <color indexed="81"/>
            <rFont val="Tahoma"/>
            <family val="2"/>
          </rPr>
          <t>MIP variable identifier</t>
        </r>
      </text>
    </comment>
    <comment ref="W1" authorId="0" shapeId="0" xr:uid="{6B0D6341-BCEC-47C7-A146-6D2389AD9DDA}">
      <text>
        <r>
          <rPr>
            <sz val="8"/>
            <color indexed="81"/>
            <rFont val="Tahoma"/>
            <family val="2"/>
          </rPr>
          <t>Structure identifier</t>
        </r>
      </text>
    </comment>
    <comment ref="AA12" authorId="0" shapeId="0" xr:uid="{B360AECE-FF2C-447A-8153-D8099D4178BC}">
      <text>
        <r>
          <rPr>
            <sz val="11"/>
            <color rgb="FF000000"/>
            <rFont val="Calibri"/>
            <family val="2"/>
          </rPr>
          <t>heat flux correction was zero in CNRM-CM5. Idem in CNRM-CM6</t>
        </r>
      </text>
    </comment>
    <comment ref="AA13" authorId="0" shapeId="0" xr:uid="{555A171A-34C5-4D3D-A659-48629F46D4E2}">
      <text>
        <r>
          <rPr>
            <sz val="11"/>
            <color rgb="FF000000"/>
            <rFont val="Calibri"/>
            <family val="2"/>
          </rPr>
          <t>Wind stress flux correction was zero in CNRM-CM5. Idem in CNRM-CM6</t>
        </r>
      </text>
    </comment>
    <comment ref="AA17" authorId="0" shapeId="0" xr:uid="{C4C074BA-7D27-4E6E-8F7E-282426E0E018}">
      <text>
        <r>
          <rPr>
            <sz val="11"/>
            <color rgb="FF000000"/>
            <rFont val="Calibri"/>
            <family val="2"/>
          </rPr>
          <t>Virtual salt flux correction was zero in CNRM-CM5. Idem in CNRM-CM6</t>
        </r>
      </text>
    </comment>
    <comment ref="AA18" authorId="0" shapeId="0" xr:uid="{7D0EB165-E8A1-4A27-86DA-A29B013A3BE1}">
      <text>
        <r>
          <rPr>
            <sz val="11"/>
            <color rgb="FF000000"/>
            <rFont val="Calibri"/>
            <family val="2"/>
          </rPr>
          <t>Water flux correction was zero in CNRM-CM5. Idem in CNRM-CM6</t>
        </r>
      </text>
    </comment>
    <comment ref="AA26" authorId="0" shapeId="0" xr:uid="{DE10B92C-0361-4760-A3C7-D87EA2B8443C}">
      <text>
        <r>
          <rPr>
            <sz val="11"/>
            <color rgb="FF000000"/>
            <rFont val="Calibri"/>
            <family val="2"/>
          </rPr>
          <t>CMIP5:masscello constant 
In time (cellthc*rau0). CMIP6: time varying with vvl</t>
        </r>
      </text>
    </comment>
    <comment ref="AA32" authorId="0" shapeId="0" xr:uid="{72BE9F98-2B0D-490B-AD4D-15303B3D2AA1}">
      <text>
        <r>
          <rPr>
            <sz val="11"/>
            <color rgb="FF000000"/>
            <rFont val="Calibri"/>
            <family val="2"/>
          </rPr>
          <t>CMI5: msftbarot  was computed offline. CMIP6: to check</t>
        </r>
      </text>
    </comment>
    <comment ref="AA33" authorId="0" shapeId="0" xr:uid="{CB6C19BA-63D4-43E7-8A8F-3A781940EEDC}">
      <text>
        <r>
          <rPr>
            <sz val="11"/>
            <color rgb="FF000000"/>
            <rFont val="Calibri"/>
            <family val="2"/>
          </rPr>
          <t>CMIP5: mlotstq was computed offline. CMIP6: to check</t>
        </r>
      </text>
    </comment>
    <comment ref="AA34" authorId="0" shapeId="0" xr:uid="{8BCFEF3B-D615-4408-89B6-65EC4200B565}">
      <text>
        <r>
          <rPr>
            <sz val="11"/>
            <color rgb="FF000000"/>
            <rFont val="Calibri"/>
            <family val="2"/>
          </rPr>
          <t>NEMO: 
umo, vmo, wmo Available with key diaar5</t>
        </r>
      </text>
    </comment>
    <comment ref="AA37" authorId="0" shapeId="0" xr:uid="{4431BFA7-24BC-490C-BF45-0E1BBAA539BE}">
      <text>
        <r>
          <rPr>
            <sz val="11"/>
            <color rgb="FF000000"/>
            <rFont val="Calibri"/>
            <family val="2"/>
          </rPr>
          <t>CMIP5: msftmyz and msftyyz were computed offline. CMIP6: to check</t>
        </r>
      </text>
    </comment>
    <comment ref="AA40" authorId="0" shapeId="0" xr:uid="{CAC1DEC7-3C43-45A2-8E9D-17AEE0EB3B83}">
      <text>
        <r>
          <rPr>
            <sz val="11"/>
            <color rgb="FF000000"/>
            <rFont val="Calibri"/>
            <family val="2"/>
          </rPr>
          <t>Definition of hfx changed since CMIP5 ? CMIP5 hfx=f(latitude,longitude,time) not level</t>
        </r>
      </text>
    </comment>
    <comment ref="AA52" authorId="0" shapeId="0" xr:uid="{5C046ADD-69DA-46B2-8939-116FD9DC9D7D}">
      <text>
        <r>
          <rPr>
            <sz val="11"/>
            <color rgb="FF000000"/>
            <rFont val="Calibri"/>
            <family val="2"/>
          </rPr>
          <t>CMIP5: CNRM-CM5 ficeberg output was 2D, so name should have been ficeberg2d</t>
        </r>
      </text>
    </comment>
    <comment ref="AA53" authorId="0" shapeId="0" xr:uid="{8B55951E-4D95-40F2-860E-6AA5EECC040B}">
      <text>
        <r>
          <rPr>
            <sz val="11"/>
            <color rgb="FF000000"/>
            <rFont val="Calibri"/>
            <family val="2"/>
          </rPr>
          <t>CMIP5 : fsitherm taken as isnwmlt_cea (surface snow melt flux)</t>
        </r>
      </text>
    </comment>
    <comment ref="AA55" authorId="0" shapeId="0" xr:uid="{974BD8B9-723A-4283-8655-ACE5A0A78FA3}">
      <text>
        <r>
          <rPr>
            <sz val="11"/>
            <color rgb="FF000000"/>
            <rFont val="Calibri"/>
            <family val="2"/>
          </rPr>
          <t>water flux correction was zero in CNRM-CM5. Idem in CNRM-CM6</t>
        </r>
      </text>
    </comment>
    <comment ref="AA56" authorId="0" shapeId="0" xr:uid="{6FC541D1-87AD-4C8A-963C-F3FEEA08E86B}">
      <text>
        <r>
          <rPr>
            <sz val="11"/>
            <color rgb="FF000000"/>
            <rFont val="Calibri"/>
            <family val="2"/>
          </rPr>
          <t>Vsf***: virtual salt fluxes were zero in CNRM-CM5 Idem in CNRM-CM6.</t>
        </r>
      </text>
    </comment>
    <comment ref="AA57" authorId="0" shapeId="0" xr:uid="{4826FB78-D92B-4DCA-A187-BA7967BD0E99}">
      <text>
        <r>
          <rPr>
            <sz val="11"/>
            <color rgb="FF000000"/>
            <rFont val="Calibri"/>
            <family val="2"/>
          </rPr>
          <t>virtual salt fluxes were zero in CNRM-CM5. Idem in CNRM-CM6.</t>
        </r>
      </text>
    </comment>
    <comment ref="AA62" authorId="0" shapeId="0" xr:uid="{BDF926FC-2691-45DE-A387-93F383C95CD9}">
      <text>
        <r>
          <rPr>
            <sz val="11"/>
            <color rgb="FF000000"/>
            <rFont val="Calibri"/>
            <family val="2"/>
          </rPr>
          <t>River assumed fresh in CNRM-CM5. Idem in CNMRM-CM6</t>
        </r>
      </text>
    </comment>
    <comment ref="AA63" authorId="0" shapeId="0" xr:uid="{3C93BC64-AB4A-4183-AA5F-0CFABD341FCD}">
      <text>
        <r>
          <rPr>
            <sz val="11"/>
            <color rgb="FF000000"/>
            <rFont val="Calibri"/>
            <family val="2"/>
          </rPr>
          <t>CMIP5: hfgeou was constant. CMIP6: To check</t>
        </r>
      </text>
    </comment>
    <comment ref="AA64" authorId="0" shapeId="0" xr:uid="{2EAEAE6A-0EFB-48CD-A558-9D112D54E7E2}">
      <text>
        <r>
          <rPr>
            <sz val="11"/>
            <color rgb="FF000000"/>
            <rFont val="Calibri"/>
            <family val="2"/>
          </rPr>
          <t>CMIP5: temperature flux were output. CMIP6: to check</t>
        </r>
      </text>
    </comment>
    <comment ref="AA66" authorId="0" shapeId="0" xr:uid="{6DA0C62C-F5D8-4684-88D4-EC5BBDB27CBB}">
      <text>
        <r>
          <rPr>
            <sz val="11"/>
            <color rgb="FF000000"/>
            <rFont val="Calibri"/>
            <family val="2"/>
          </rPr>
          <t>CMIP5 we ouptput hfrunoffds2d under the name hfrunoffds</t>
        </r>
      </text>
    </comment>
    <comment ref="AA74" authorId="0" shapeId="0" xr:uid="{652CF802-F6E9-46DF-9409-E4B2E50B0F76}">
      <text>
        <r>
          <rPr>
            <sz val="11"/>
            <color rgb="FF000000"/>
            <rFont val="Calibri"/>
            <family val="2"/>
          </rPr>
          <t>CMIP5: rlds, hfls and hfss 
not available. CMIP6: to check</t>
        </r>
      </text>
    </comment>
    <comment ref="AA75" authorId="0" shapeId="0" xr:uid="{33AA4F87-0322-4CCA-9101-E1F40E7F5C1F}">
      <text>
        <r>
          <rPr>
            <sz val="11"/>
            <color rgb="FF000000"/>
            <rFont val="Calibri"/>
            <family val="2"/>
          </rPr>
          <t>hfls already output in atmosphere. Needed in ocean ton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D2803E8-C5B0-42F0-B04D-09C90B8C5AD0}">
      <text>
        <r>
          <rPr>
            <sz val="8"/>
            <color indexed="81"/>
            <rFont val="Tahoma"/>
            <family val="2"/>
          </rPr>
          <t>Default priority (generally overridden by settings in "requestVar" record)</t>
        </r>
      </text>
    </comment>
    <comment ref="B1" authorId="0" shapeId="0" xr:uid="{36DEFE32-A4BF-49C7-A795-C1775DBF8D64}">
      <text>
        <r>
          <rPr>
            <sz val="8"/>
            <color indexed="81"/>
            <rFont val="Tahoma"/>
            <family val="2"/>
          </rPr>
          <t>NetCDF Global Attribute</t>
        </r>
      </text>
    </comment>
    <comment ref="E1" authorId="0" shapeId="0" xr:uid="{24EB995F-C8AA-4C34-BE92-29D56CE78BCE}">
      <text>
        <r>
          <rPr>
            <sz val="8"/>
            <color indexed="81"/>
            <rFont val="Tahoma"/>
            <family val="2"/>
          </rPr>
          <t>Name of variable in file</t>
        </r>
      </text>
    </comment>
    <comment ref="H1" authorId="0" shapeId="0" xr:uid="{51C17A6B-DB0B-45AB-9AE8-B246A98E3A1D}">
      <text>
        <r>
          <rPr>
            <sz val="8"/>
            <color indexed="81"/>
            <rFont val="Tahoma"/>
            <family val="2"/>
          </rPr>
          <t>CMOR directive</t>
        </r>
      </text>
    </comment>
    <comment ref="K1" authorId="0" shapeId="0" xr:uid="{41936304-054F-4E9C-8057-BB214C9B7531}">
      <text>
        <r>
          <rPr>
            <sz val="8"/>
            <color indexed="81"/>
            <rFont val="Tahoma"/>
            <family val="2"/>
          </rPr>
          <t>CMOR name, unique within table</t>
        </r>
      </text>
    </comment>
    <comment ref="U1" authorId="0" shapeId="0" xr:uid="{36540AEA-AE38-4296-A814-91401BFC6D2A}">
      <text>
        <r>
          <rPr>
            <sz val="8"/>
            <color indexed="81"/>
            <rFont val="Tahoma"/>
            <family val="2"/>
          </rPr>
          <t>CMOR variable identifier</t>
        </r>
      </text>
    </comment>
    <comment ref="V1" authorId="0" shapeId="0" xr:uid="{E9B61873-4A18-4E33-96DF-35D5E64F2E86}">
      <text>
        <r>
          <rPr>
            <sz val="8"/>
            <color indexed="81"/>
            <rFont val="Tahoma"/>
            <family val="2"/>
          </rPr>
          <t>MIP variable identifier</t>
        </r>
      </text>
    </comment>
    <comment ref="W1" authorId="0" shapeId="0" xr:uid="{A33D06DB-5EBD-4B55-A62D-03A0E84D1E77}">
      <text>
        <r>
          <rPr>
            <sz val="8"/>
            <color indexed="81"/>
            <rFont val="Tahoma"/>
            <family val="2"/>
          </rPr>
          <t>Structure identifier</t>
        </r>
      </text>
    </comment>
    <comment ref="AA8" authorId="0" shapeId="0" xr:uid="{F1FCDE2F-6F7F-4D64-BDA0-F50B06399FFE}">
      <text>
        <r>
          <rPr>
            <sz val="11"/>
            <color rgb="FF000000"/>
            <rFont val="Calibri"/>
            <family val="2"/>
          </rPr>
          <t>GELATO-XIOS: timesi =&gt; MC-OK-MAIS  seuil à 0.15 dans Gelato =&gt; à passer à 0</t>
        </r>
      </text>
    </comment>
    <comment ref="AA9" authorId="0" shapeId="0" xr:uid="{A6A9261E-F54F-43DC-81F7-238B8C749FED}">
      <text>
        <r>
          <rPr>
            <sz val="11"/>
            <color rgb="FF000000"/>
            <rFont val="Calibri"/>
            <family val="2"/>
          </rPr>
          <t>sithick is real sea ice thickness different from CMIP5/sit. To check if output in GELATO =&gt; MC-NOK Gelato ne le sort pas</t>
        </r>
      </text>
    </comment>
    <comment ref="AA10" authorId="0" shapeId="0" xr:uid="{D14BF850-35B3-42E3-960A-36F44F4ED64B}">
      <text>
        <r>
          <rPr>
            <sz val="11"/>
            <color rgb="FF000000"/>
            <rFont val="Calibri"/>
            <family val="2"/>
          </rPr>
          <t>GELATO-XIOS: sit (the name sivol is misleading, this is not a volume but a mean thickness !)  =&gt; MC-OK c’est sit</t>
        </r>
      </text>
    </comment>
    <comment ref="AA11" authorId="0" shapeId="0" xr:uid="{6FF6EACA-1E7E-46B7-8BF3-5E496DB0922F}">
      <text>
        <r>
          <rPr>
            <sz val="11"/>
            <color rgb="FF000000"/>
            <rFont val="Calibri"/>
            <family val="2"/>
          </rPr>
          <t>GELATO-XIOS: snc =&gt; MC-OK</t>
        </r>
      </text>
    </comment>
    <comment ref="AA12" authorId="0" shapeId="0" xr:uid="{6CB19195-CB29-4365-B94D-FFE91DB2CF1A}">
      <text>
        <r>
          <rPr>
            <sz val="11"/>
            <color rgb="FF000000"/>
            <rFont val="Calibri"/>
            <family val="2"/>
          </rPr>
          <t>GELATO-XIOS: MC-NOK Gelato ne le sort pas, ce n’est pas snd car snd est un “volume implicite”</t>
        </r>
      </text>
    </comment>
    <comment ref="AA13" authorId="0" shapeId="0" xr:uid="{7E2C619F-9D4A-44BE-AE85-A53F9A3A24CE}">
      <text>
        <r>
          <rPr>
            <sz val="11"/>
            <color rgb="FF000000"/>
            <rFont val="Calibri"/>
            <family val="2"/>
          </rPr>
          <t>GELATO-XIOS: output as 4 separated variables: sic1, sic2, sic3, sic4. To be recombined onto the 3rddimension =&gt; MC-NOK pas bon car pb si on a plus de 4 catégories</t>
        </r>
      </text>
    </comment>
    <comment ref="AA16" authorId="0" shapeId="0" xr:uid="{EA39571E-A32D-40FD-89B9-0597D725C13A}">
      <text>
        <r>
          <rPr>
            <sz val="11"/>
            <color rgb="FF000000"/>
            <rFont val="Calibri"/>
            <family val="2"/>
          </rPr>
          <t>Tous les siitd***: MC-NOK Gelato ne le sort pas... intéressant mais pas la prio</t>
        </r>
      </text>
    </comment>
    <comment ref="AA17" authorId="0" shapeId="0" xr:uid="{74389270-A2FD-428B-BF0B-71EA87EEE74F}">
      <text>
        <r>
          <rPr>
            <sz val="11"/>
            <color rgb="FF000000"/>
            <rFont val="Calibri"/>
            <family val="2"/>
          </rPr>
          <t>GELATO-XIOS: tsice =&gt; MC-OK</t>
        </r>
      </text>
    </comment>
    <comment ref="AA18" authorId="0" shapeId="0" xr:uid="{40562023-A992-4D11-9495-00F639C72367}">
      <text>
        <r>
          <rPr>
            <sz val="11"/>
            <color rgb="FF000000"/>
            <rFont val="Calibri"/>
            <family val="2"/>
          </rPr>
          <t>GELATO-XIOS: tsnint =&gt; MC-OK-MAIS check la def</t>
        </r>
      </text>
    </comment>
    <comment ref="AA19" authorId="0" shapeId="0" xr:uid="{7C06E3E6-A6BC-44D2-8479-D32632D7487A}">
      <text>
        <r>
          <rPr>
            <sz val="11"/>
            <color rgb="FF000000"/>
            <rFont val="Calibri"/>
            <family val="2"/>
          </rPr>
          <t>MC-NOK Gelato ne le sort pas</t>
        </r>
      </text>
    </comment>
    <comment ref="AA20" authorId="0" shapeId="0" xr:uid="{9CA2C6C8-9441-4E3C-802C-9DA2FB03F900}">
      <text>
        <r>
          <rPr>
            <sz val="11"/>
            <color rgb="FF000000"/>
            <rFont val="Calibri"/>
            <family val="2"/>
          </rPr>
          <t>GELATO-XIOS: ageice =&gt; MC-OK</t>
        </r>
      </text>
    </comment>
    <comment ref="AA21" authorId="0" shapeId="0" xr:uid="{C197AEF6-3718-497A-AA87-B4B4D7A8B45C}">
      <text>
        <r>
          <rPr>
            <sz val="11"/>
            <color rgb="FF000000"/>
            <rFont val="Calibri"/>
            <family val="2"/>
          </rPr>
          <t>MC-NOK Gelato ne le sort pas</t>
        </r>
      </text>
    </comment>
    <comment ref="AA24" authorId="0" shapeId="0" xr:uid="{708A7FBF-B95E-4624-ABF0-16EDDE2740B4}">
      <text>
        <r>
          <rPr>
            <sz val="11"/>
            <color rgb="FF000000"/>
            <rFont val="Calibri"/>
            <family val="2"/>
          </rPr>
          <t>GELATO-XIOS: ssi =&gt; MC-OK</t>
        </r>
      </text>
    </comment>
    <comment ref="AA25" authorId="0" shapeId="0" xr:uid="{2FB1ECE2-85EA-46AA-B27A-0E36F2E5E2AF}">
      <text>
        <r>
          <rPr>
            <sz val="11"/>
            <color rgb="FF000000"/>
            <rFont val="Calibri"/>
            <family val="2"/>
          </rPr>
          <t>MC peut être caclulé par XIOS d’parès masse de neige et masse de glace ?</t>
        </r>
      </text>
    </comment>
    <comment ref="AA26" authorId="0" shapeId="0" xr:uid="{7CEEDD37-DCAA-430E-AD4A-6BEFA537402C}">
      <text>
        <r>
          <rPr>
            <sz val="11"/>
            <color rgb="FF000000"/>
            <rFont val="Calibri"/>
            <family val="2"/>
          </rPr>
          <t>MC: on peut le calculer car: hcice = sihc+sisnhc (XIOS ?)</t>
        </r>
      </text>
    </comment>
    <comment ref="AA27" authorId="0" shapeId="0" xr:uid="{C7BD0BCA-E394-4A28-A691-1C6CF0E269D9}">
      <text>
        <r>
          <rPr>
            <sz val="11"/>
            <color rgb="FF000000"/>
            <rFont val="Calibri"/>
            <family val="2"/>
          </rPr>
          <t>MC-OK hcsnow</t>
        </r>
      </text>
    </comment>
    <comment ref="AA28" authorId="0" shapeId="0" xr:uid="{F44A63A4-2737-4B86-9A6F-D8EEBBF39C7F}">
      <text>
        <r>
          <rPr>
            <sz val="11"/>
            <color rgb="FF000000"/>
            <rFont val="Calibri"/>
            <family val="2"/>
          </rPr>
          <t>NOT
 IN SIMIP !</t>
        </r>
      </text>
    </comment>
    <comment ref="AA29" authorId="0" shapeId="0" xr:uid="{87879F73-0E47-4B2F-B04B-F81280DA34A4}">
      <text>
        <r>
          <rPr>
            <sz val="11"/>
            <color rgb="FF000000"/>
            <rFont val="Calibri"/>
            <family val="2"/>
          </rPr>
          <t>MC-NOK on ne l’a pas</t>
        </r>
      </text>
    </comment>
    <comment ref="AA30" authorId="0" shapeId="0" xr:uid="{EDD79500-AFEF-4590-BD55-FF3F1BDC1409}">
      <text>
        <r>
          <rPr>
            <sz val="11"/>
            <color rgb="FF000000"/>
            <rFont val="Calibri"/>
            <family val="2"/>
          </rPr>
          <t>MC-NOK on ne l’a pas</t>
        </r>
      </text>
    </comment>
    <comment ref="AA31" authorId="0" shapeId="0" xr:uid="{3DFD697C-1ABA-41D4-964E-0CB100F8C3BC}">
      <text>
        <r>
          <rPr>
            <sz val="11"/>
            <color rgb="FF000000"/>
            <rFont val="Calibri"/>
            <family val="2"/>
          </rPr>
          <t>MC-OK  = dmice</t>
        </r>
      </text>
    </comment>
    <comment ref="AA32" authorId="0" shapeId="0" xr:uid="{586C47E6-ADBB-44A8-A3B0-601F0AB9C600}">
      <text>
        <r>
          <rPr>
            <sz val="11"/>
            <color rgb="FF000000"/>
            <rFont val="Calibri"/>
            <family val="2"/>
          </rPr>
          <t>MC-TOCHECK = dmicea et dmicer ?</t>
        </r>
      </text>
    </comment>
    <comment ref="AA33" authorId="0" shapeId="0" xr:uid="{8257E1D2-B79B-4B1D-916C-D21FBFD1D0EC}">
      <text>
        <r>
          <rPr>
            <sz val="11"/>
            <color rgb="FF000000"/>
            <rFont val="Calibri"/>
            <family val="2"/>
          </rPr>
          <t>MC-TOCHECK =&gt; grFrazil ?</t>
        </r>
      </text>
    </comment>
    <comment ref="AA34" authorId="0" shapeId="0" xr:uid="{A84300A6-3FBF-4226-923A-AA1CDC164EAD}">
      <text>
        <r>
          <rPr>
            <sz val="11"/>
            <color rgb="FF000000"/>
            <rFont val="Calibri"/>
            <family val="2"/>
          </rPr>
          <t>MC-TOCHECK =&gt; GrCongel ?</t>
        </r>
      </text>
    </comment>
    <comment ref="AA35" authorId="0" shapeId="0" xr:uid="{5B23F677-020B-413D-95CB-F6B73D3A184E}">
      <text>
        <r>
          <rPr>
            <sz val="11"/>
            <color rgb="FF000000"/>
            <rFont val="Calibri"/>
            <family val="2"/>
          </rPr>
          <t>MC-OK =&gt; snoToIce</t>
        </r>
      </text>
    </comment>
    <comment ref="AA36" authorId="0" shapeId="0" xr:uid="{33A74F02-8477-4FAC-87C2-EAADC3F4C05C}">
      <text>
        <r>
          <rPr>
            <sz val="11"/>
            <color rgb="FF000000"/>
            <rFont val="Calibri"/>
            <family val="2"/>
          </rPr>
          <t>MC-ACONFIRMER =&gt; subIce (seulement sur la glace)</t>
        </r>
      </text>
    </comment>
    <comment ref="AA37" authorId="0" shapeId="0" xr:uid="{0BC289C4-2413-47C2-9166-3AF4CD0A2F76}">
      <text>
        <r>
          <rPr>
            <sz val="11"/>
            <color rgb="FF000000"/>
            <rFont val="Calibri"/>
            <family val="2"/>
          </rPr>
          <t>MC-OK =&gt; tmelt VERIFIER les signes</t>
        </r>
      </text>
    </comment>
    <comment ref="AA38" authorId="0" shapeId="0" xr:uid="{672CDFBB-F1F5-4E11-8888-608FA5F6C062}">
      <text>
        <r>
          <rPr>
            <sz val="11"/>
            <color rgb="FF000000"/>
            <rFont val="Calibri"/>
            <family val="2"/>
          </rPr>
          <t>MC-OK =&gt; bmelt VERIFIER les signes</t>
        </r>
      </text>
    </comment>
    <comment ref="AA39" authorId="0" shapeId="0" xr:uid="{CB7E0CBC-1993-44A3-89BF-E5002EBDE374}">
      <text>
        <r>
          <rPr>
            <sz val="11"/>
            <color rgb="FF000000"/>
            <rFont val="Calibri"/>
            <family val="2"/>
          </rPr>
          <t>MC-OK =&gt; grLateral VERIFIER signe (Growth vs Melt)</t>
        </r>
      </text>
    </comment>
    <comment ref="AA40" authorId="0" shapeId="0" xr:uid="{715114B0-AE09-4EAB-9168-904B4E77D445}">
      <text>
        <r>
          <rPr>
            <sz val="11"/>
            <color rgb="FF000000"/>
            <rFont val="Calibri"/>
            <family val="2"/>
          </rPr>
          <t>MC-OK prsn à VERIFIER</t>
        </r>
      </text>
    </comment>
    <comment ref="AA41" authorId="0" shapeId="0" xr:uid="{CC7C94E0-6D74-45D1-B436-226D83635B7B}">
      <text>
        <r>
          <rPr>
            <sz val="11"/>
            <color rgb="FF000000"/>
            <rFont val="Calibri"/>
            <family val="2"/>
          </rPr>
          <t>GELATO-XIOS: snm ? =&gt; MC-TOCHECK</t>
        </r>
      </text>
    </comment>
    <comment ref="AA42" authorId="0" shapeId="0" xr:uid="{4B068119-FB33-4D37-8222-859B6070997D}">
      <text>
        <r>
          <rPr>
            <sz val="11"/>
            <color rgb="FF000000"/>
            <rFont val="Calibri"/>
            <family val="2"/>
          </rPr>
          <t>GELATO-XIOS: subSnw ? =&gt; MC-OK</t>
        </r>
      </text>
    </comment>
    <comment ref="AA43" authorId="0" shapeId="0" xr:uid="{CC355912-AD96-4916-8D79-119A1C952F0D}">
      <text>
        <r>
          <rPr>
            <sz val="11"/>
            <color rgb="FF000000"/>
            <rFont val="Calibri"/>
            <family val="2"/>
          </rPr>
          <t>MC-NOK on ne l’a pas</t>
        </r>
      </text>
    </comment>
    <comment ref="AA44" authorId="0" shapeId="0" xr:uid="{58BCC226-B35E-4BE1-9DAE-50A3F37C63FF}">
      <text>
        <r>
          <rPr>
            <sz val="11"/>
            <color rgb="FF000000"/>
            <rFont val="Calibri"/>
            <family val="2"/>
          </rPr>
          <t>MC-NOK on ne l’a pas</t>
        </r>
      </text>
    </comment>
    <comment ref="AA45" authorId="0" shapeId="0" xr:uid="{885A4A6D-6976-47CB-B764-C15645FF41FB}">
      <text>
        <r>
          <rPr>
            <sz val="11"/>
            <color rgb="FF000000"/>
            <rFont val="Calibri"/>
            <family val="2"/>
          </rPr>
          <t>MC-NOK on le l’ pas</t>
        </r>
      </text>
    </comment>
    <comment ref="AA46" authorId="0" shapeId="0" xr:uid="{02BDDCE3-5538-40E9-A8EB-87DAA394015D}">
      <text>
        <r>
          <rPr>
            <sz val="11"/>
            <color rgb="FF000000"/>
            <rFont val="Calibri"/>
            <family val="2"/>
          </rPr>
          <t>MC-NOK : calculé dans ARPEGE, on peut juste donner le net</t>
        </r>
      </text>
    </comment>
    <comment ref="AA47" authorId="0" shapeId="0" xr:uid="{0A25047B-67A8-4CC0-B62A-EFBAA6589B19}">
      <text>
        <r>
          <rPr>
            <sz val="11"/>
            <color rgb="FF000000"/>
            <rFont val="Calibri"/>
            <family val="2"/>
          </rPr>
          <t>MC-NOK : calculé dans ARPEGE, on peut juste donner le net</t>
        </r>
      </text>
    </comment>
    <comment ref="AA48" authorId="0" shapeId="0" xr:uid="{B51E412A-3090-42EA-B022-98C1FBC331CE}">
      <text>
        <r>
          <rPr>
            <sz val="11"/>
            <color rgb="FF000000"/>
            <rFont val="Calibri"/>
            <family val="2"/>
          </rPr>
          <t>MC-OK TO CHECK =&gt; rsntdusi, c’est du net mais apriori ok car pas de raison d’avoir du up shortwave sous la glace</t>
        </r>
      </text>
    </comment>
    <comment ref="AA49" authorId="0" shapeId="0" xr:uid="{CB796C89-BAC3-4BA9-8A21-FAE3B71223FC}">
      <text>
        <r>
          <rPr>
            <sz val="11"/>
            <color rgb="FF000000"/>
            <rFont val="Calibri"/>
            <family val="2"/>
          </rPr>
          <t>MC-NOK =&gt; rldssi mais pas calculé dans Gelato</t>
        </r>
      </text>
    </comment>
    <comment ref="AA50" authorId="0" shapeId="0" xr:uid="{D6A60876-550F-4010-9EB5-5B75E4259FFE}">
      <text>
        <r>
          <rPr>
            <sz val="11"/>
            <color rgb="FF000000"/>
            <rFont val="Calibri"/>
            <family val="2"/>
          </rPr>
          <t>MC-NOK =&gt; rldssi mais pas calculé dans Gelato</t>
        </r>
      </text>
    </comment>
    <comment ref="AA51" authorId="0" shapeId="0" xr:uid="{4B2D3790-DCFE-492D-82EA-633E69D0160D}">
      <text>
        <r>
          <rPr>
            <sz val="11"/>
            <color rgb="FF000000"/>
            <rFont val="Calibri"/>
            <family val="2"/>
          </rPr>
          <t>MC-NOK on a le solaire total</t>
        </r>
      </text>
    </comment>
    <comment ref="AA52" authorId="0" shapeId="0" xr:uid="{1FD7C698-56D9-477D-BDA2-B4EECBEB0340}">
      <text>
        <r>
          <rPr>
            <sz val="11"/>
            <color rgb="FF000000"/>
            <rFont val="Calibri"/>
            <family val="2"/>
          </rPr>
          <t>MC-NOK on a le solaire total</t>
        </r>
      </text>
    </comment>
    <comment ref="AA53" authorId="0" shapeId="0" xr:uid="{1527E169-5081-416B-96B2-CC2A5B31492D}">
      <text>
        <r>
          <rPr>
            <sz val="11"/>
            <color rgb="FF000000"/>
            <rFont val="Calibri"/>
            <family val="2"/>
          </rPr>
          <t>MC-NOK on a pas</t>
        </r>
      </text>
    </comment>
    <comment ref="AA54" authorId="0" shapeId="0" xr:uid="{ADCF07C5-94BD-4735-9AE9-FCD6EEE8E9FF}">
      <text>
        <r>
          <rPr>
            <sz val="11"/>
            <color rgb="FF000000"/>
            <rFont val="Calibri"/>
            <family val="2"/>
          </rPr>
          <t>MC-NOK on a pas</t>
        </r>
      </text>
    </comment>
    <comment ref="AA55" authorId="0" shapeId="0" xr:uid="{335C5FEE-2C64-4FBC-B956-FEB34CFA4C8B}">
      <text>
        <r>
          <rPr>
            <sz val="11"/>
            <color rgb="FF000000"/>
            <rFont val="Calibri"/>
            <family val="2"/>
          </rPr>
          <t>MC-NOK on a pas</t>
        </r>
      </text>
    </comment>
    <comment ref="AA56" authorId="0" shapeId="0" xr:uid="{CC4AFD2A-F0A6-4F47-920E-39CD9F853378}">
      <text>
        <r>
          <rPr>
            <sz val="11"/>
            <color rgb="FF000000"/>
            <rFont val="Calibri"/>
            <family val="2"/>
          </rPr>
          <t>MC-OK =&gt; pr</t>
        </r>
      </text>
    </comment>
    <comment ref="AA57" authorId="0" shapeId="0" xr:uid="{AD2F1D08-BDC3-4521-9DD8-BFD4BAA98A64}">
      <text>
        <r>
          <rPr>
            <sz val="11"/>
            <color rgb="FF000000"/>
            <rFont val="Calibri"/>
            <family val="2"/>
          </rPr>
          <t>MC-OK =&gt; sio</t>
        </r>
      </text>
    </comment>
    <comment ref="AA58" authorId="0" shapeId="0" xr:uid="{274D7F2D-D779-46E8-AF16-91C305721B8E}">
      <text>
        <r>
          <rPr>
            <sz val="11"/>
            <color rgb="FF000000"/>
            <rFont val="Calibri"/>
            <family val="2"/>
          </rPr>
          <t>MC-TOCHECK =&gt; wio</t>
        </r>
      </text>
    </comment>
    <comment ref="AA59" authorId="0" shapeId="0" xr:uid="{9F19EA63-8F53-45FB-9AAE-D81B82212B13}">
      <text>
        <r>
          <rPr>
            <sz val="11"/>
            <color rgb="FF000000"/>
            <rFont val="Calibri"/>
            <family val="2"/>
          </rPr>
          <t>MC-OK =&gt; usi</t>
        </r>
      </text>
    </comment>
    <comment ref="AA60" authorId="0" shapeId="0" xr:uid="{F8657759-E191-4703-B410-626FDF00BF59}">
      <text>
        <r>
          <rPr>
            <sz val="11"/>
            <color rgb="FF000000"/>
            <rFont val="Calibri"/>
            <family val="2"/>
          </rPr>
          <t>MC-OK =&gt; vsi</t>
        </r>
      </text>
    </comment>
    <comment ref="AA61" authorId="0" shapeId="0" xr:uid="{48FDCC50-D105-46C1-ACEE-261645D1E250}">
      <text>
        <r>
          <rPr>
            <sz val="11"/>
            <color rgb="FF000000"/>
            <rFont val="Calibri"/>
            <family val="2"/>
          </rPr>
          <t>MC-NOK, eventuellement calcul pas XIOS</t>
        </r>
      </text>
    </comment>
    <comment ref="AA62" authorId="0" shapeId="0" xr:uid="{EFFA2244-4995-4275-8B32-7E5EFBE03281}">
      <text>
        <r>
          <rPr>
            <sz val="11"/>
            <color rgb="FF000000"/>
            <rFont val="Calibri"/>
            <family val="2"/>
          </rPr>
          <t>MC-OK =&gt; transix, snow+ice OK</t>
        </r>
      </text>
    </comment>
    <comment ref="AA63" authorId="0" shapeId="0" xr:uid="{8BBAB3F0-FE3A-4EAF-AAB5-21C1B2EF8957}">
      <text>
        <r>
          <rPr>
            <sz val="11"/>
            <color rgb="FF000000"/>
            <rFont val="Calibri"/>
            <family val="2"/>
          </rPr>
          <t>MC-OK =&gt; transiy, snow+ice OK</t>
        </r>
      </text>
    </comment>
    <comment ref="AA64" authorId="0" shapeId="0" xr:uid="{C3B9FE29-174F-49EA-A5FB-C8B771969A0A}">
      <text>
        <r>
          <rPr>
            <sz val="11"/>
            <color rgb="FF000000"/>
            <rFont val="Calibri"/>
            <family val="2"/>
          </rPr>
          <t>MC-OK =&gt; strairx</t>
        </r>
      </text>
    </comment>
    <comment ref="AA65" authorId="0" shapeId="0" xr:uid="{F50B7ECF-D506-4ACB-963A-97710E0EE848}">
      <text>
        <r>
          <rPr>
            <sz val="11"/>
            <color rgb="FF000000"/>
            <rFont val="Calibri"/>
            <family val="2"/>
          </rPr>
          <t>MC-OK =&gt; strairy</t>
        </r>
      </text>
    </comment>
    <comment ref="AA66" authorId="0" shapeId="0" xr:uid="{004CAECF-8B64-4E90-96AF-95BEC2D48A68}">
      <text>
        <r>
          <rPr>
            <sz val="11"/>
            <color rgb="FF000000"/>
            <rFont val="Calibri"/>
            <family val="2"/>
          </rPr>
          <t>MC-OK =&gt; strocnx</t>
        </r>
      </text>
    </comment>
    <comment ref="AA67" authorId="0" shapeId="0" xr:uid="{0449ABE5-4EA4-41F1-ADEC-08D758BD6040}">
      <text>
        <r>
          <rPr>
            <sz val="11"/>
            <color rgb="FF000000"/>
            <rFont val="Calibri"/>
            <family val="2"/>
          </rPr>
          <t>MC-OK =&gt; strocny</t>
        </r>
      </text>
    </comment>
    <comment ref="AA69" authorId="0" shapeId="0" xr:uid="{F52B672C-23B0-4902-A35D-09F796FF3DBF}">
      <text>
        <r>
          <rPr>
            <sz val="11"/>
            <color rgb="FF000000"/>
            <rFont val="Calibri"/>
            <family val="2"/>
          </rPr>
          <t>MC-NOK dans SURFEX</t>
        </r>
      </text>
    </comment>
    <comment ref="AA70" authorId="0" shapeId="0" xr:uid="{6DEEAEED-3452-44F0-96A1-B47D6FDD0E4D}">
      <text>
        <r>
          <rPr>
            <sz val="11"/>
            <color rgb="FF000000"/>
            <rFont val="Calibri"/>
            <family val="2"/>
          </rPr>
          <t>MC-NOK c’est une constante</t>
        </r>
      </text>
    </comment>
    <comment ref="AA79" authorId="0" shapeId="0" xr:uid="{1E0EC153-41FF-4ACE-AA21-50EF16F95F5D}">
      <text>
        <r>
          <rPr>
            <sz val="11"/>
            <color rgb="FF000000"/>
            <rFont val="Calibri"/>
            <family val="2"/>
          </rPr>
          <t>MC-OK =&gt; divice</t>
        </r>
      </text>
    </comment>
    <comment ref="AA80" authorId="0" shapeId="0" xr:uid="{DE7AE064-9EDC-4595-98CC-CCBB980CFC30}">
      <text>
        <r>
          <rPr>
            <sz val="11"/>
            <color rgb="FF000000"/>
            <rFont val="Calibri"/>
            <family val="2"/>
          </rPr>
          <t>MC-TOCHECK =&gt;  shearice VERFIFIER la definition</t>
        </r>
      </text>
    </comment>
    <comment ref="AA81" authorId="0" shapeId="0" xr:uid="{135877C6-16EE-42A3-A8E5-5F8D5A251238}">
      <text>
        <r>
          <rPr>
            <sz val="11"/>
            <color rgb="FF000000"/>
            <rFont val="Calibri"/>
            <family val="2"/>
          </rPr>
          <t>MC-OK =&gt; icextn</t>
        </r>
      </text>
    </comment>
    <comment ref="AA82" authorId="0" shapeId="0" xr:uid="{36555D33-0CCB-4AE4-BFB6-AAF14CB5C4EA}">
      <text>
        <r>
          <rPr>
            <sz val="11"/>
            <color rgb="FF000000"/>
            <rFont val="Calibri"/>
            <family val="2"/>
          </rPr>
          <t>MC-OK =&gt; icexts</t>
        </r>
      </text>
    </comment>
    <comment ref="AA83" authorId="0" shapeId="0" xr:uid="{7D82D474-3565-45FA-9C12-FACFEACF509A}">
      <text>
        <r>
          <rPr>
            <sz val="11"/>
            <color rgb="FF000000"/>
            <rFont val="Calibri"/>
            <family val="2"/>
          </rPr>
          <t>MC-OK =&gt; Icevoln</t>
        </r>
      </text>
    </comment>
    <comment ref="AA84" authorId="0" shapeId="0" xr:uid="{80D8FBE8-D24C-4FE8-81CA-5EA1F6CC907F}">
      <text>
        <r>
          <rPr>
            <sz val="11"/>
            <color rgb="FF000000"/>
            <rFont val="Calibri"/>
            <family val="2"/>
          </rPr>
          <t>MC-OK =&gt; icevols</t>
        </r>
      </text>
    </comment>
    <comment ref="AA85" authorId="0" shapeId="0" xr:uid="{AE9BC719-976C-40DF-B343-B213CA7F841A}">
      <text>
        <r>
          <rPr>
            <sz val="11"/>
            <color rgb="FF000000"/>
            <rFont val="Calibri"/>
            <family val="2"/>
          </rPr>
          <t>MC-OK =&gt; icearean</t>
        </r>
      </text>
    </comment>
    <comment ref="AA86" authorId="0" shapeId="0" xr:uid="{2FFF0CE0-E89A-4C03-A112-FCC428C99FB6}">
      <text>
        <r>
          <rPr>
            <sz val="11"/>
            <color rgb="FF000000"/>
            <rFont val="Calibri"/>
            <family val="2"/>
          </rPr>
          <t>MC-OK =&gt; iceareas</t>
        </r>
      </text>
    </comment>
    <comment ref="AA87" authorId="0" shapeId="0" xr:uid="{B0B11852-DE8C-4D5B-8CD2-11C8A09BB2D9}">
      <text>
        <r>
          <rPr>
            <sz val="11"/>
            <color rgb="FF000000"/>
            <rFont val="Calibri"/>
            <family val="2"/>
          </rPr>
          <t>MC-NOK =&gt; transifs, tibering, ... mais ATTENTION les sections sont définies en points de grille et pas les sections demandées   A VOIR avec David</t>
        </r>
      </text>
    </comment>
  </commentList>
</comments>
</file>

<file path=xl/sharedStrings.xml><?xml version="1.0" encoding="utf-8"?>
<sst xmlns="http://schemas.openxmlformats.org/spreadsheetml/2006/main" count="20046" uniqueCount="4813">
  <si>
    <t>Notes on tables</t>
  </si>
  <si>
    <t>Request Version</t>
  </si>
  <si>
    <t>01.00.33</t>
  </si>
  <si>
    <t>MIPs (...)</t>
  </si>
  <si>
    <t>6hrPlevPt</t>
  </si>
  <si>
    <t>Amon</t>
  </si>
  <si>
    <t>Oday</t>
  </si>
  <si>
    <t>SIday</t>
  </si>
  <si>
    <t>day</t>
  </si>
  <si>
    <t>Default Priority</t>
  </si>
  <si>
    <t>Long name</t>
  </si>
  <si>
    <t>units</t>
  </si>
  <si>
    <t>description</t>
  </si>
  <si>
    <t>comment</t>
  </si>
  <si>
    <t>Variable Name</t>
  </si>
  <si>
    <t>CF Standard Name</t>
  </si>
  <si>
    <t>cell_methods</t>
  </si>
  <si>
    <t>positive</t>
  </si>
  <si>
    <t>type</t>
  </si>
  <si>
    <t>dimensions</t>
  </si>
  <si>
    <t>CMOR Name</t>
  </si>
  <si>
    <t>modeling_realm</t>
  </si>
  <si>
    <t>frequency</t>
  </si>
  <si>
    <t>cell_measures</t>
  </si>
  <si>
    <t>prov</t>
  </si>
  <si>
    <t>provNote</t>
  </si>
  <si>
    <t>rowIndex</t>
  </si>
  <si>
    <t>UID</t>
  </si>
  <si>
    <t>vid</t>
  </si>
  <si>
    <t>stid</t>
  </si>
  <si>
    <t>Structure Title</t>
  </si>
  <si>
    <t>valid_min</t>
  </si>
  <si>
    <t>valid_max</t>
  </si>
  <si>
    <t>ok_min_mean_abs</t>
  </si>
  <si>
    <t>ok_max_mean_abs</t>
  </si>
  <si>
    <t>MIPs (requesting)</t>
  </si>
  <si>
    <t>MIPs (by experiment)</t>
  </si>
  <si>
    <t>1</t>
  </si>
  <si>
    <t>Precipitation</t>
  </si>
  <si>
    <t>kg m-2 s-1</t>
  </si>
  <si>
    <t>includes both liquid and solid phases</t>
  </si>
  <si>
    <t>pr</t>
  </si>
  <si>
    <t>precipitation_flux</t>
  </si>
  <si>
    <t>area: time: mean</t>
  </si>
  <si>
    <t>real</t>
  </si>
  <si>
    <t>longitude latitude time</t>
  </si>
  <si>
    <t>atmos</t>
  </si>
  <si>
    <t>area: areacella</t>
  </si>
  <si>
    <t>14</t>
  </si>
  <si>
    <t>62f26742cf240c1b5169a5cd511196b6</t>
  </si>
  <si>
    <t>f7dcac96-562c-11e6-a2a4-ac72891c3257</t>
  </si>
  <si>
    <t>Temporal mean, Global field (single level) [XY-na] [am-tm]</t>
  </si>
  <si>
    <t>Near-Surface Air Temperature</t>
  </si>
  <si>
    <t>K</t>
  </si>
  <si>
    <t>near-surface (usually, 2 meter) air temperature</t>
  </si>
  <si>
    <t>tas</t>
  </si>
  <si>
    <t>air_temperature</t>
  </si>
  <si>
    <t>area: mean time: point</t>
  </si>
  <si>
    <t>longitude latitude time1 height2m</t>
  </si>
  <si>
    <t>15</t>
  </si>
  <si>
    <t>5c4978e802ba55d5a298cf1b3bdc2b3a</t>
  </si>
  <si>
    <t>f7e8b996-562c-11e6-a2a4-ac72891c3257</t>
  </si>
  <si>
    <t>Instantaneous value (i.e. synoptic or time-step value), Global field (single level) [XY-na] {:height2m} [tpt]</t>
  </si>
  <si>
    <t>Surface Upward Latent Heat Flux</t>
  </si>
  <si>
    <t>W m-2</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</si>
  <si>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</si>
  <si>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hfls</t>
  </si>
  <si>
    <t>surface_upward_latent_heat_flux</t>
  </si>
  <si>
    <t>up</t>
  </si>
  <si>
    <t>16</t>
  </si>
  <si>
    <t>95cbf6ac889c8fe7d92e20e8c34960d1</t>
  </si>
  <si>
    <t>Surface Upward Sensible Heat Flux</t>
  </si>
  <si>
    <t>The surface sensible heat flux, also called turbulent heat flux, is the exchange of heat between the surface and the air by motion of air.</t>
  </si>
  <si>
    <t>hfss</t>
  </si>
  <si>
    <t>surface_upward_sensible_heat_flux</t>
  </si>
  <si>
    <t>17</t>
  </si>
  <si>
    <t>a13ed886b17e20cdae8b89b9ff8e4610</t>
  </si>
  <si>
    <t>Surface Downwelling Longwave Radiation</t>
  </si>
  <si>
    <t>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</si>
  <si>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rlds</t>
  </si>
  <si>
    <t>surface_downwelling_longwave_flux_in_air</t>
  </si>
  <si>
    <t>down</t>
  </si>
  <si>
    <t>18</t>
  </si>
  <si>
    <t>70d7d6fc0e9c2f14624a0270bf2b99b9</t>
  </si>
  <si>
    <t>Surface Upwelling Longwave Radiation</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</si>
  <si>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</si>
  <si>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rlus</t>
  </si>
  <si>
    <t>surface_upwelling_longwave_flux_in_air</t>
  </si>
  <si>
    <t>19</t>
  </si>
  <si>
    <t>89027ee0079acb709750ddeac1c08899</t>
  </si>
  <si>
    <t>Surface Downwelling Shortwave Radiation</t>
  </si>
  <si>
    <t>Surface solar irradiance for UV calculations.</t>
  </si>
  <si>
    <t>rsds</t>
  </si>
  <si>
    <t>surface_downwelling_shortwave_flux_in_air</t>
  </si>
  <si>
    <t>20</t>
  </si>
  <si>
    <t>6e7b9f984d3bba15daccaaa18039a85d</t>
  </si>
  <si>
    <t>Surface Upwelling Shortwave Radiation</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</si>
  <si>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</si>
  <si>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t>
  </si>
  <si>
    <t>surface_upwelling_shortwave_flux_in_air</t>
  </si>
  <si>
    <t>21</t>
  </si>
  <si>
    <t>70bf79db957daa3b82413da949233ac7</t>
  </si>
  <si>
    <t>Eastward Near-Surface Wind</t>
  </si>
  <si>
    <t>m s-1</t>
  </si>
  <si>
    <t>Eastward component of the near-surface (usually, 10 meters)  wind</t>
  </si>
  <si>
    <t>uas</t>
  </si>
  <si>
    <t>eastward_wind</t>
  </si>
  <si>
    <t>longitude latitude time1 height10m</t>
  </si>
  <si>
    <t>22</t>
  </si>
  <si>
    <t>e72b243a2a1c8691ab0168d8b62534c2</t>
  </si>
  <si>
    <t>f7dfb7b0-562c-11e6-a2a4-ac72891c3257</t>
  </si>
  <si>
    <t>Instantaneous value (i.e. synoptic or time-step value), Global field (single level) [XY-na] {:height10m} [tpt]</t>
  </si>
  <si>
    <t>Northward Near-Surface Wind</t>
  </si>
  <si>
    <t>Northward component of the near surface wind</t>
  </si>
  <si>
    <t>vas</t>
  </si>
  <si>
    <t>northward_wind</t>
  </si>
  <si>
    <t>23</t>
  </si>
  <si>
    <t>86b1cd51f370e346ecb20f1e80cb6ea4</t>
  </si>
  <si>
    <t>Near-Surface Specific Humidity</t>
  </si>
  <si>
    <t>Near-surface (usually, 2 meter) specific humidity.</t>
  </si>
  <si>
    <t>huss</t>
  </si>
  <si>
    <t>specific_humidity</t>
  </si>
  <si>
    <t>24</t>
  </si>
  <si>
    <t>ebfefc2ab8716ef597b128171b275945</t>
  </si>
  <si>
    <t>Moisture in Upper Portion of Soil Column</t>
  </si>
  <si>
    <t>kg m-2</t>
  </si>
  <si>
    <t>The mass of water in all phases in the upper 10cm of the  soil layer.</t>
  </si>
  <si>
    <t>the mass of water in all phases in a thin surface soil layer.</t>
  </si>
  <si>
    <t>mrsos</t>
  </si>
  <si>
    <t>mass_content_of_water_in_soil_layer</t>
  </si>
  <si>
    <t>land</t>
  </si>
  <si>
    <t>25</t>
  </si>
  <si>
    <t>40c091a01dc9db6d6d5901528c375ab3</t>
  </si>
  <si>
    <t>Surface Temperature Where Land or Sea Ice</t>
  </si>
  <si>
    <t>Surface temperature of all surfaces except open ocean.</t>
  </si>
  <si>
    <t>tslsi</t>
  </si>
  <si>
    <t>surface_temperature</t>
  </si>
  <si>
    <t>longitude latitude time1</t>
  </si>
  <si>
    <t>26</t>
  </si>
  <si>
    <t>2a92e434b37059d90e72b193bdbcce0f</t>
  </si>
  <si>
    <t>Sea Surface Temperature</t>
  </si>
  <si>
    <t>degC</t>
  </si>
  <si>
    <t>Temperature of upper boundary of the liquid ocean, including temperatures below sea-ice and floating ice shelves.</t>
  </si>
  <si>
    <t>tos</t>
  </si>
  <si>
    <t>sea_surface_temperature</t>
  </si>
  <si>
    <t>ocean</t>
  </si>
  <si>
    <t>area: areacello</t>
  </si>
  <si>
    <t>27</t>
  </si>
  <si>
    <t>0e5d376315a376cd2b1e37f440fe43d3</t>
  </si>
  <si>
    <t>Convective Precipitation</t>
  </si>
  <si>
    <t>Convective precipitation at surface; includes both liquid and solid phases.</t>
  </si>
  <si>
    <t>prc</t>
  </si>
  <si>
    <t>convective_precipitation_flux</t>
  </si>
  <si>
    <t>28</t>
  </si>
  <si>
    <t>aa2bea81f238ad8f2c35a7e16ad97801</t>
  </si>
  <si>
    <t>Snowfall Flux</t>
  </si>
  <si>
    <t>At surface; includes precipitation of all forms of water in the solid phase</t>
  </si>
  <si>
    <t>prsn</t>
  </si>
  <si>
    <t>snowfall_flux</t>
  </si>
  <si>
    <t>29</t>
  </si>
  <si>
    <t>051919eddec810e292c883205c944ceb</t>
  </si>
  <si>
    <t>Total Runoff</t>
  </si>
  <si>
    <t>The total run-off (including drainage through the base of the soil model) per unit area leaving the land portion of the grid cell.</t>
  </si>
  <si>
    <t>mrro</t>
  </si>
  <si>
    <t>runoff_flux</t>
  </si>
  <si>
    <t>area: mean where land time: mean</t>
  </si>
  <si>
    <t>30</t>
  </si>
  <si>
    <t>e0a0f457ec117b27ca8353b11bf9d4fa</t>
  </si>
  <si>
    <t>f7de23aa-562c-11e6-a2a4-ac72891c3257</t>
  </si>
  <si>
    <t>Temporal mean, Global field (single level) [XY-na] [amnla-tmn]</t>
  </si>
  <si>
    <t>Surface Downwelling Clear-Sky Longwave Radiation</t>
  </si>
  <si>
    <t>Surface downwelling clear-sky longwave radiation</t>
  </si>
  <si>
    <t>rldscs</t>
  </si>
  <si>
    <t>surface_downwelling_longwave_flux_in_air_assuming_clear_sky</t>
  </si>
  <si>
    <t>31</t>
  </si>
  <si>
    <t>7b2d1e1a3ece1169d8ac61af4b758ed2</t>
  </si>
  <si>
    <t>Surface Downwelling Clear-Sky Shortwave Radiation</t>
  </si>
  <si>
    <t>Surface solar irradiance clear sky for UV calculations</t>
  </si>
  <si>
    <t>rsdscs</t>
  </si>
  <si>
    <t>surface_downwelling_shortwave_flux_in_air_assuming_clear_sky</t>
  </si>
  <si>
    <t>32</t>
  </si>
  <si>
    <t>d0a35d5c99a0aa93ad4069cfe83bf748</t>
  </si>
  <si>
    <t>Surface Upwelling Clear-Sky Shortwave Radiation</t>
  </si>
  <si>
    <t>Surface Upwelling Clear-sky Shortwave Radiation</t>
  </si>
  <si>
    <t>rsuscs</t>
  </si>
  <si>
    <t>surface_upwelling_shortwave_flux_in_air_assuming_clear_sky</t>
  </si>
  <si>
    <t>33</t>
  </si>
  <si>
    <t>90df05fe3dcd9fe0c9b48aaa74b5e9e2</t>
  </si>
  <si>
    <t>Surface Air Pressure</t>
  </si>
  <si>
    <t>Pa</t>
  </si>
  <si>
    <t>surface pressure (not mean sea-level pressure), 2-D field to calculate the 3-D pressure field from hybrid coordinates</t>
  </si>
  <si>
    <t>ps</t>
  </si>
  <si>
    <t>surface_air_pressure</t>
  </si>
  <si>
    <t>34</t>
  </si>
  <si>
    <t>8c9504d28596e05586c8e193082ac617</t>
  </si>
  <si>
    <t>63c0cae8-15f2-11e7-87e0-5404a60d96b5</t>
  </si>
  <si>
    <t>Instantaneous value (i.e. synoptic or time-step value), Global field (single level) [XY-na] [amn-tpt]</t>
  </si>
  <si>
    <t>Total Cloud Cover Percentage</t>
  </si>
  <si>
    <t>%</t>
  </si>
  <si>
    <t>Total cloud area fraction (reported as a percentage) for the whole atmospheric column, as seen from the surface or the top of the atmosphere. Includes both large-scale and convective cloud.</t>
  </si>
  <si>
    <t>clt</t>
  </si>
  <si>
    <t>cloud_area_fraction</t>
  </si>
  <si>
    <t>35</t>
  </si>
  <si>
    <t>7c2249d424dde72f8616d42870a9d425</t>
  </si>
  <si>
    <t>-0.001 r</t>
  </si>
  <si>
    <t>100.001 r</t>
  </si>
  <si>
    <t>10.0 r</t>
  </si>
  <si>
    <t>90.0 r</t>
  </si>
  <si>
    <t>36</t>
  </si>
  <si>
    <t>Omega (=dp/dt)</t>
  </si>
  <si>
    <t>Pa s-1</t>
  </si>
  <si>
    <t>Omega (vertical velocity in pressure coordinates, positive downwards)</t>
  </si>
  <si>
    <t>wap</t>
  </si>
  <si>
    <t>lagrangian_tendency_of_air_pressure</t>
  </si>
  <si>
    <t>6hr</t>
  </si>
  <si>
    <t>51fb29dd55442361fa9c5dbe23aca9c6</t>
  </si>
  <si>
    <t>Specific Humidity</t>
  </si>
  <si>
    <t>Specific humidity is the mass fraction of water vapor in (moist) air.</t>
  </si>
  <si>
    <t>hus</t>
  </si>
  <si>
    <t>53f4724d228998d54191c73352532ce3</t>
  </si>
  <si>
    <t>HighResMIP</t>
  </si>
  <si>
    <t>6hrPt</t>
  </si>
  <si>
    <t>6hrPlev ((isd.003))</t>
  </si>
  <si>
    <t>m</t>
  </si>
  <si>
    <t>geopotential_height</t>
  </si>
  <si>
    <t>Eastward Wind</t>
  </si>
  <si>
    <t>Zonal wind (positive in a eastward direction).</t>
  </si>
  <si>
    <t>ua</t>
  </si>
  <si>
    <t>21db90c0a12448299f855fdab60930d4</t>
  </si>
  <si>
    <t>Northward Wind</t>
  </si>
  <si>
    <t>Meridional wind (positive in a northward direction).</t>
  </si>
  <si>
    <t>va</t>
  </si>
  <si>
    <t>2dedcb347c18e132a2f4d625abf94585</t>
  </si>
  <si>
    <t>Air Temperature</t>
  </si>
  <si>
    <t>ta</t>
  </si>
  <si>
    <t>b9c3eb96337c69c1c4a5aab1317f5563</t>
  </si>
  <si>
    <t>Sea Level Pressure</t>
  </si>
  <si>
    <t>psl</t>
  </si>
  <si>
    <t>air_pressure_at_mean_sea_level</t>
  </si>
  <si>
    <t>3d23c359f44d6a153c4dcab9e07d7cb6</t>
  </si>
  <si>
    <t>longitude latitude plev7h time1</t>
  </si>
  <si>
    <t>CORDEX [cx_6hr]</t>
  </si>
  <si>
    <t>f7eb125e-562c-11e6-a2a4-ac72891c3257</t>
  </si>
  <si>
    <t>Instantaneous value (i.e. synoptic or time-step value), Global field (7 pressure tropospheric levels) [XY-P7T] [amn-tpt]</t>
  </si>
  <si>
    <t>CORDEX,HighResMIP</t>
  </si>
  <si>
    <t>Geopotential Height</t>
  </si>
  <si>
    <t>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</si>
  <si>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zg</t>
  </si>
  <si>
    <t>zg7h</t>
  </si>
  <si>
    <t>7d943832-1ab7-11e7-8dfc-5404a60d96b5</t>
  </si>
  <si>
    <t>28e774ec0ecd561a6a3d437e6c443a6b</t>
  </si>
  <si>
    <t>Near surface eastward wind</t>
  </si>
  <si>
    <t>HighResMIP [6hrPlev_extr]</t>
  </si>
  <si>
    <t>9137a7fe-267c-11e7-8933-ac72891c3257</t>
  </si>
  <si>
    <t>Near surface northward wind</t>
  </si>
  <si>
    <t>9137adb2-267c-11e7-8933-ac72891c3257</t>
  </si>
  <si>
    <t>3</t>
  </si>
  <si>
    <t>HighResMIP [6hrPlev_intense]</t>
  </si>
  <si>
    <t>9138d660-267c-11e7-8933-ac72891c3257</t>
  </si>
  <si>
    <t>Near-Surface Wind Speed</t>
  </si>
  <si>
    <t>near-surface (usually, 10 meters) wind speed.</t>
  </si>
  <si>
    <t>sfcWind</t>
  </si>
  <si>
    <t>wind_speed</t>
  </si>
  <si>
    <t>4b97609a32d53dff5b8e73729e4f258b</t>
  </si>
  <si>
    <t>Surface Temperature</t>
  </si>
  <si>
    <t>Temperature of the lower boundary of the atmosphere</t>
  </si>
  <si>
    <t>ts</t>
  </si>
  <si>
    <t>90c49fce92dc1f21647dad07d1342843</t>
  </si>
  <si>
    <t>Surface Snow Amount</t>
  </si>
  <si>
    <t>The mass of surface snow on the land portion of the grid cell divided by the land area in the grid cell; reported as missing where the land fraction is 0; excludes snow on vegetation canopy or on sea ice.</t>
  </si>
  <si>
    <t>snw</t>
  </si>
  <si>
    <t>surface_snow_amount</t>
  </si>
  <si>
    <t>landIce land</t>
  </si>
  <si>
    <t>0e1704f8fbacbe223946d84392b8064e</t>
  </si>
  <si>
    <t>mon</t>
  </si>
  <si>
    <t>toa_outgoing_longwave_flux</t>
  </si>
  <si>
    <t>toa_outgoing_longwave_flux_assuming_clear_sky</t>
  </si>
  <si>
    <t>toa_outgoing_shortwave_flux</t>
  </si>
  <si>
    <t>longitude latitude alevel time</t>
  </si>
  <si>
    <t>62eebe98-1617-11e7-a126-5404a60d96b5</t>
  </si>
  <si>
    <t>Temporal mean, Global field on model atmosphere levels [XY-A]</t>
  </si>
  <si>
    <t>longitude latitude time height2m</t>
  </si>
  <si>
    <t>Amon ((isd.003))</t>
  </si>
  <si>
    <t>Amon_2d</t>
  </si>
  <si>
    <t>bab9237c-e5dd-11e5-8482-ac72891c3257</t>
  </si>
  <si>
    <t>f7e1ef26-562c-11e6-a2a4-ac72891c3257</t>
  </si>
  <si>
    <t>Temporal mean, Global field (single level) [XY-na] {:height2m} [tmean]</t>
  </si>
  <si>
    <t>170.0 r</t>
  </si>
  <si>
    <t>350.0 r</t>
  </si>
  <si>
    <t>255.0 r</t>
  </si>
  <si>
    <t>295.0 r</t>
  </si>
  <si>
    <t>AerChemMIP,C4MIP,CDRMIP,CFMIP,CMIP,DAMIP,DCPP,DynVarMIP,FAFMIP,GMMIP,GeoMIP,HighResMIP,ISMIP6,LS3MIP,LUMIP,PAMIP,PMIP,RFMIP,VIACSAB,VolMIP</t>
  </si>
  <si>
    <t>Surface temperature (skin for open ocean)</t>
  </si>
  <si>
    <t>babaef0e-e5dd-11e5-8482-ac72891c3257</t>
  </si>
  <si>
    <t>340.0 r</t>
  </si>
  <si>
    <t>AerChemMIP,C4MIP,CFMIP,CMIP,DAMIP,DCPP,FAFMIP,GMMIP,GeoMIP,HighResMIP,ISMIP6,LS3MIP,LUMIP,PAMIP,PMIP,RFMIP,VIACSAB,VolMIP</t>
  </si>
  <si>
    <t>Daily Minimum Near-Surface Air Temperature</t>
  </si>
  <si>
    <t>minimum near-surface (usually, 2 meter) air temperature (add cell_method attribute "time: min")</t>
  </si>
  <si>
    <t>monthly mean of the daily-minimum near-surface air temperature.</t>
  </si>
  <si>
    <t>tasmin</t>
  </si>
  <si>
    <t>area: mean time: minimum within days time: mean over days</t>
  </si>
  <si>
    <t>bab955ea-e5dd-11e5-8482-ac72891c3257</t>
  </si>
  <si>
    <t>cce3dd39c138bf3c4d713263cc2e6cff</t>
  </si>
  <si>
    <t>f7e03122-562c-11e6-a2a4-ac72891c3257</t>
  </si>
  <si>
    <t>Temporal mean, Global field (single level) [XY-na] {:height2m} [dmin]</t>
  </si>
  <si>
    <t>165.0 r</t>
  </si>
  <si>
    <t>345.0 r</t>
  </si>
  <si>
    <t>250.0 r</t>
  </si>
  <si>
    <t>290.0 r</t>
  </si>
  <si>
    <t>Daily Maximum Near-Surface Air Temperature</t>
  </si>
  <si>
    <t>maximum near-surface (usually, 2 meter) air temperature (add cell_method attribute "time: max")</t>
  </si>
  <si>
    <t>monthly mean of the daily-maximum near-surface air temperature.</t>
  </si>
  <si>
    <t>tasmax</t>
  </si>
  <si>
    <t>area: mean time: maximum within days time: mean over days</t>
  </si>
  <si>
    <t>bab942a8-e5dd-11e5-8482-ac72891c3257</t>
  </si>
  <si>
    <t>2dd48e8c50b4b88a83ff07d308e4e642</t>
  </si>
  <si>
    <t>f7e04194-562c-11e6-a2a4-ac72891c3257</t>
  </si>
  <si>
    <t>Temporal mean, Global field (single level) [XY-na] {:height2m} [dmax]</t>
  </si>
  <si>
    <t>175.0 r</t>
  </si>
  <si>
    <t>355.0 r</t>
  </si>
  <si>
    <t>260.0 r</t>
  </si>
  <si>
    <t>300.0 r</t>
  </si>
  <si>
    <t>not, in general, the same as surface pressure</t>
  </si>
  <si>
    <t>bab48ce0-e5dd-11e5-8482-ac72891c3257</t>
  </si>
  <si>
    <t>91000.0 r</t>
  </si>
  <si>
    <t>109000.0 r</t>
  </si>
  <si>
    <t>96000.0 r</t>
  </si>
  <si>
    <t>106000.0 r</t>
  </si>
  <si>
    <t>AerChemMIP,C4MIP,CDRMIP,CFMIP,CMIP,DAMIP,DCPP,DynVarMIP,FAFMIP,GMMIP,GeoMIP,HighResMIP,LS3MIP,LUMIP,PAMIP,PMIP,RFMIP,VIACSAB,VolMIP</t>
  </si>
  <si>
    <t>not, in general, the same as mean sea-level pressure</t>
  </si>
  <si>
    <t>bab47b56-e5dd-11e5-8482-ac72891c3257</t>
  </si>
  <si>
    <t>47500.0 r</t>
  </si>
  <si>
    <t>112000.0 r</t>
  </si>
  <si>
    <t>93000.0 r</t>
  </si>
  <si>
    <t>100000.0 r</t>
  </si>
  <si>
    <t>AerChemMIP,C4MIP,CFMIP,CMIP,DAMIP,DCPP,FAFMIP,GMMIP,GeoMIP,HighResMIP,LS3MIP,LUMIP,PAMIP,PMIP,RFMIP,VIACSAB,VolMIP</t>
  </si>
  <si>
    <t>longitude latitude time height10m</t>
  </si>
  <si>
    <t>babb67c2-e5dd-11e5-8482-ac72891c3257</t>
  </si>
  <si>
    <t>af250420-1e00-11e7-a625-5404a60d96b5</t>
  </si>
  <si>
    <t>Temporal mean, Global field (single level) [XY-na] {:height10m} [tmean]</t>
  </si>
  <si>
    <t>-80.0 r</t>
  </si>
  <si>
    <t>80.0 r</t>
  </si>
  <si>
    <t>1.0 r</t>
  </si>
  <si>
    <t>AerChemMIP,C4MIP,CFMIP,CMIP,DAMIP,DCPP,DynVarMIP,FAFMIP,GMMIP,GeoMIP,HighResMIP,ISMIP6,LS3MIP,LUMIP,PAMIP,PMIP,RFMIP,VIACSAB,VolMIP</t>
  </si>
  <si>
    <t>babbcd34-e5dd-11e5-8482-ac72891c3257</t>
  </si>
  <si>
    <t>This is the mean of the speed, not the speed computed from the mean u and v components of wind</t>
  </si>
  <si>
    <t>bab6f494-e5dd-11e5-8482-ac72891c3257</t>
  </si>
  <si>
    <t>0.0 r</t>
  </si>
  <si>
    <t>15.0 r</t>
  </si>
  <si>
    <t>Near-Surface Relative Humidity</t>
  </si>
  <si>
    <t>The relative humidity with respect to liquid water for T&gt; 0 C, and with respect to ice for T&lt;0 C.</t>
  </si>
  <si>
    <t>This is the relative humidity with respect to liquid water for T&gt; 0 C, and with respect to ice for T&lt;0 C.</t>
  </si>
  <si>
    <t>hurs</t>
  </si>
  <si>
    <t>relative_humidity</t>
  </si>
  <si>
    <t>baaff41e-e5dd-11e5-8482-ac72891c3257</t>
  </si>
  <si>
    <t>c75f684ec69602e9de82b48e53afb2cc</t>
  </si>
  <si>
    <t>50.0 s</t>
  </si>
  <si>
    <t>99.0 s</t>
  </si>
  <si>
    <t>AerChemMIP,C4MIP,CFMIP,CMIP,DAMIP,FAFMIP,GMMIP,GeoMIP,HighResMIP,ISMIP6,LS3MIP,LUMIP,PMIP,RFMIP,VIACSAB,VolMIP</t>
  </si>
  <si>
    <t>bab01dfe-e5dd-11e5-8482-ac72891c3257</t>
  </si>
  <si>
    <t>0.03 r</t>
  </si>
  <si>
    <t>0.005 r</t>
  </si>
  <si>
    <t>0.012 r</t>
  </si>
  <si>
    <t>at surface; includes both liquid and solid phases from all types of clouds (both large-scale and convective)</t>
  </si>
  <si>
    <t>bab3cb52-e5dd-11e5-8482-ac72891c3257</t>
  </si>
  <si>
    <t>-1e-06 r</t>
  </si>
  <si>
    <t>0.0015 r</t>
  </si>
  <si>
    <t>1.4999999999999999e-05 r</t>
  </si>
  <si>
    <t>4e-05 r</t>
  </si>
  <si>
    <t>at surface; includes precipitation of all forms of water in the solid phase</t>
  </si>
  <si>
    <t>bab42b88-e5dd-11e5-8482-ac72891c3257</t>
  </si>
  <si>
    <t>0.0008 r</t>
  </si>
  <si>
    <t>1e-06 r</t>
  </si>
  <si>
    <t>8e-06 r</t>
  </si>
  <si>
    <t>at surface; includes both liquid and solid phases.</t>
  </si>
  <si>
    <t>bab3f8a2-e5dd-11e5-8482-ac72891c3257</t>
  </si>
  <si>
    <t>3e-06 r</t>
  </si>
  <si>
    <t>Evaporation Including Sublimation and Transpiration</t>
  </si>
  <si>
    <t>Evaporation at surface (also known as evapotranspiration): flux of water into the atmosphere due to conversion of both liquid and solid phases to vapor (from underlying surface and vegetation)</t>
  </si>
  <si>
    <t>at surface; flux of water into the atmosphere due to conversion of both liquid and solid phases to vapor (from underlying surface and vegetation)</t>
  </si>
  <si>
    <t>evspsbl</t>
  </si>
  <si>
    <t>water_evapotranspiration_flux</t>
  </si>
  <si>
    <t>baad45c0-e5dd-11e5-8482-ac72891c3257</t>
  </si>
  <si>
    <t>089961a3af4d54d5fb045cf3750e760c</t>
  </si>
  <si>
    <t>AerChemMIP,C4MIP,CDRMIP,CFMIP,CMIP,DAMIP,DCPP,FAFMIP,GMMIP,GeoMIP,HighResMIP,ISMIP6,LS3MIP,LUMIP,PAMIP,PMIP,RFMIP,VIACSAB,VolMIP</t>
  </si>
  <si>
    <t>Surface Snow and Ice Sublimation Flux</t>
  </si>
  <si>
    <t>The snow and ice sublimation flux is the loss of snow and ice mass per unit area from the surface resulting from their direct conversion to water vapor that enters the atmosphere.</t>
  </si>
  <si>
    <t>The snow and ice sublimation flux is the loss of snow and ice mass from the surface resulting from their conversion to water vapor that enters the atmosphere.</t>
  </si>
  <si>
    <t>sbl</t>
  </si>
  <si>
    <t>tendency_of_atmosphere_mass_content_of_water_vapor_due_to_sublimation_of_surface_snow_and_ice</t>
  </si>
  <si>
    <t>landIce</t>
  </si>
  <si>
    <t>bab6b948-e5dd-11e5-8482-ac72891c3257</t>
  </si>
  <si>
    <t>3a8e1636a31c82fbdd9a1ae45ab3be7d</t>
  </si>
  <si>
    <t>-0.0005 r</t>
  </si>
  <si>
    <t>0.001 r</t>
  </si>
  <si>
    <t>0.0001 r</t>
  </si>
  <si>
    <t>AerChemMIP,C4MIP,CFMIP,CMIP,DAMIP,FAFMIP,GMMIP,GeoMIP,HighResMIP,ISMIP6,LS3MIP,LUMIP,PMIP,RFMIP,VolMIP</t>
  </si>
  <si>
    <t>Surface Downward Eastward Wind Stress</t>
  </si>
  <si>
    <t>Downward eastward wind stress at the surface</t>
  </si>
  <si>
    <t>tauu</t>
  </si>
  <si>
    <t>surface_downward_eastward_stress</t>
  </si>
  <si>
    <t>bab96cc4-e5dd-11e5-8482-ac72891c3257</t>
  </si>
  <si>
    <t>3abb7c5b4c4650e9d17a8439004aebea</t>
  </si>
  <si>
    <t>-10.0 r</t>
  </si>
  <si>
    <t>0.01 r</t>
  </si>
  <si>
    <t>0.2 r</t>
  </si>
  <si>
    <t>Surface Downward Northward Wind Stress</t>
  </si>
  <si>
    <t>Downward northward wind stress at the surface</t>
  </si>
  <si>
    <t>tauv</t>
  </si>
  <si>
    <t>surface_downward_northward_stress</t>
  </si>
  <si>
    <t>bab9888a-e5dd-11e5-8482-ac72891c3257</t>
  </si>
  <si>
    <t>bd10cebbde1593b65e5220911f9a997c</t>
  </si>
  <si>
    <t>includes both evaporation and sublimation</t>
  </si>
  <si>
    <t>baaefe2e-e5dd-11e5-8482-ac72891c3257</t>
  </si>
  <si>
    <t>-400.0 r</t>
  </si>
  <si>
    <t>1800.0 r</t>
  </si>
  <si>
    <t>30.0 r</t>
  </si>
  <si>
    <t>110.0 r</t>
  </si>
  <si>
    <t>baaf86a0-e5dd-11e5-8482-ac72891c3257</t>
  </si>
  <si>
    <t>-1000.0 r</t>
  </si>
  <si>
    <t>2000.0 r</t>
  </si>
  <si>
    <t>5.0 r</t>
  </si>
  <si>
    <t>60.0 r</t>
  </si>
  <si>
    <t>bab52da8-e5dd-11e5-8482-ac72891c3257</t>
  </si>
  <si>
    <t>520.0 r</t>
  </si>
  <si>
    <t>330.0 r</t>
  </si>
  <si>
    <t>bab578d0-e5dd-11e5-8482-ac72891c3257</t>
  </si>
  <si>
    <t>43.0 r</t>
  </si>
  <si>
    <t>660.0 r</t>
  </si>
  <si>
    <t>320.0 r</t>
  </si>
  <si>
    <t>380.0 r</t>
  </si>
  <si>
    <t>bab5e1b2-e5dd-11e5-8482-ac72891c3257</t>
  </si>
  <si>
    <t>-0.1 r</t>
  </si>
  <si>
    <t>550.0 r</t>
  </si>
  <si>
    <t>120.0 r</t>
  </si>
  <si>
    <t>200.0 r</t>
  </si>
  <si>
    <t>37</t>
  </si>
  <si>
    <t>bab6537c-e5dd-11e5-8482-ac72891c3257</t>
  </si>
  <si>
    <t>480.0 r</t>
  </si>
  <si>
    <t>38</t>
  </si>
  <si>
    <t>bab607c8-e5dd-11e5-8482-ac72891c3257</t>
  </si>
  <si>
    <t>39</t>
  </si>
  <si>
    <t>bab670b4-e5dd-11e5-8482-ac72891c3257</t>
  </si>
  <si>
    <t>40</t>
  </si>
  <si>
    <t>bab5540e-e5dd-11e5-8482-ac72891c3257</t>
  </si>
  <si>
    <t>25.0 r</t>
  </si>
  <si>
    <t>220.0 r</t>
  </si>
  <si>
    <t>310.0 r</t>
  </si>
  <si>
    <t>TOA Incident Shortwave Radiation</t>
  </si>
  <si>
    <t>Shortwave radiation incident at the top of the atmosphere</t>
  </si>
  <si>
    <t>at the top of the atmosphere</t>
  </si>
  <si>
    <t>rsdt</t>
  </si>
  <si>
    <t>toa_incoming_shortwave_flux</t>
  </si>
  <si>
    <t>41</t>
  </si>
  <si>
    <t>bab6219a-e5dd-11e5-8482-ac72891c3257</t>
  </si>
  <si>
    <t>a21e250a10f96b1c1ad6d742206a157e</t>
  </si>
  <si>
    <t>0.0 s</t>
  </si>
  <si>
    <t>580.4 s</t>
  </si>
  <si>
    <t>282.6 s</t>
  </si>
  <si>
    <t>315.8 s</t>
  </si>
  <si>
    <t>TOA Outgoing Shortwave Radiation</t>
  </si>
  <si>
    <t>rsut</t>
  </si>
  <si>
    <t>42</t>
  </si>
  <si>
    <t>bab68ebe-e5dd-11e5-8482-ac72891c3257</t>
  </si>
  <si>
    <t>b907fef85d4c9571a9457ee1b259bb8f</t>
  </si>
  <si>
    <t>160.0 r</t>
  </si>
  <si>
    <t>TOA Outgoing Longwave Radiation</t>
  </si>
  <si>
    <t>at the top of the atmosphere (to be compared with satellite measurements)</t>
  </si>
  <si>
    <t>rlut</t>
  </si>
  <si>
    <t>43</t>
  </si>
  <si>
    <t>bab5aad0-e5dd-11e5-8482-ac72891c3257</t>
  </si>
  <si>
    <t>63345d9732c72b97ca395f24ce2d6642</t>
  </si>
  <si>
    <t>65.0 r</t>
  </si>
  <si>
    <t>385.0 r</t>
  </si>
  <si>
    <t>205.0 r</t>
  </si>
  <si>
    <t>305.0 r</t>
  </si>
  <si>
    <t>TOA Outgoing Clear-Sky Longwave Radiation</t>
  </si>
  <si>
    <t>Upwelling clear-sky longwave radiation at top of atmosphere</t>
  </si>
  <si>
    <t>rlutcs</t>
  </si>
  <si>
    <t>44</t>
  </si>
  <si>
    <t>bab5bcdc-e5dd-11e5-8482-ac72891c3257</t>
  </si>
  <si>
    <t>921b8b8f6620826567d9324314c70410</t>
  </si>
  <si>
    <t>390.0 r</t>
  </si>
  <si>
    <t>270.0 r</t>
  </si>
  <si>
    <t>TOA Outgoing Clear-Sky Shortwave Radiation</t>
  </si>
  <si>
    <t>Calculated in the absence of clouds.</t>
  </si>
  <si>
    <t>rsutcs</t>
  </si>
  <si>
    <t>toa_outgoing_shortwave_flux_assuming_clear_sky</t>
  </si>
  <si>
    <t>45</t>
  </si>
  <si>
    <t>bab69c06-e5dd-11e5-8482-ac72891c3257</t>
  </si>
  <si>
    <t>12e0369ff0ba1a6f1a84e0d9565d4b07</t>
  </si>
  <si>
    <t>Water Vapor Path</t>
  </si>
  <si>
    <t>vertically integrated through the atmospheric column</t>
  </si>
  <si>
    <t>prw</t>
  </si>
  <si>
    <t>atmosphere_mass_content_of_water_vapor</t>
  </si>
  <si>
    <t>46</t>
  </si>
  <si>
    <t>bab45df6-e5dd-11e5-8482-ac72891c3257</t>
  </si>
  <si>
    <t>fc637f1c75e58be8a6e4112411a00f36</t>
  </si>
  <si>
    <t>12.0 r</t>
  </si>
  <si>
    <t>26.0 r</t>
  </si>
  <si>
    <t>for the whole atmospheric column, as seen from the surface or the top of the atmosphere. Include both large-scale and convective cloud.</t>
  </si>
  <si>
    <t>47</t>
  </si>
  <si>
    <t>baaad7e0-e5dd-11e5-8482-ac72891c3257</t>
  </si>
  <si>
    <t>Condensed Water Path</t>
  </si>
  <si>
    <t>Mass of condensed (liquid + ice) water in the column divided by the area of the column (not just the area of the cloudy portion of the column). Includes precipitating hydrometeors ONLY if the precipitating hydrometeors affect the calculation of radiative transfer in model.</t>
  </si>
  <si>
    <t>mass of condensed (liquid + ice) water in the column divided by the area of the column (not just the area of the cloudy portion of the column). Includes precipitating hydrometeors ONLY if the precipitating hydrometeor affects the calculation of radiative transfer in model.</t>
  </si>
  <si>
    <t>clwvi</t>
  </si>
  <si>
    <t>atmosphere_mass_content_of_cloud_condensed_water</t>
  </si>
  <si>
    <t>48</t>
  </si>
  <si>
    <t>baab1818-e5dd-11e5-8482-ac72891c3257</t>
  </si>
  <si>
    <t>80a1dd605b563e9f09c718a5ba9cb9cc</t>
  </si>
  <si>
    <t>-3.827e-06 s</t>
  </si>
  <si>
    <t>3.364 s</t>
  </si>
  <si>
    <t>0.2846 s</t>
  </si>
  <si>
    <t>Ice Water Path</t>
  </si>
  <si>
    <t>mass of ice water in the column divided by the area of the column (not just the area of the cloudy portion of the column). Includes precipitating frozen hydrometeors ONLY if the precipitating hydrometeor affects the calculation of radiative transfer in model.</t>
  </si>
  <si>
    <t>clivi</t>
  </si>
  <si>
    <t>atmosphere_mass_content_of_cloud_ice</t>
  </si>
  <si>
    <t>49</t>
  </si>
  <si>
    <t>baaa9852-e5dd-11e5-8482-ac72891c3257</t>
  </si>
  <si>
    <t>73c496f5669cc122cf1cddfe4df2a27a</t>
  </si>
  <si>
    <t>-1.872e-06 s</t>
  </si>
  <si>
    <t>1.535 s</t>
  </si>
  <si>
    <t>0.1187 s</t>
  </si>
  <si>
    <t>Net Downward Radiative Flux at Top of Model</t>
  </si>
  <si>
    <t>Net Downward Radiative Flux at Top of Model : I.e., at the top of that portion of the atmosphere where dynamics are explicitly treated by the model. This is reported only if it differs from the net downward radiative flux at the top of the atmosphere.</t>
  </si>
  <si>
    <t>i.e., at the top of that portion of the atmosphere where dynamics are explicitly treated by the model. This is reported only if it differs from the net downward radiative flux at the top of the atmosphere.</t>
  </si>
  <si>
    <t>rtmt</t>
  </si>
  <si>
    <t>net_downward_radiative_flux_at_top_of_atmosphere_model</t>
  </si>
  <si>
    <t>50</t>
  </si>
  <si>
    <t>bab6a91c-e5dd-11e5-8482-ac72891c3257</t>
  </si>
  <si>
    <t>26328c46dfcc65d454b6fd4c52ccb48f</t>
  </si>
  <si>
    <t>-250.0 r</t>
  </si>
  <si>
    <t>40.0 r</t>
  </si>
  <si>
    <t>150.0 r</t>
  </si>
  <si>
    <t>AerChemMIP,C4MIP,CDRMIP,CFMIP,CMIP,DAMIP,FAFMIP,GMMIP,GeoMIP,HighResMIP,ISMIP6,LS3MIP,LUMIP,PMIP,RFMIP,VolMIP</t>
  </si>
  <si>
    <t>Air Pressure at Convective Cloud Base</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</si>
  <si>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</si>
  <si>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ccb</t>
  </si>
  <si>
    <t>air_pressure_at_convective_cloud_base</t>
  </si>
  <si>
    <t>51</t>
  </si>
  <si>
    <t>baa92652-e5dd-11e5-8482-ac72891c3257</t>
  </si>
  <si>
    <t>13484743dd3369c69df93379e6dafbb5</t>
  </si>
  <si>
    <t>115000.0 r</t>
  </si>
  <si>
    <t>5000.0 s</t>
  </si>
  <si>
    <t>100000.0 s</t>
  </si>
  <si>
    <t>AerChemMIP,C4MIP,CFMIP,CMIP,DAMIP,FAFMIP,GMMIP,GeoMIP,HighResMIP,LS3MIP,LUMIP,RFMIP,VolMIP</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</si>
  <si>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</si>
  <si>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</si>
  <si>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cct</t>
  </si>
  <si>
    <t>air_pressure_at_convective_cloud_top</t>
  </si>
  <si>
    <t>52</t>
  </si>
  <si>
    <t>baa96a0e-e5dd-11e5-8482-ac72891c3257</t>
  </si>
  <si>
    <t>0062272a6a4176b8c32af87642b062c5</t>
  </si>
  <si>
    <t>Fraction of Time Convection Occurs in Cell</t>
  </si>
  <si>
    <t>Fraction of time that convection occurs in the grid cell.</t>
  </si>
  <si>
    <t>Fraction of time that convection occurs in the grid cell .</t>
  </si>
  <si>
    <t>ci</t>
  </si>
  <si>
    <t>convection_time_fraction</t>
  </si>
  <si>
    <t>53</t>
  </si>
  <si>
    <t>baaa3984-e5dd-11e5-8482-ac72891c3257</t>
  </si>
  <si>
    <t>29fae9ea0f236a3eb144026e1bafde28</t>
  </si>
  <si>
    <t>1.001 r</t>
  </si>
  <si>
    <t>0.02 s</t>
  </si>
  <si>
    <t>0.9 s</t>
  </si>
  <si>
    <t>Fraction of Time Shallow Convection Occurs</t>
  </si>
  <si>
    <t>Fraction of time that shallow convection occurs in the grid cell.</t>
  </si>
  <si>
    <t>sci</t>
  </si>
  <si>
    <t>shallow_convection_time_fraction</t>
  </si>
  <si>
    <t>54</t>
  </si>
  <si>
    <t>bab6d180-e5dd-11e5-8482-ac72891c3257</t>
  </si>
  <si>
    <t>8de0f30b91b15720398fc10fd712a182</t>
  </si>
  <si>
    <t>0.02 r</t>
  </si>
  <si>
    <t>0.9 r</t>
  </si>
  <si>
    <t>AerChemMIP,C4MIP,CFMIP,CMIP,DAMIP,FAFMIP,GMMIP,GeoMIP,HighResMIP,ISMIP6,LS3MIP,LUMIP,RFMIP,VIACSAB,VolMIP</t>
  </si>
  <si>
    <t>Carbon Mass Flux into Atmosphere Due to All Anthropogenic Emissions of CO2 [kgC m-2 s-1]</t>
  </si>
  <si>
    <t>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</si>
  <si>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fco2antt</t>
  </si>
  <si>
    <t>tendency_of_atmosphere_mass_content_of_carbon_dioxide_expressed_as_carbon_due_to_anthropogenic_emission</t>
  </si>
  <si>
    <t>55</t>
  </si>
  <si>
    <t>baaddada-e5dd-11e5-8482-ac72891c3257</t>
  </si>
  <si>
    <t>cc1b9e3073d751143fe8ab63ca9fcc45</t>
  </si>
  <si>
    <t>-1e-07 s</t>
  </si>
  <si>
    <t>2e-07 t</t>
  </si>
  <si>
    <t>-1e-11 t</t>
  </si>
  <si>
    <t>1e-09 t</t>
  </si>
  <si>
    <t>AerChemMIP,C4MIP,CMIP,DAMIP,FAFMIP,GMMIP,GeoMIP,HighResMIP,LS3MIP,LUMIP,RFMIP,VIACSAB,VolMIP</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</si>
  <si>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</si>
  <si>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</si>
  <si>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fco2fos</t>
  </si>
  <si>
    <t>tendency_of_atmosphere_mass_content_of_carbon_dioxide_expressed_as_carbon_due_to_emission_from_fossil_fuel_combustion</t>
  </si>
  <si>
    <t>56</t>
  </si>
  <si>
    <t>baade44e-e5dd-11e5-8482-ac72891c3257</t>
  </si>
  <si>
    <t>5e49c0b73ac161d5e5dd05173416c400</t>
  </si>
  <si>
    <t>Surface Carbon Mass Flux into the Atmosphere Due to Natural Sources [kgC m-2 s-1]</t>
  </si>
  <si>
    <t>This is what the atmosphere sees (on its own grid).  This field should be equivalent to the combined natural fluxes of carbon  that account for natural exchanges between the atmosphere and land (nep) or ocean (fgco2) reservoirs.</t>
  </si>
  <si>
    <t>This is what the atmosphere sees (on its own grid).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</si>
  <si>
    <t>fco2nat</t>
  </si>
  <si>
    <t>surface_upward_mass_flux_of_carbon_dioxide_expressed_as_carbon_due_to_emission_from_natural_sources</t>
  </si>
  <si>
    <t>57</t>
  </si>
  <si>
    <t>baaded68-e5dd-11e5-8482-ac72891c3257</t>
  </si>
  <si>
    <t>299fb9d19040c4aa3862644286261ad2</t>
  </si>
  <si>
    <t>-2e-05 s</t>
  </si>
  <si>
    <t>2e-06 s</t>
  </si>
  <si>
    <t>5e-10 s</t>
  </si>
  <si>
    <t>1e-07 s</t>
  </si>
  <si>
    <t>Percentage Cloud Cover</t>
  </si>
  <si>
    <t>Percentage cloud cover, including both large-scale and convective cloud.</t>
  </si>
  <si>
    <t>Includes both large-scale and convective cloud.</t>
  </si>
  <si>
    <t>cl</t>
  </si>
  <si>
    <t>cloud_area_fraction_in_atmosphere_layer</t>
  </si>
  <si>
    <t>Amon_oth</t>
  </si>
  <si>
    <t>58</t>
  </si>
  <si>
    <t>baaa4302-e5dd-11e5-8482-ac72891c3257</t>
  </si>
  <si>
    <t>e0ecf1c1305c1bdc69bee0e7ba1e2e03</t>
  </si>
  <si>
    <t>105.0 s</t>
  </si>
  <si>
    <t>26.07 s</t>
  </si>
  <si>
    <t>AerChemMIP,C4MIP,CDRMIP,CFMIP,CMIP,DAMIP,FAFMIP,GMMIP,GeoMIP,HighResMIP,LS3MIP,LUMIP,PMIP,RFMIP,VIACSAB,VolMIP</t>
  </si>
  <si>
    <t>Mass Fraction of Cloud Liquid Water</t>
  </si>
  <si>
    <t>kg kg-1</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</si>
  <si>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</si>
  <si>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</si>
  <si>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clw</t>
  </si>
  <si>
    <t>mass_fraction_of_cloud_liquid_water_in_air</t>
  </si>
  <si>
    <t>59</t>
  </si>
  <si>
    <t>baab0382-e5dd-11e5-8482-ac72891c3257</t>
  </si>
  <si>
    <t>86b2b3318a73839edfafa9d46864aadc</t>
  </si>
  <si>
    <t>AerChemMIP,C4MIP,CFMIP,CMIP,DAMIP,FAFMIP,GMMIP,GeoMIP,HighResMIP,LS3MIP,LUMIP,PMIP,RFMIP,VIACSAB,VolMIP</t>
  </si>
  <si>
    <t>Mass Fraction of Cloud Ice</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</si>
  <si>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</si>
  <si>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</si>
  <si>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cli</t>
  </si>
  <si>
    <t>mass_fraction_of_cloud_ice_in_air</t>
  </si>
  <si>
    <t>60</t>
  </si>
  <si>
    <t>baaa8326-e5dd-11e5-8482-ac72891c3257</t>
  </si>
  <si>
    <t>dd916e3e2eca18cda5d9f81749d0c91c</t>
  </si>
  <si>
    <t>AerChemMIP,C4MIP,CFMIP,CMIP,DAMIP,FAFMIP,GMMIP,GeoMIP,HighResMIP,LS3MIP,LUMIP,RFMIP,VIACSAB,VolMIP</t>
  </si>
  <si>
    <t>Convective Mass Flux</t>
  </si>
  <si>
    <t>The net mass flux should represent the difference between the updraft and downdraft components.  The flux is computed as the mass divided by the area of the grid cell.</t>
  </si>
  <si>
    <t>mc</t>
  </si>
  <si>
    <t>atmosphere_net_upward_convective_mass_flux</t>
  </si>
  <si>
    <t>longitude latitude alevhalf time</t>
  </si>
  <si>
    <t>61</t>
  </si>
  <si>
    <t>bab117b8-e5dd-11e5-8482-ac72891c3257</t>
  </si>
  <si>
    <t>6d790fe4caa7feff46a41ae7b3811e52</t>
  </si>
  <si>
    <t>f7e87814-562c-11e6-a2a4-ac72891c3257</t>
  </si>
  <si>
    <t>Temporal mean, Global field on model atmosphere half-levels [XY-AH] [tmean]</t>
  </si>
  <si>
    <t>time: mean</t>
  </si>
  <si>
    <t>longitude latitude plev19 time</t>
  </si>
  <si>
    <t>62</t>
  </si>
  <si>
    <t>bab8fa0a-e5dd-11e5-8482-ac72891c3257</t>
  </si>
  <si>
    <t>f947ce0e-80ba-11e6-ab6e-5404a60d96b5</t>
  </si>
  <si>
    <t>Temporal mean, Global field (19 pressure levels) [XY-P19] [tmean]</t>
  </si>
  <si>
    <t>157.1 s</t>
  </si>
  <si>
    <t>336.3 s</t>
  </si>
  <si>
    <t>194.3 s</t>
  </si>
  <si>
    <t>299.8 s</t>
  </si>
  <si>
    <t>AerChemMIP,C4MIP,CFMIP,CMIP,DAMIP,DCPP,DynVarMIP,FAFMIP,GMMIP,GeoMIP,HighResMIP,LS3MIP,LUMIP,PAMIP,PMIP,RFMIP,VIACSAB,VolMIP</t>
  </si>
  <si>
    <t>63</t>
  </si>
  <si>
    <t>babb4b34-e5dd-11e5-8482-ac72891c3257</t>
  </si>
  <si>
    <t>-68.65 s</t>
  </si>
  <si>
    <t>136.6 s</t>
  </si>
  <si>
    <t>1.101 s</t>
  </si>
  <si>
    <t>22.42 s</t>
  </si>
  <si>
    <t>64</t>
  </si>
  <si>
    <t>babbb25e-e5dd-11e5-8482-ac72891c3257</t>
  </si>
  <si>
    <t>-71.1 s</t>
  </si>
  <si>
    <t>69.93 s</t>
  </si>
  <si>
    <t>0.9886 s</t>
  </si>
  <si>
    <t>4.679 s</t>
  </si>
  <si>
    <t>65</t>
  </si>
  <si>
    <t>bab00b98-e5dd-11e5-8482-ac72891c3257</t>
  </si>
  <si>
    <t>-0.000299 s</t>
  </si>
  <si>
    <t>0.02841 s</t>
  </si>
  <si>
    <t>0.01041 s</t>
  </si>
  <si>
    <t>Relative Humidity</t>
  </si>
  <si>
    <t>hur</t>
  </si>
  <si>
    <t>66</t>
  </si>
  <si>
    <t>baafe578-e5dd-11e5-8482-ac72891c3257</t>
  </si>
  <si>
    <t>3cc6766c2d001a58d18dfe7f60fd5e66</t>
  </si>
  <si>
    <t>105.0 r</t>
  </si>
  <si>
    <t>commonly referred to as "omega", this represents the vertical component of velocity in pressure coordinates (positive down)</t>
  </si>
  <si>
    <t>67</t>
  </si>
  <si>
    <t>babd0906-e5dd-11e5-8482-ac72891c3257</t>
  </si>
  <si>
    <t>-1.126 s</t>
  </si>
  <si>
    <t>2.319 s</t>
  </si>
  <si>
    <t>0.04256 s</t>
  </si>
  <si>
    <t>68</t>
  </si>
  <si>
    <t>babd9ace-e5dd-11e5-8482-ac72891c3257</t>
  </si>
  <si>
    <t>-719.7 s</t>
  </si>
  <si>
    <t>34370.0 s</t>
  </si>
  <si>
    <t>32990.0 s</t>
  </si>
  <si>
    <t>Mole Fraction of O3</t>
  </si>
  <si>
    <t>mol mol-1</t>
  </si>
  <si>
    <t>Mole fraction is used in the construction mole_fraction_of_X_in_Y, where X is a material constituent of Y.</t>
  </si>
  <si>
    <t>o3</t>
  </si>
  <si>
    <t>mole_fraction_of_ozone_in_air</t>
  </si>
  <si>
    <t>atmos atmosChem</t>
  </si>
  <si>
    <t>69</t>
  </si>
  <si>
    <t>59fbf2a8-c77d-11e6-8a33-5404a60d96b5</t>
  </si>
  <si>
    <t>1d4594c97188efd47935238a429e02e4</t>
  </si>
  <si>
    <t>area: mean time: mean within years time: mean over years</t>
  </si>
  <si>
    <t>longitude latitude plev19 time2</t>
  </si>
  <si>
    <t>o3Clim</t>
  </si>
  <si>
    <t>monC</t>
  </si>
  <si>
    <t>70</t>
  </si>
  <si>
    <t>59fc01c6-c77d-11e6-8a33-5404a60d96b5</t>
  </si>
  <si>
    <t>e9f98ed8-c1ce-11e6-8067-ac72891c3257</t>
  </si>
  <si>
    <t>Climatological mean, Global field (19 pressure levels) [XY-P19] [aclim]</t>
  </si>
  <si>
    <t>Mole Fraction of CO2</t>
  </si>
  <si>
    <t>co2</t>
  </si>
  <si>
    <t>mole_fraction_of_carbon_dioxide_in_air</t>
  </si>
  <si>
    <t>71</t>
  </si>
  <si>
    <t>baab23da-e5dd-11e5-8482-ac72891c3257</t>
  </si>
  <si>
    <t>9bb9a503065dfbd30c9bbe5c3c6abf99</t>
  </si>
  <si>
    <t>AerChemMIP,C4MIP,CFMIP,CMIP,DAMIP,FAFMIP,GMMIP,GeoMIP,HighResMIP,LS3MIP,LUMIP,PMIP,RFMIP,VolMIP</t>
  </si>
  <si>
    <t>co2Clim</t>
  </si>
  <si>
    <t>72</t>
  </si>
  <si>
    <t>a92dfd68-817c-11e6-a4e2-5404a60d96b5</t>
  </si>
  <si>
    <t>Total Atmospheric Mass of CO2</t>
  </si>
  <si>
    <t>kg</t>
  </si>
  <si>
    <t>Total atmospheric mass of Carbon Dioxide</t>
  </si>
  <si>
    <t>co2mass</t>
  </si>
  <si>
    <t>atmosphere_mass_of_carbon_dioxide</t>
  </si>
  <si>
    <t xml:space="preserve"> time</t>
  </si>
  <si>
    <t>73</t>
  </si>
  <si>
    <t>baab2d9e-e5dd-11e5-8482-ac72891c3257</t>
  </si>
  <si>
    <t>ddf060894b16cf89e906ecfedbba4ffb</t>
  </si>
  <si>
    <t>e9fb0b1e-c1ce-11e6-8067-ac72891c3257</t>
  </si>
  <si>
    <t>Temporal mean, Global mean/constant [na-na]</t>
  </si>
  <si>
    <t>AerChemMIP,C4MIP,CDRMIP,CFMIP,CMIP,DAMIP,FAFMIP,GMMIP,GeoMIP,HighResMIP,LS3MIP,LUMIP,PMIP,RFMIP,VolMIP</t>
  </si>
  <si>
    <t xml:space="preserve"> time2</t>
  </si>
  <si>
    <t>co2massClim</t>
  </si>
  <si>
    <t>74</t>
  </si>
  <si>
    <t>a92e1244-817c-11e6-a4e2-5404a60d96b5</t>
  </si>
  <si>
    <t>e9f96386-c1ce-11e6-8067-ac72891c3257</t>
  </si>
  <si>
    <t>Climatological mean, Global mean/constant [na-na] [aclim]</t>
  </si>
  <si>
    <t>Mole Fraction of CH4</t>
  </si>
  <si>
    <t>ch4</t>
  </si>
  <si>
    <t>mole_fraction_of_methane_in_air</t>
  </si>
  <si>
    <t>75</t>
  </si>
  <si>
    <t>baa9d642-e5dd-11e5-8482-ac72891c3257</t>
  </si>
  <si>
    <t>7f4c49e8abe3230e87fa7299b73448fa</t>
  </si>
  <si>
    <t>ch4Clim</t>
  </si>
  <si>
    <t>76</t>
  </si>
  <si>
    <t>a92e26e4-817c-11e6-a4e2-5404a60d96b5</t>
  </si>
  <si>
    <t>Global Mean Mole Fraction of CH4</t>
  </si>
  <si>
    <t>1e-09</t>
  </si>
  <si>
    <t>ch4global</t>
  </si>
  <si>
    <t>77</t>
  </si>
  <si>
    <t>baa9e22c-e5dd-11e5-8482-ac72891c3257</t>
  </si>
  <si>
    <t>dbc244f3e0bae5b1397ad42fb6cd6db3</t>
  </si>
  <si>
    <t>ch4globalClim</t>
  </si>
  <si>
    <t>78</t>
  </si>
  <si>
    <t>a92e3b16-817c-11e6-a4e2-5404a60d96b5</t>
  </si>
  <si>
    <t>Mole Fraction of N2O</t>
  </si>
  <si>
    <t>Mole fraction is used in the construction mole_fraction_of_X_in_Y, where X is a material constituent of Y.   The chemical formula of  nitrous oxide is N2O.</t>
  </si>
  <si>
    <t>n2o</t>
  </si>
  <si>
    <t>mole_fraction_of_nitrous_oxide_in_air</t>
  </si>
  <si>
    <t>79</t>
  </si>
  <si>
    <t>bab2124e-e5dd-11e5-8482-ac72891c3257</t>
  </si>
  <si>
    <t>942125e5a461fef57b1477b9a2bd5fa0</t>
  </si>
  <si>
    <t>n2oClim</t>
  </si>
  <si>
    <t>80</t>
  </si>
  <si>
    <t>a92e4ec6-817c-11e6-a4e2-5404a60d96b5</t>
  </si>
  <si>
    <t>Global Mean Mole Fraction of N2O</t>
  </si>
  <si>
    <t>Global mean Nitrous Oxide (N2O)</t>
  </si>
  <si>
    <t>n2oglobal</t>
  </si>
  <si>
    <t>81</t>
  </si>
  <si>
    <t>bab221e4-e5dd-11e5-8482-ac72891c3257</t>
  </si>
  <si>
    <t>09c328529f2fac58c1b016da33ba394c</t>
  </si>
  <si>
    <t>n2oglobalClim</t>
  </si>
  <si>
    <t>82</t>
  </si>
  <si>
    <t>a92e6316-817c-11e6-a4e2-5404a60d96b5</t>
  </si>
  <si>
    <t>Global Mean Mole Fraction of CFC11</t>
  </si>
  <si>
    <t>1e-12</t>
  </si>
  <si>
    <t>Mole fraction is used in the construction mole_fraction_of_X_in_Y, where X is a material constituent of Y.  The chemical formula of CFC11 is CFCl3.  The IUPAC name for CFC11 is trichloro-fluoro-methane.</t>
  </si>
  <si>
    <t>cfc11global</t>
  </si>
  <si>
    <t>mole_fraction_of_cfc11_in_air</t>
  </si>
  <si>
    <t>83</t>
  </si>
  <si>
    <t>baa9918c-e5dd-11e5-8482-ac72891c3257</t>
  </si>
  <si>
    <t>4f875cf09480e892812e0d76a67aff79</t>
  </si>
  <si>
    <t>AerChemMIP,C4MIP,CFMIP,CMIP,FAFMIP,GMMIP,GeoMIP,HighResMIP,LS3MIP,LUMIP,RFMIP,VIACSAB,VolMIP</t>
  </si>
  <si>
    <t>Global Mean Mole Fraction of CFC12</t>
  </si>
  <si>
    <t>Mole fraction is used in the construction mole_fraction_of_X_in_Y, where X is a material constituent of Y.  The chemical formula of CFC12 is CF2Cl2.  The IUPAC name for CFC12 is dichloro-difluoro-methane.</t>
  </si>
  <si>
    <t>cfc12global</t>
  </si>
  <si>
    <t>mole_fraction_of_cfc12_in_air</t>
  </si>
  <si>
    <t>84</t>
  </si>
  <si>
    <t>baa99736-e5dd-11e5-8482-ac72891c3257</t>
  </si>
  <si>
    <t>d833c036446ac363dcdf22027e28c0ed</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</si>
  <si>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</si>
  <si>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</si>
  <si>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hcfc22global</t>
  </si>
  <si>
    <t>mole_fraction_of_hcfc22_in_air</t>
  </si>
  <si>
    <t>85</t>
  </si>
  <si>
    <t>baaeaf1e-e5dd-11e5-8482-ac72891c3257</t>
  </si>
  <si>
    <t>2c1d2748570f208b1dde04d1e926b5e0</t>
  </si>
  <si>
    <t>Global Mean Mole Fraction of CFC113</t>
  </si>
  <si>
    <t>Mole fraction is used in the construction mole_fraction_of_X_in_Y, where X is a material constituent of Y.  The chemical formula of CFC113 is CCl2FCClF2.  The IUPAC name for CFC113 is 1,1,2-trichloro-1,2,2-trifluoro-ethane.</t>
  </si>
  <si>
    <t>cfc113global</t>
  </si>
  <si>
    <t>mole_fraction_of_cfc113_in_air</t>
  </si>
  <si>
    <t>86</t>
  </si>
  <si>
    <t>baa98b1a-e5dd-11e5-8482-ac72891c3257</t>
  </si>
  <si>
    <t>c92e83db9d11646c271cc3ca75aaa267</t>
  </si>
  <si>
    <t>Pressure at Model Full-Levels</t>
  </si>
  <si>
    <t>Air pressure on model levels</t>
  </si>
  <si>
    <t>pfull</t>
  </si>
  <si>
    <t>air_pressure</t>
  </si>
  <si>
    <t>longitude latitude alevel time2</t>
  </si>
  <si>
    <t>87</t>
  </si>
  <si>
    <t>bab32c1a-e5dd-11e5-8482-ac72891c3257</t>
  </si>
  <si>
    <t>7a107875bd58c5e655e8f87152a3bad7</t>
  </si>
  <si>
    <t>e9f99d60-c1ce-11e6-8067-ac72891c3257</t>
  </si>
  <si>
    <t>Climatological mean, Global field on model atmosphere levels [XY-A] [aclim]</t>
  </si>
  <si>
    <t>Pressure on Model Half-Levels</t>
  </si>
  <si>
    <t>Air pressure on model half-levels</t>
  </si>
  <si>
    <t>phalf</t>
  </si>
  <si>
    <t>longitude latitude alevhalf time2</t>
  </si>
  <si>
    <t>88</t>
  </si>
  <si>
    <t>bab33d04-e5dd-11e5-8482-ac72891c3257</t>
  </si>
  <si>
    <t>154ab10964742eaff37de9cc5beef39c</t>
  </si>
  <si>
    <t>e9f9de42-c1ce-11e6-8067-ac72891c3257</t>
  </si>
  <si>
    <t>Climatological mean, Global field on model atmosphere half-levels [XY-AH] [aclim]</t>
  </si>
  <si>
    <t>2</t>
  </si>
  <si>
    <t>area: mean where sea time: mean</t>
  </si>
  <si>
    <t>6</t>
  </si>
  <si>
    <t>9</t>
  </si>
  <si>
    <t>Snow Area Percentage</t>
  </si>
  <si>
    <t>Percentage of each grid cell that is occupied by snow that rests on land portion of cell.</t>
  </si>
  <si>
    <t>snc</t>
  </si>
  <si>
    <t>surface_snow_area_fraction</t>
  </si>
  <si>
    <t>e53e97d7e904fe67aa54b721b3c6a290</t>
  </si>
  <si>
    <t>longitude latitude time sdepth1</t>
  </si>
  <si>
    <t>f7e71b5e-562c-11e6-a2a4-ac72891c3257</t>
  </si>
  <si>
    <t>Temporal mean, Global field (single level) [XY-na] {:sdepth1} [amnla-tmn]</t>
  </si>
  <si>
    <t>Total Soil Moisture Content</t>
  </si>
  <si>
    <t>the mass per unit area  (summed over all soil layers) of water in all phases.</t>
  </si>
  <si>
    <t>mrso</t>
  </si>
  <si>
    <t>mass_content_of_water_in_soil</t>
  </si>
  <si>
    <t>af574f1ac4a9f44a2d943352a455cfeb</t>
  </si>
  <si>
    <t>Square of Sea Surface Temperature</t>
  </si>
  <si>
    <t>degC2</t>
  </si>
  <si>
    <t>Square of temperature of liquid ocean.</t>
  </si>
  <si>
    <t>Square of temperature of liquid ocean, averaged over the day.</t>
  </si>
  <si>
    <t>tossq</t>
  </si>
  <si>
    <t>square_of_sea_surface_temperature</t>
  </si>
  <si>
    <t>Oday ((isd.003))</t>
  </si>
  <si>
    <t>baa71c7c-e5dd-11e5-8482-ac72891c3257</t>
  </si>
  <si>
    <t>d1b497a4f7f4cb666757ec97d152079e</t>
  </si>
  <si>
    <t>e9f9f6ca-c1ce-11e6-8067-ac72891c3257</t>
  </si>
  <si>
    <t>Temporal mean, Global field (single level) [XY-na] [amse-tmn]</t>
  </si>
  <si>
    <t>CFMIP,CMIP,DAMIP,GMMIP,HighResMIP,OMIP,VolMIP</t>
  </si>
  <si>
    <t>This may differ from "surface temperature" in regions of sea ice or floating ice shelves. For models using conservative temperature as the prognostic field, they should report the top ocean layer as surface potential temperature, which is the same as surface in situ temperature.</t>
  </si>
  <si>
    <t>baa720e6-e5dd-11e5-8482-ac72891c3257</t>
  </si>
  <si>
    <t>CFMIP,CMIP,CORDEX,DAMIP,GMMIP,HighResMIP,OMIP,VolMIP</t>
  </si>
  <si>
    <t>Mean Daily Maximum Ocean Mixed Layer Thickness Defined by Mixing Scheme</t>
  </si>
  <si>
    <t>The ocean mixed layer is the upper part of the ocean, regarded as being well-mixed. The base of the mixed layer defined by the mixing scheme is a diagnostic of ocean models. "Thickness" means the vertical extent of a layer.</t>
  </si>
  <si>
    <t>omldamax</t>
  </si>
  <si>
    <t>ocean_mixed_layer_thickness_defined_by_mixing_scheme</t>
  </si>
  <si>
    <t>area: mean time: maximum</t>
  </si>
  <si>
    <t>day ((isd.003))</t>
  </si>
  <si>
    <t>day_oth</t>
  </si>
  <si>
    <t>bab2ce3c-e5dd-11e5-8482-ac72891c3257</t>
  </si>
  <si>
    <t>5f8dc9362d17e2daa42dd6f0f38afb76</t>
  </si>
  <si>
    <t>f7e37f76-562c-11e6-a2a4-ac72891c3257</t>
  </si>
  <si>
    <t>Temporal Maximum, Global field (single level) [XY-na] [tmax]</t>
  </si>
  <si>
    <t>CFMIP,CMIP,DAMIP,GMMIP,HighResMIP,VolMIP</t>
  </si>
  <si>
    <t>Sea-Ice Area Percentage (Ocean Grid)</t>
  </si>
  <si>
    <t>Percentage of grid cell covered by sea ice</t>
  </si>
  <si>
    <t>siconc</t>
  </si>
  <si>
    <t>sea_ice_area_fraction</t>
  </si>
  <si>
    <t>longitude latitude time typesi</t>
  </si>
  <si>
    <t>seaIce</t>
  </si>
  <si>
    <t>SIMIP [seaiceday]</t>
  </si>
  <si>
    <t>5</t>
  </si>
  <si>
    <t>85c3e888-357c-11e7-8257-5404a60d96b5</t>
  </si>
  <si>
    <t>150ada98-357c-11e7-8257-5404a60d96b5</t>
  </si>
  <si>
    <t>27c9a9d6-290e-11e7-8230-ac72891c3257</t>
  </si>
  <si>
    <t>Temporal weighted mean, Global field (single level) [XY-na] {:typesi} [amse-tmn]</t>
  </si>
  <si>
    <t>CFMIP,CMIP,CORDEX,DAMIP,DCPP,HighResMIP,LS3MIP,PAMIP,SIMIP,VolMIP</t>
  </si>
  <si>
    <t>Sea Ice Thickness</t>
  </si>
  <si>
    <t>Actual (floe) thickness of sea ice (NOT volume divided by grid area as was done in CMIP5)</t>
  </si>
  <si>
    <t>sithick</t>
  </si>
  <si>
    <t>sea_ice_thickness</t>
  </si>
  <si>
    <t>area: time: mean where sea_ice (comment: mask=siconc)</t>
  </si>
  <si>
    <t>seaIce ocean</t>
  </si>
  <si>
    <t>d243ba76-4a9f-11e6-b84e-ac72891c3257</t>
  </si>
  <si>
    <t>591321f8-9e49-11e5-803c-0d0b866b59f3</t>
  </si>
  <si>
    <t>f94dae78-80ba-11e6-ab6e-5404a60d96b5</t>
  </si>
  <si>
    <t>Temporal mean, Global field (single level) [XY-na] [amnsi-twm]</t>
  </si>
  <si>
    <t>0.05 r</t>
  </si>
  <si>
    <t>4.0 r</t>
  </si>
  <si>
    <t>CFMIP,CMIP,DAMIP,HighResMIP,LS3MIP,SIMIP,VolMIP</t>
  </si>
  <si>
    <t>X-Component of Sea-Ice Velocity</t>
  </si>
  <si>
    <t>The x-velocity of ice on native model grid</t>
  </si>
  <si>
    <t>siu</t>
  </si>
  <si>
    <t>sea_ice_x_velocity</t>
  </si>
  <si>
    <t>--MODEL</t>
  </si>
  <si>
    <t>b811a784-7c00-11e6-bcdf-ac72891c3257</t>
  </si>
  <si>
    <t>590e80c6-9e49-11e5-803c-0d0b866b59f3</t>
  </si>
  <si>
    <t>f94c7fbc-80ba-11e6-ab6e-5404a60d96b5</t>
  </si>
  <si>
    <t>Time  mean, weighted by sea ice area, Global field (single level) [XY-na] {on model mest points} [amnsi-twm]</t>
  </si>
  <si>
    <t>CFMIP,CMIP,DAMIP,HighResMIP,SIMIP,VolMIP</t>
  </si>
  <si>
    <t>Y-Component of Sea-Ice Velocity</t>
  </si>
  <si>
    <t>The y-velocity of ice on native model grid</t>
  </si>
  <si>
    <t>siv</t>
  </si>
  <si>
    <t>sea_ice_y_velocity</t>
  </si>
  <si>
    <t>10</t>
  </si>
  <si>
    <t>b811b062-7c00-11e6-bcdf-ac72891c3257</t>
  </si>
  <si>
    <t>59141748-9e49-11e5-803c-0d0b866b59f3</t>
  </si>
  <si>
    <t>bab0238a-e5dd-11e5-8482-ac72891c3257</t>
  </si>
  <si>
    <t>CFMIP,CMIP,CORDEX,DAMIP,GMMIP,HighResMIP,RFMIP,VIACSAB,VolMIP</t>
  </si>
  <si>
    <t>area: mean time: minimum</t>
  </si>
  <si>
    <t>bab95fae-e5dd-11e5-8482-ac72891c3257</t>
  </si>
  <si>
    <t>f7e59f36-562c-11e6-a2a4-ac72891c3257</t>
  </si>
  <si>
    <t>Temporal Minimum, Global field (single level) [XY-na] {:height2m} [tmin]</t>
  </si>
  <si>
    <t>AerChemMIP,CFMIP,CMIP,CORDEX,DAMIP,DCPP,GMMIP,GeoMIP,HighResMIP,LS3MIP,LUMIP,PAMIP,PMIP,RFMIP,VIACSAB,VolMIP</t>
  </si>
  <si>
    <t>bab94a50-e5dd-11e5-8482-ac72891c3257</t>
  </si>
  <si>
    <t>f7e2a074-562c-11e6-a2a4-ac72891c3257</t>
  </si>
  <si>
    <t>Temporal Maximum, Global field (single level) [XY-na] {:height2m} [tmax]</t>
  </si>
  <si>
    <t>bab928ae-e5dd-11e5-8482-ac72891c3257</t>
  </si>
  <si>
    <t>AerChemMIP,CFMIP,CMIP,CORDEX,DAMIP,DCPP,DynVarMIP,GMMIP,HighResMIP,PAMIP,PMIP,RFMIP,VIACSAB,VolMIP</t>
  </si>
  <si>
    <t>bab3d692-e5dd-11e5-8482-ac72891c3257</t>
  </si>
  <si>
    <t>AerChemMIP,CFMIP,CMIP,CORDEX,DAMIP,DCPP,DynVarMIP,GMMIP,GeoMIP,HighResMIP,LS3MIP,LUMIP,PAMIP,PMIP,RFMIP,VIACSAB,VolMIP</t>
  </si>
  <si>
    <t>bab491f4-e5dd-11e5-8482-ac72891c3257</t>
  </si>
  <si>
    <t>CFMIP,CMIP,CORDEX,DAMIP,DCPP,DynVarMIP,GMMIP,HighResMIP,PAMIP,RFMIP,VIACSAB,VolMIP</t>
  </si>
  <si>
    <t>bab6fe58-e5dd-11e5-8482-ac72891c3257</t>
  </si>
  <si>
    <t>CFMIP,CMIP,DAMIP,GMMIP,HighResMIP,RFMIP,VIACSAB,VolMIP</t>
  </si>
  <si>
    <t>3c641b6c-b89b-11e6-be04-ac72891c3257</t>
  </si>
  <si>
    <t>CFMIP,CMIP,DAMIP,DCPP,GMMIP,HighResMIP,PAMIP,VolMIP</t>
  </si>
  <si>
    <t>bab1ca14-e5dd-11e5-8482-ac72891c3257</t>
  </si>
  <si>
    <t>CFMIP,CMIP,DAMIP,GMMIP,HighResMIP,LS3MIP,VIACSAB,VolMIP</t>
  </si>
  <si>
    <t>5a070350-c77d-11e6-8a33-5404a60d96b5</t>
  </si>
  <si>
    <t>CFMIP,CMIP,CORDEX,DAMIP,GMMIP,HighResMIP,LS3MIP,PMIP,VIACSAB,VolMIP</t>
  </si>
  <si>
    <t>Daily Minimum Near-Surface Relative Humidity</t>
  </si>
  <si>
    <t>hursmin</t>
  </si>
  <si>
    <t>5a0711f6-c77d-11e6-8a33-5404a60d96b5</t>
  </si>
  <si>
    <t>59152bba-9e49-11e5-803c-0d0b866b59f3</t>
  </si>
  <si>
    <t>CFMIP,CMIP,DAMIP,GMMIP,HighResMIP,LS3MIP,PMIP,VIACSAB,VolMIP</t>
  </si>
  <si>
    <t>Daily Maximum Near-Surface Relative Humidity</t>
  </si>
  <si>
    <t>hursmax</t>
  </si>
  <si>
    <t>day_ss</t>
  </si>
  <si>
    <t>5a071ff2-c77d-11e6-8a33-5404a60d96b5</t>
  </si>
  <si>
    <t>590f4196-9e49-11e5-803c-0d0b866b59f3</t>
  </si>
  <si>
    <t>CFMIP,CMIP,DAMIP,HighResMIP,LS3MIP,PMIP,VIACSAB,VolMIP</t>
  </si>
  <si>
    <t>bab7c75c-e5dd-11e5-8482-ac72891c3257</t>
  </si>
  <si>
    <t>CFMIP,CMIP,DAMIP,HighResMIP,LS3MIP,VIACSAB,VolMIP</t>
  </si>
  <si>
    <t>for the whole atmospheric column, as seen from the surface or the top of the atmosphere. Includes both large-scale and convective cloud.</t>
  </si>
  <si>
    <t>baaace4e-e5dd-11e5-8482-ac72891c3257</t>
  </si>
  <si>
    <t>CFMIP,CMIP,CORDEX,DAMIP,DCPP,HighResMIP,PAMIP,VIACSAB,VolMIP</t>
  </si>
  <si>
    <t>area: time: mean (comment: over land and sea ice)</t>
  </si>
  <si>
    <t>babb0eb2-e5dd-11e5-8482-ac72891c3257</t>
  </si>
  <si>
    <t>869dce4a-33d3-11e7-8cec-5404a60d96b5</t>
  </si>
  <si>
    <t>Temporal mean, Global field (single level) [XY-na] [amnlsi-tmn]</t>
  </si>
  <si>
    <t>CFMIP,CMIP,CORDEX,DAMIP,HighResMIP,PMIP,VIACSAB,VolMIP</t>
  </si>
  <si>
    <t>the mass of surface snow on the land portion of the grid cell divided by the land area in the grid cell; reported as missing where the land fraction is 0; excludes snow on vegetation canopy or on sea ice.</t>
  </si>
  <si>
    <t>bab820b2-e5dd-11e5-8482-ac72891c3257</t>
  </si>
  <si>
    <t>bab3fde8-e5dd-11e5-8482-ac72891c3257</t>
  </si>
  <si>
    <t>CFMIP,CMIP,DAMIP,GeoMIP,HighResMIP,VIACSAB,VolMIP</t>
  </si>
  <si>
    <t>bab43b50-e5dd-11e5-8482-ac72891c3257</t>
  </si>
  <si>
    <t>CFMIP,CMIP,DAMIP,DCPP,HighResMIP,LS3MIP,PAMIP,VIACSAB,VolMIP</t>
  </si>
  <si>
    <t>computed as the total runoff (including "drainage" through the base of the soil model) leaving the land portion of the grid cell divided by the land area in the grid cell.</t>
  </si>
  <si>
    <t>bab17cb2-e5dd-11e5-8482-ac72891c3257</t>
  </si>
  <si>
    <t>babb6cea-e5dd-11e5-8482-ac72891c3257</t>
  </si>
  <si>
    <t>AerChemMIP,CFMIP,CMIP,CORDEX,DAMIP,DCPP,DynVarMIP,GeoMIP,HighResMIP,PAMIP,VIACSAB,VolMIP</t>
  </si>
  <si>
    <t>babbd25c-e5dd-11e5-8482-ac72891c3257</t>
  </si>
  <si>
    <t>Daily Maximum Near-Surface Wind Speed</t>
  </si>
  <si>
    <t>Daily maximum near-surface (usually, 10 meters) wind speed.</t>
  </si>
  <si>
    <t>sfcWindmax</t>
  </si>
  <si>
    <t>bab709de-e5dd-11e5-8482-ac72891c3257</t>
  </si>
  <si>
    <t>1c15d05ab96de917359e54b16c4fbf14</t>
  </si>
  <si>
    <t>f7de8a48-562c-11e6-a2a4-ac72891c3257</t>
  </si>
  <si>
    <t>Temporal Maximum, Global field (single level) [XY-na] {:height10m} [tmax]</t>
  </si>
  <si>
    <t>CFMIP,CMIP,DAMIP,DCPP,HighResMIP,PAMIP,PMIP,VIACSAB,VolMIP</t>
  </si>
  <si>
    <t>baaf0a9a-e5dd-11e5-8482-ac72891c3257</t>
  </si>
  <si>
    <t>CFMIP,CMIP,DAMIP,DCPP,HighResMIP,LUMIP,PAMIP,VIACSAB,VolMIP</t>
  </si>
  <si>
    <t>baaf91cc-e5dd-11e5-8482-ac72891c3257</t>
  </si>
  <si>
    <t>bab538d4-e5dd-11e5-8482-ac72891c3257</t>
  </si>
  <si>
    <t>AerChemMIP,CFMIP,CMIP,DAMIP,DCPP,HighResMIP,LS3MIP,PAMIP,VIACSAB,VolMIP</t>
  </si>
  <si>
    <t>bab57f92-e5dd-11e5-8482-ac72891c3257</t>
  </si>
  <si>
    <t>AerChemMIP,CFMIP,CMIP,DAMIP,HighResMIP,LS3MIP,VIACSAB,VolMIP</t>
  </si>
  <si>
    <t>bab5ecd4-e5dd-11e5-8482-ac72891c3257</t>
  </si>
  <si>
    <t>bab65ad4-e5dd-11e5-8482-ac72891c3257</t>
  </si>
  <si>
    <t>at the top of the atmosphere.</t>
  </si>
  <si>
    <t>bab59c66-e5dd-11e5-8482-ac72891c3257</t>
  </si>
  <si>
    <t>CFMIP,CMIP,DAMIP,DCPP,HighResMIP,PAMIP,VIACSAB,VolMIP</t>
  </si>
  <si>
    <t>longitude latitude plev8 time</t>
  </si>
  <si>
    <t>bab902e8-e5dd-11e5-8482-ac72891c3257</t>
  </si>
  <si>
    <t>f7e6b556-562c-11e6-a2a4-ac72891c3257</t>
  </si>
  <si>
    <t>Temporal mean, Global field (8 pressure levels) [XY-P8] [tmean]</t>
  </si>
  <si>
    <t>CFMIP,CMIP,CORDEX,DAMIP,HighResMIP,VIACSAB,VolMIP</t>
  </si>
  <si>
    <t>baafec80-e5dd-11e5-8482-ac72891c3257</t>
  </si>
  <si>
    <t>CFMIP,CMIP,DAMIP,HighResMIP,VIACSAB,VolMIP</t>
  </si>
  <si>
    <t>bab0135e-e5dd-11e5-8482-ac72891c3257</t>
  </si>
  <si>
    <t>-0.001 s</t>
  </si>
  <si>
    <t>0.06 s</t>
  </si>
  <si>
    <t>1e-05 s</t>
  </si>
  <si>
    <t>0.01 s</t>
  </si>
  <si>
    <t>babd0e56-e5dd-11e5-8482-ac72891c3257</t>
  </si>
  <si>
    <t>babbbbe6-e5dd-11e5-8482-ac72891c3257</t>
  </si>
  <si>
    <t>babb5084-e5dd-11e5-8482-ac72891c3257</t>
  </si>
  <si>
    <t>babda032-e5dd-11e5-8482-ac72891c3257</t>
  </si>
  <si>
    <t>CFMIP,CMIP,CORDEX,HighResMIP,VIACSAB,VolMIP</t>
  </si>
  <si>
    <t>Atmosphere points</t>
  </si>
  <si>
    <t>AWI</t>
  </si>
  <si>
    <t>BSC</t>
  </si>
  <si>
    <t>MOHC</t>
  </si>
  <si>
    <t>MPI</t>
  </si>
  <si>
    <t>Ocean points</t>
  </si>
  <si>
    <t>Constants</t>
  </si>
  <si>
    <t>Time points per year</t>
  </si>
  <si>
    <t>AWI bytes/year</t>
  </si>
  <si>
    <t>BSC bytes/year</t>
  </si>
  <si>
    <t>MOHC bytes/year</t>
  </si>
  <si>
    <t>MPI bytes/year</t>
  </si>
  <si>
    <t>Bytes per grid point</t>
  </si>
  <si>
    <t>Atmosphere levels</t>
  </si>
  <si>
    <t>Ocean levels</t>
  </si>
  <si>
    <t xml:space="preserve">Table </t>
  </si>
  <si>
    <t>Volume, GiB/year</t>
  </si>
  <si>
    <t>Total, GiB/year</t>
  </si>
  <si>
    <t>Total</t>
  </si>
  <si>
    <t>Sea-Ice Area Percentage (Atmospheric Grid)</t>
  </si>
  <si>
    <t>siconca</t>
  </si>
  <si>
    <t>d243b4a4-4a9f-11e6-b84e-ac72891c3257</t>
  </si>
  <si>
    <t>5914ab90-9e49-11e5-803c-0d0b866b59f3</t>
  </si>
  <si>
    <t>452107da-3580-11e7-8257-5404a60d96b5</t>
  </si>
  <si>
    <t>CMIP,SIMIP</t>
  </si>
  <si>
    <t>CMIP</t>
  </si>
  <si>
    <t>Global field (single level) [XY-na]  [fixed]</t>
  </si>
  <si>
    <t>4f06575c-2674-11e7-96a5-ac72891c3257</t>
  </si>
  <si>
    <t>962e51dc-267b-11e7-96a5-ac72891c3257</t>
  </si>
  <si>
    <t>55e71213b0f6e3e098a0f0112beb2d50c2732f0a</t>
  </si>
  <si>
    <t>0</t>
  </si>
  <si>
    <t>CMIP extra</t>
  </si>
  <si>
    <t>scanDreq.py</t>
  </si>
  <si>
    <t>--UGRID</t>
  </si>
  <si>
    <t>fx</t>
  </si>
  <si>
    <t>ugrido</t>
  </si>
  <si>
    <t xml:space="preserve">longitude latitude </t>
  </si>
  <si>
    <t>longitude</t>
  </si>
  <si>
    <t>Provide for models with unstructured grids only</t>
  </si>
  <si>
    <t>Ony required for models with unstructured grids: this label should be used for a file containing information about the grid structure, following the UGRID convention.</t>
  </si>
  <si>
    <t>UGRID Grid Specification</t>
  </si>
  <si>
    <t>CMIP,DCPP,PAMIP,PMIP,VIACSAB</t>
  </si>
  <si>
    <t>No temporal dimensions ... fixed field, Global ocean field on model levels [XY-O] [amn-fx]</t>
  </si>
  <si>
    <t>62ee7ee2-1617-11e7-a126-5404a60d96b5</t>
  </si>
  <si>
    <t>5aea9677ebbb40076a0e0b3b11fdb46f</t>
  </si>
  <si>
    <t>bab9bd00-e5dd-11e5-8482-ac72891c3257</t>
  </si>
  <si>
    <t>fx ((isd.003))</t>
  </si>
  <si>
    <t>area: areacello volume: volcello</t>
  </si>
  <si>
    <t>thkcello</t>
  </si>
  <si>
    <t xml:space="preserve">longitude latitude olevel </t>
  </si>
  <si>
    <t>area: mean</t>
  </si>
  <si>
    <t>cell_thickness</t>
  </si>
  <si>
    <t>"Thickness" means the vertical extent of a layer. "Cell" refers to a model grid-cell.</t>
  </si>
  <si>
    <t>Ocean Model Cell Thickness</t>
  </si>
  <si>
    <t>AerChemMIP,C4MIP,CMIP,DCPP,GMMIP,GeoMIP,OMIP,PAMIP,PMIP,VIACSAB</t>
  </si>
  <si>
    <t>No temporal dimensions ... fixed field, Global ocean field on model levels [XY-O] [asum-fx]</t>
  </si>
  <si>
    <t>03c186c8-76f8-11e9-9427-a44cc8186c64</t>
  </si>
  <si>
    <t>4c69515bfc84c5cb5624e94228f58351</t>
  </si>
  <si>
    <t>babcc39c-e5dd-11e5-8482-ac72891c3257</t>
  </si>
  <si>
    <t>volcello</t>
  </si>
  <si>
    <t>area: sum</t>
  </si>
  <si>
    <t>ocean_volume</t>
  </si>
  <si>
    <t>For oceans with more than 1 mesh (e.g. staggered grids), report areas that apply to surface vertical fluxes of energy. If this field is time-dependent then save it instead as one of your Omon and Odec fields</t>
  </si>
  <si>
    <t>grid-cell volume ca. 2000.</t>
  </si>
  <si>
    <t>m3</t>
  </si>
  <si>
    <t>Ocean Grid-Cell Volume</t>
  </si>
  <si>
    <t>CMIP,DCPP,OMIP,PAMIP,PMIP</t>
  </si>
  <si>
    <t>No temporal dimensions ... fixed field, Global field (single level) [XY-na] [amns-fx]</t>
  </si>
  <si>
    <t>62eebbb4-1617-11e7-a126-5404a60d96b5</t>
  </si>
  <si>
    <t>1418ccb847c5c235176620baf22d7b33</t>
  </si>
  <si>
    <t>baa3fb50-e5dd-11e5-8482-ac72891c3257</t>
  </si>
  <si>
    <t>7</t>
  </si>
  <si>
    <t>Ofx ((isd.003))</t>
  </si>
  <si>
    <t>hfgeou</t>
  </si>
  <si>
    <t>area: mean where sea</t>
  </si>
  <si>
    <t>upward_geothermal_heat_flux_at_sea_floor</t>
  </si>
  <si>
    <t>Upward geothermal heat flux per unit area on the sea floor</t>
  </si>
  <si>
    <t>Upward Geothermal Heat Flux at Sea Floor</t>
  </si>
  <si>
    <t>CFMIP,CMIP,DCPP,OMIP,PAMIP,PMIP,VIACSAB</t>
  </si>
  <si>
    <t>No temporal dimensions ... fixed field, Global field (with flags) [XY-na] [amn-fx]</t>
  </si>
  <si>
    <t>62efb6d6-1617-11e7-a126-5404a60d96b5</t>
  </si>
  <si>
    <t>1d3ef4c73895a317948f1f3870f65834</t>
  </si>
  <si>
    <t>baa3f718-e5dd-11e5-8482-ac72891c3257</t>
  </si>
  <si>
    <t>basin</t>
  </si>
  <si>
    <t>integer</t>
  </si>
  <si>
    <t>region</t>
  </si>
  <si>
    <t>A variable with the standard name of region contains strings which indicate geographical regions. These strings must be chosen from the standard region list.</t>
  </si>
  <si>
    <t>Region Selection Index</t>
  </si>
  <si>
    <t>CMIP,DCPP,OMIP,PAMIP,PMIP,VIACSAB</t>
  </si>
  <si>
    <t>No temporal dimensions ... fixed field, Global field (single level) [XY-na] [amn-fx]</t>
  </si>
  <si>
    <t>8bbcd7b6-43e1-11e9-a042-1c4d70487308</t>
  </si>
  <si>
    <t>20e7d22ad09b324af00f41f6060701a7</t>
  </si>
  <si>
    <t>baa3f2e0-e5dd-11e5-8482-ac72891c3257</t>
  </si>
  <si>
    <t>sftof</t>
  </si>
  <si>
    <t>sea_area_fraction</t>
  </si>
  <si>
    <t>This is the area fraction at the ocean surface.</t>
  </si>
  <si>
    <t>Percentage of horizontal area occupied by ocean.</t>
  </si>
  <si>
    <t>Sea Area Percentage</t>
  </si>
  <si>
    <t>No temporal dimensions ... fixed field, Global field (single level, area sum) [XY-na]</t>
  </si>
  <si>
    <t>295a7ef6-c92c-11e7-b9a8-1c4d70487308</t>
  </si>
  <si>
    <t>62c5b9728a01c0031e3a788ac4c8eff5</t>
  </si>
  <si>
    <t>baa3ee94-e5dd-11e5-8482-ac72891c3257</t>
  </si>
  <si>
    <t>4</t>
  </si>
  <si>
    <t>areacello</t>
  </si>
  <si>
    <t>cell_area</t>
  </si>
  <si>
    <t>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t>
  </si>
  <si>
    <t>Horizontal area of ocean grid cells</t>
  </si>
  <si>
    <t>m2</t>
  </si>
  <si>
    <t>Grid-Cell Area for Ocean Variables</t>
  </si>
  <si>
    <t>CMIP,OMIP</t>
  </si>
  <si>
    <t>9122e7b627c429163fd0857dc366e14e</t>
  </si>
  <si>
    <t>baa3ea2a-e5dd-11e5-8482-ac72891c3257</t>
  </si>
  <si>
    <t>masscello</t>
  </si>
  <si>
    <t>sea_water_mass_per_unit_area</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</si>
  <si>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</si>
  <si>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Ocean Grid-Cell Mass per Area</t>
  </si>
  <si>
    <t>f1b8ddb539cb96eb65453dce4c8bb978</t>
  </si>
  <si>
    <t>baa3e4d0-e5dd-11e5-8482-ac72891c3257</t>
  </si>
  <si>
    <t>deptho</t>
  </si>
  <si>
    <t>sea_floor_depth_below_geoid</t>
  </si>
  <si>
    <t>Ocean bathymetry. Reported here is the sea floor depth for present day relative to z=0 geoid. Reported as missing for land grid cells.</t>
  </si>
  <si>
    <t>Ocean bathymetry.   Reported here is the sea floor depth for present day relative to z=0 geoid. Reported as missing for land grid cells.</t>
  </si>
  <si>
    <t>Sea Floor Depth Below Geoid</t>
  </si>
  <si>
    <t>Sea Surface Height Above Geoid</t>
  </si>
  <si>
    <t>This is the dynamic sea level, so should have zero global area mean. It should not include inverse barometer depressions from sea ice.</t>
  </si>
  <si>
    <t>zos</t>
  </si>
  <si>
    <t>sea_surface_height_above_geoid</t>
  </si>
  <si>
    <t>Omon ((isd.003))</t>
  </si>
  <si>
    <t>Omon_oth</t>
  </si>
  <si>
    <t>baa507f2-e5dd-11e5-8482-ac72891c3257</t>
  </si>
  <si>
    <t>7539774a693b6a99db7e174343a488bd</t>
  </si>
  <si>
    <t>-13.97 s</t>
  </si>
  <si>
    <t>9.575 s</t>
  </si>
  <si>
    <t>0.008384 s</t>
  </si>
  <si>
    <t>1.572 s</t>
  </si>
  <si>
    <t>AerChemMIP,C4MIP,CDRMIP,CMIP,DAMIP,DCPP,GMMIP,GeoMIP,HighResMIP,ISMIP6,LS3MIP,OMIP,PAMIP,VIACSAB,VolMIP</t>
  </si>
  <si>
    <t>Sea Water Potential Temperature</t>
  </si>
  <si>
    <t>Diagnostic should be contributed even for models using conservative temperature as prognostic field.</t>
  </si>
  <si>
    <t>thetao</t>
  </si>
  <si>
    <t>sea_water_potential_temperature</t>
  </si>
  <si>
    <t>longitude latitude olevel time</t>
  </si>
  <si>
    <t>Omon_3d</t>
  </si>
  <si>
    <t>12</t>
  </si>
  <si>
    <t>baa51d00-e5dd-11e5-8482-ac72891c3257</t>
  </si>
  <si>
    <t>cf53bdf4168a9107354d059ff39b5753</t>
  </si>
  <si>
    <t>f7e4000e-562c-11e6-a2a4-ac72891c3257</t>
  </si>
  <si>
    <t>Temporal mean, Global ocean field on model levels [XY-O] [tmean]</t>
  </si>
  <si>
    <t>AerChemMIP,C4MIP,CFMIP,CMIP,DAMIP,DCPP,GMMIP,GeoMIP,HighResMIP,ISMIP6,LS3MIP,OMIP,PAMIP,VIACSAB,VolMIP</t>
  </si>
  <si>
    <t>baa52de0-e5dd-11e5-8482-ac72891c3257</t>
  </si>
  <si>
    <t>257.4 s</t>
  </si>
  <si>
    <t>325.2 s</t>
  </si>
  <si>
    <t>272.0 s</t>
  </si>
  <si>
    <t>303.5 s</t>
  </si>
  <si>
    <t>AerChemMIP,C4MIP,CMIP,CORDEX,DAMIP,DCPP,GMMIP,GeoMIP,HighResMIP,ISMIP6,LS3MIP,OMIP,PAMIP,VIACSAB,VolMIP</t>
  </si>
  <si>
    <t>Sea Water Salinity</t>
  </si>
  <si>
    <t>0.001</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</si>
  <si>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</si>
  <si>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so</t>
  </si>
  <si>
    <t>sea_water_salinity</t>
  </si>
  <si>
    <t>baa5491a-e5dd-11e5-8482-ac72891c3257</t>
  </si>
  <si>
    <t>31eb8d2a1ed4d82ef8bebe4227ec90b9</t>
  </si>
  <si>
    <t>100.0 r</t>
  </si>
  <si>
    <t>28.0 r</t>
  </si>
  <si>
    <t>Sea Surface Salinity</t>
  </si>
  <si>
    <t>sos</t>
  </si>
  <si>
    <t>sea_surface_salinity</t>
  </si>
  <si>
    <t>baa557f2-e5dd-11e5-8482-ac72891c3257</t>
  </si>
  <si>
    <t>74a9891bcab2667dbcb66574c6370c86</t>
  </si>
  <si>
    <t>AerChemMIP,C4MIP,CMIP,DAMIP,DCPP,GMMIP,GeoMIP,HighResMIP,ISMIP6,LS3MIP,OMIP,PAMIP,VIACSAB,VolMIP</t>
  </si>
  <si>
    <t>Ocean Mixed Layer Thickness Defined by Sigma T</t>
  </si>
  <si>
    <t>Sigma T is potential density referenced to ocean surface.</t>
  </si>
  <si>
    <t>mlotst</t>
  </si>
  <si>
    <t>ocean_mixed_layer_thickness_defined_by_sigma_t</t>
  </si>
  <si>
    <t>baa57688-e5dd-11e5-8482-ac72891c3257</t>
  </si>
  <si>
    <t>b1ac17c786f782027deb9a5985ad106e</t>
  </si>
  <si>
    <t>AerChemMIP,C4MIP,CMIP,DCPP,GMMIP,GeoMIP,HighResMIP,LS3MIP,OMIP,PAMIP,VIACSAB,VolMIP</t>
  </si>
  <si>
    <t>Sea Water X Velocity</t>
  </si>
  <si>
    <t>Prognostic x-ward velocity component resolved by the model.</t>
  </si>
  <si>
    <t>uo</t>
  </si>
  <si>
    <t>sea_water_x_velocity</t>
  </si>
  <si>
    <t>--OPT</t>
  </si>
  <si>
    <t>baa586e6-e5dd-11e5-8482-ac72891c3257</t>
  </si>
  <si>
    <t>1ed3e3be3675e589a5327ce82016ab72</t>
  </si>
  <si>
    <t>00b8a31e-8f1d-11e6-a5a6-ac72891c3257</t>
  </si>
  <si>
    <t>AerChemMIP,C4MIP,CDRMIP,CFMIP,CMIP,DAMIP,DCPP,GMMIP,GeoMIP,HighResMIP,LS3MIP,OMIP,PAMIP,VIACSAB,VolMIP</t>
  </si>
  <si>
    <t>Sea Water Y Velocity</t>
  </si>
  <si>
    <t>Prognostic y-ward velocity component resolved by the model.</t>
  </si>
  <si>
    <t>vo</t>
  </si>
  <si>
    <t>sea_water_y_velocity</t>
  </si>
  <si>
    <t>baa58b1e-e5dd-11e5-8482-ac72891c3257</t>
  </si>
  <si>
    <t>3e3ddc77800e7d421834b9cb808602d7</t>
  </si>
  <si>
    <t>Ocean Meridional Overturning Mass Streamfunction</t>
  </si>
  <si>
    <t>kg s-1</t>
  </si>
  <si>
    <t>Overturning mass streamfunction arising from all advective mass transport processes, resolved and parameterized.</t>
  </si>
  <si>
    <t>msftmz</t>
  </si>
  <si>
    <t>ocean_meridional_overturning_mass_streamfunction</t>
  </si>
  <si>
    <t>longitude: sum (comment: basin sum [along zig-zag grid path]) depth: sum time: mean</t>
  </si>
  <si>
    <t>latitude olevel basin time</t>
  </si>
  <si>
    <t>baa59d48-e5dd-11e5-8482-ac72891c3257</t>
  </si>
  <si>
    <t>fe8d7416c92bdae56503590599286800</t>
  </si>
  <si>
    <t>529e94b4-1ed7-11e7-9366-ac72891c3257</t>
  </si>
  <si>
    <t>Temporal mean, Ocean Basin Meridional Section [YB-O] [bzzsum]</t>
  </si>
  <si>
    <t>AerChemMIP,C4MIP,CMIP,DAMIP,DCPP,GMMIP,GeoMIP,HighResMIP,LS3MIP,OMIP,PAMIP,VolMIP</t>
  </si>
  <si>
    <t>Downward Heat Flux at Sea Water Surface</t>
  </si>
  <si>
    <t>This is the net flux of heat entering the liquid water column through its upper surface (excluding any "flux adjustment") .</t>
  </si>
  <si>
    <t>hfds</t>
  </si>
  <si>
    <t>surface_downward_heat_flux_in_sea_water</t>
  </si>
  <si>
    <t>96</t>
  </si>
  <si>
    <t>baa6c33a-e5dd-11e5-8482-ac72891c3257</t>
  </si>
  <si>
    <t>db14915fa8f71225f7775d0d922197ec</t>
  </si>
  <si>
    <t>AerChemMIP,C4MIP,CMIP,DAMIP,DCPP,GMMIP,GeoMIP,HighResMIP,LS3MIP,OMIP,PAMIP,VIACSAB,VolMIP</t>
  </si>
  <si>
    <t>mol m-3</t>
  </si>
  <si>
    <t>SIMIP [seaicemon]</t>
  </si>
  <si>
    <t>86119ff6-357c-11e7-8257-5404a60d96b5</t>
  </si>
  <si>
    <t>C4MIP,CDRMIP,CFMIP,CMIP,CORDEX,DAMIP,DCPP,FAFMIP,GMMIP,GeoMIP,HighResMIP,LS3MIP,PAMIP,PMIP,RFMIP,SIMIP,VIACSAB</t>
  </si>
  <si>
    <t>71190054-faa7-11e6-bfb7-ac72891c3257</t>
  </si>
  <si>
    <t>C4MIP,CMIP,DAMIP,FAFMIP,GMMIP,GeoMIP,HighResMIP,LS3MIP,RFMIP,SIMIP</t>
  </si>
  <si>
    <t>Sea-Ice Mass per Area</t>
  </si>
  <si>
    <t>Total mass of sea ice divided by grid-cell area</t>
  </si>
  <si>
    <t>(in OImon, sim included snow and sea ice mass)</t>
  </si>
  <si>
    <t>simass</t>
  </si>
  <si>
    <t>sea_ice_amount</t>
  </si>
  <si>
    <t>714b603a-faa7-11e6-bfb7-ac72891c3257</t>
  </si>
  <si>
    <t>5917184e-9e49-11e5-803c-0d0b866b59f3</t>
  </si>
  <si>
    <t>C4MIP,CMIP,DAMIP,FAFMIP,GMMIP,GeoMIP,HighResMIP,LS3MIP,PMIP,RFMIP,SIMIP</t>
  </si>
  <si>
    <t>Snow Mass per Area</t>
  </si>
  <si>
    <t>Total mass of snow on sea ice divided by sea-ice area.</t>
  </si>
  <si>
    <t>sisnmass</t>
  </si>
  <si>
    <t>liquid_water_content_of_surface_snow</t>
  </si>
  <si>
    <t>713ed766-faa7-11e6-bfb7-ac72891c3257</t>
  </si>
  <si>
    <t>5914a6b8-9e49-11e5-803c-0d0b866b59f3</t>
  </si>
  <si>
    <t>C4MIP,CFMIP,CMIP,DAMIP,FAFMIP,GMMIP,GeoMIP,HighResMIP,LS3MIP,RFMIP,SIMIP</t>
  </si>
  <si>
    <t>Percentage Cover of Sea Ice by Meltpond</t>
  </si>
  <si>
    <t>Percentage of sea ice, by area, which is covered by melt ponds, giving equal weight to every square metre of sea ice .</t>
  </si>
  <si>
    <t>simpconc</t>
  </si>
  <si>
    <t>area_fraction</t>
  </si>
  <si>
    <t>longitude latitude time typemp</t>
  </si>
  <si>
    <t>71238a60-faa7-11e6-bfb7-ac72891c3257</t>
  </si>
  <si>
    <t>590eb1ea-9e49-11e5-803c-0d0b866b59f3</t>
  </si>
  <si>
    <t>af256dfc-1e00-11e7-a625-5404a60d96b5</t>
  </si>
  <si>
    <t>Temporal mean, Global field (single level) [XY-na] {:typemp} [amnsi-twm]</t>
  </si>
  <si>
    <t>C4MIP,CMIP,FAFMIP,GMMIP,GeoMIP,HighResMIP,LS3MIP,RFMIP,SIMIP</t>
  </si>
  <si>
    <t>Percentage Cover of Sea Ice by Ridging</t>
  </si>
  <si>
    <t>Fraction of sea ice, by area, which is covered by sea ice ridges, giving equal weight to every square metre of sea ice .</t>
  </si>
  <si>
    <t>sirdgconc</t>
  </si>
  <si>
    <t>longitude latitude time typesirdg</t>
  </si>
  <si>
    <t>71342f78-faa7-11e6-bfb7-ac72891c3257</t>
  </si>
  <si>
    <t>590dfb2e-9e49-11e5-803c-0d0b866b59f3</t>
  </si>
  <si>
    <t>642e6432-5934-11e8-85dc-1c4d70487308</t>
  </si>
  <si>
    <t>Temporal weighted mean, Global field (single level) [XY-na] {:typesirdg} [amnsi-twm]</t>
  </si>
  <si>
    <t>Grid-Cell Area for Atmospheric Grid Variables</t>
  </si>
  <si>
    <t>For atmospheres with more than 1 mesh (e.g., staggered grids), report areas that apply to surface vertical fluxes of energy.</t>
  </si>
  <si>
    <t>Cell areas for any grid used to report atmospheric variables and any other variable using that grid (e.g., soil moisture content). These cell areas should be defined to enable exact calculation of global integrals (e.g., of vertical fluxes of energy at the surface and top of the atmosphere).</t>
  </si>
  <si>
    <t>areacella</t>
  </si>
  <si>
    <t>atmos land</t>
  </si>
  <si>
    <t>baa83a12-e5dd-11e5-8482-ac72891c3257</t>
  </si>
  <si>
    <t>c47a4040603c03d250c73e9c266a24bb</t>
  </si>
  <si>
    <t>1000000000000.0 s</t>
  </si>
  <si>
    <t>AerChemMIP,CFMIP,CMIP,DCPP,LS3MIP,PAMIP,PMIP</t>
  </si>
  <si>
    <t>Grid-Cell Area for River Model Variables</t>
  </si>
  <si>
    <t>For river routing model, if grid differs from the atmospheric grid.</t>
  </si>
  <si>
    <t>Cell areas for any grid used to report river model variables (may be the same as for atmospheric variables). These cell areas should be defined to enable exact calculation of area integrals (e.g., of vertical fluxes of energy at the surface and top of the atmosphere).</t>
  </si>
  <si>
    <t>areacellr</t>
  </si>
  <si>
    <t>8306180c-76ca-11e7-ba39-ac72891c3257</t>
  </si>
  <si>
    <t>6276c008-76c7-11e7-ba39-ac72891c3257</t>
  </si>
  <si>
    <t>CMIP,DCPP,PAMIP,PMIP</t>
  </si>
  <si>
    <t>Surface Altitude</t>
  </si>
  <si>
    <t>The surface called "surface" means the lower boundary of the atmosphere. Altitude is the (geometric) height above the geoid, which is the reference geopotential surface. The geoid is similar to mean sea level.</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</si>
  <si>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</si>
  <si>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orog</t>
  </si>
  <si>
    <t>surface_altitude</t>
  </si>
  <si>
    <t>bab2f9d4-e5dd-11e5-8482-ac72891c3257</t>
  </si>
  <si>
    <t>00e77372e8b909d9a827a0790e991fd9</t>
  </si>
  <si>
    <t>f7decc10-562c-11e6-a2a4-ac72891c3257</t>
  </si>
  <si>
    <t>No temporal dimensions ... fixed field, Global field (single level) [XY-na]</t>
  </si>
  <si>
    <t>-700.0 s</t>
  </si>
  <si>
    <t>10000.0 s</t>
  </si>
  <si>
    <t>Percentage of the Grid Cell Occupied by Land (Including Lakes)</t>
  </si>
  <si>
    <t>Percentage of horizontal area occupied by land.</t>
  </si>
  <si>
    <t>sftlf</t>
  </si>
  <si>
    <t>land_area_fraction</t>
  </si>
  <si>
    <t>bab742c8-e5dd-11e5-8482-ac72891c3257</t>
  </si>
  <si>
    <t>b0444e42-b096-11e6-aab6-ac72891c3257</t>
  </si>
  <si>
    <t>100.0 s</t>
  </si>
  <si>
    <t>AerChemMIP,CFMIP,CMIP,DCPP,PAMIP,PMIP</t>
  </si>
  <si>
    <t>Land Ice Area Percentage</t>
  </si>
  <si>
    <t>Percentage of grid cell covered by land ice (ice sheet, ice shelf, ice cap, glacier)</t>
  </si>
  <si>
    <t>fraction of grid cell occupied by "permanent" ice (i.e., glaciers).</t>
  </si>
  <si>
    <t>sftgif</t>
  </si>
  <si>
    <t>land_ice_area_fraction</t>
  </si>
  <si>
    <t>bab73a76-e5dd-11e5-8482-ac72891c3257</t>
  </si>
  <si>
    <t>a1d2e309c6f25017442ad6c79c4f9eca</t>
  </si>
  <si>
    <t>CMIP,DCPP,ISMIP6,LS3MIP,PAMIP,PMIP</t>
  </si>
  <si>
    <t>Capacity of Soil to Store Water (Field Capacity)</t>
  </si>
  <si>
    <t>The bulk water content retained by the soil at -33 J/kg of suction pressure, expressed as mass per unit land area; report as missing where there is no land</t>
  </si>
  <si>
    <t>reported "where land": divide the total water holding capacity of all the soil in the grid cell by the land area in the grid cell;  reported as "missing" where the land fraction is 0.</t>
  </si>
  <si>
    <t>mrsofc</t>
  </si>
  <si>
    <t>soil_moisture_content_at_field_capacity</t>
  </si>
  <si>
    <t>area: mean where land</t>
  </si>
  <si>
    <t>bab1c08c-e5dd-11e5-8482-ac72891c3257</t>
  </si>
  <si>
    <t>ec6da64bcabf72243b381d6b50bffa5f</t>
  </si>
  <si>
    <t>63c32b44-15f2-11e7-87e0-5404a60d96b5</t>
  </si>
  <si>
    <t>No temporal dimensions ... fixed field, Global field (single level) [XY-na] [amla]</t>
  </si>
  <si>
    <t>CMIP,DCPP,LS3MIP,PAMIP,PMIP</t>
  </si>
  <si>
    <t>Maximum Root Depth</t>
  </si>
  <si>
    <t>report the maximum soil depth reachable by plant roots (if defined in model), i.e., the maximum soil depth from which they can extract moisture; report as *missing* where the land fraction is 0.</t>
  </si>
  <si>
    <t>report the maximum soil depth reachable by plant roots (if defined in model), i.e., the maximum soil depth from which they can extract moisture; report as "missing" where the land fraction is 0.</t>
  </si>
  <si>
    <t>rootd</t>
  </si>
  <si>
    <t>root_depth</t>
  </si>
  <si>
    <t>bab5c7fe-e5dd-11e5-8482-ac72891c3257</t>
  </si>
  <si>
    <t>d76ba4c5868a0a9a02f433dc3c86d5d2</t>
  </si>
  <si>
    <t>30.0 s</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</si>
  <si>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</si>
  <si>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</si>
  <si>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Provide only if altitude of full model levels is fixed</t>
  </si>
  <si>
    <t>zfull</t>
  </si>
  <si>
    <t>height_above_reference_ellipsoid</t>
  </si>
  <si>
    <t xml:space="preserve">longitude latitude alevel </t>
  </si>
  <si>
    <t>0ea7a738776ef049ed7bef9c701a819c8c9ca036</t>
  </si>
  <si>
    <t>216ab26c-b89b-11e6-a189-5404a60d96b5</t>
  </si>
  <si>
    <t>6ce574f0-2670-11e7-96a5-ac72891c3257</t>
  </si>
  <si>
    <t>Global Field (model levels) [XY-A]</t>
  </si>
  <si>
    <t>CFMIP,CMIP</t>
  </si>
  <si>
    <t>Ofx</t>
  </si>
  <si>
    <t>AWI bytes/simulation</t>
  </si>
  <si>
    <t>BSC bytes/simulation</t>
  </si>
  <si>
    <t>MOHC bytes/simulation</t>
  </si>
  <si>
    <t>MPI bytes/simulation</t>
  </si>
  <si>
    <t>Table</t>
  </si>
  <si>
    <t>Total, GiB/simulation (for Ofx and fx)</t>
  </si>
  <si>
    <t>Omon</t>
  </si>
  <si>
    <t>SImon</t>
  </si>
  <si>
    <t>Total precipitation flux</t>
  </si>
  <si>
    <t>1hr</t>
  </si>
  <si>
    <t>HighResMIP [1hrLev]</t>
  </si>
  <si>
    <t>13</t>
  </si>
  <si>
    <t>8baebea6-4a5b-11e6-9cd2-ac72891c3257</t>
  </si>
  <si>
    <t>outgoing LW radiation at TOA</t>
  </si>
  <si>
    <t>1hrPt</t>
  </si>
  <si>
    <t>HighResMIP [1hr_strat]</t>
  </si>
  <si>
    <t>8bb119f8-4a5b-11e6-9cd2-ac72891c3257</t>
  </si>
  <si>
    <t>MCS tracking</t>
  </si>
  <si>
    <t>Eddy tracking</t>
  </si>
  <si>
    <t>UT</t>
  </si>
  <si>
    <t>VT</t>
  </si>
  <si>
    <t>US</t>
  </si>
  <si>
    <t>VS</t>
  </si>
  <si>
    <t>WT</t>
  </si>
  <si>
    <t>WS</t>
  </si>
  <si>
    <t>UU</t>
  </si>
  <si>
    <t>VV</t>
  </si>
  <si>
    <t>Fluxes</t>
  </si>
  <si>
    <t>Extra variables</t>
  </si>
  <si>
    <t>This data request is derived from the PRIMAVERA top 50 downloaded diagnostics. it leaves the Amon and day tables unchanged, so there could be savings to be had there.
Malcolm has added E tables as potential EERIE additional diagnostics.</t>
  </si>
  <si>
    <t>tauuo</t>
  </si>
  <si>
    <t>tauvo</t>
  </si>
  <si>
    <t>rsdo</t>
  </si>
  <si>
    <t>downwelling_shortwave_flux_in_seawater</t>
  </si>
  <si>
    <t>Surface downwelling shortwave flux</t>
  </si>
  <si>
    <t>Downwelling shortwave flux at sea surface</t>
  </si>
  <si>
    <t>longitude latitude plev23 time</t>
  </si>
  <si>
    <t>zg23</t>
  </si>
  <si>
    <t>DynVar [DYVR_daily_d]</t>
  </si>
  <si>
    <t>abbb634a-817c-11e6-a4e2-5404a60d96b5</t>
  </si>
  <si>
    <t>f7ebac6e-562c-11e6-a2a4-ac72891c3257</t>
  </si>
  <si>
    <t>Temporal mean, Global field (23 pressure levels) [XY-P23] [tmean]</t>
  </si>
  <si>
    <t>DynVar,VolMIP</t>
  </si>
  <si>
    <t>AerChemMIP,CMIP6,DECK,HighResMIP,ScenarioMIP,SolarMIP,VolMIP</t>
  </si>
  <si>
    <t>NEW: -2</t>
  </si>
  <si>
    <t>x</t>
  </si>
  <si>
    <t>Lmon ((isd.003))</t>
  </si>
  <si>
    <t>bab1a782-e5dd-11e5-8482-ac72891c3257</t>
  </si>
  <si>
    <t>-64.17 s</t>
  </si>
  <si>
    <t>5717.0 s</t>
  </si>
  <si>
    <t>3038.0 s</t>
  </si>
  <si>
    <t>AerChemMIP,C4MIP,CDRMIP,CFMIP,CMIP,DCPP,FAFMIP,GMMIP,GeoMIP,HighResMIP,LS3MIP,LUMIP,PAMIP,PMIP,RFMIP,VIACSAB,VolMIP</t>
  </si>
  <si>
    <t>longitude latitude plev7h time</t>
  </si>
  <si>
    <t>ua7h</t>
  </si>
  <si>
    <t>va7h</t>
  </si>
  <si>
    <t>degree_C m s-1</t>
  </si>
  <si>
    <t>temperature times Y-component of ocean velocity</t>
  </si>
  <si>
    <t>vto</t>
  </si>
  <si>
    <t>product_of_yward_sea_water_velocity_and_temperature</t>
  </si>
  <si>
    <t>time: mean area: mean where sea</t>
  </si>
  <si>
    <t>PRIMAVERA additional</t>
  </si>
  <si>
    <t>primOmon_vto</t>
  </si>
  <si>
    <t>False</t>
  </si>
  <si>
    <t>temperature times X-component of ocean velocity</t>
  </si>
  <si>
    <t>uto</t>
  </si>
  <si>
    <t>product_of_xward_sea_water_velocity_and_temperature</t>
  </si>
  <si>
    <t>primOmon_uto</t>
  </si>
  <si>
    <t>m2 s-2</t>
  </si>
  <si>
    <t>square of X-component of ocean velocity</t>
  </si>
  <si>
    <t>u2o</t>
  </si>
  <si>
    <t>square_of_sea_water_x_velocity</t>
  </si>
  <si>
    <t>primOmon_u2o</t>
  </si>
  <si>
    <t>square of Y-component of ocean velocity</t>
  </si>
  <si>
    <t>v2o</t>
  </si>
  <si>
    <t>square_of_sea_water_y_velocity</t>
  </si>
  <si>
    <t>primOmon_v2o</t>
  </si>
  <si>
    <t>salinity times X-component of ocean velocity</t>
  </si>
  <si>
    <t>uso</t>
  </si>
  <si>
    <t>product_of_xward_sea_water_velocity_and_salinity</t>
  </si>
  <si>
    <t>primOmon_uso</t>
  </si>
  <si>
    <t>salinity times Y-component of ocean velocity</t>
  </si>
  <si>
    <t>vso</t>
  </si>
  <si>
    <t>product_of_yward_sea_water_velocity_and_salinity</t>
  </si>
  <si>
    <t>primOmon_vso</t>
  </si>
  <si>
    <t>WW</t>
  </si>
  <si>
    <t>square of vertical component of ocean velocity</t>
  </si>
  <si>
    <t>w2o</t>
  </si>
  <si>
    <t>square_of_sea_water_upward_velocity</t>
  </si>
  <si>
    <t>primOmon_w2o</t>
  </si>
  <si>
    <t>Changed: x</t>
  </si>
  <si>
    <t>temperature times vertical component of ocean velocity</t>
  </si>
  <si>
    <t>wto</t>
  </si>
  <si>
    <t>product_of_upward_sea_water_velocity_and_salinity</t>
  </si>
  <si>
    <t>primOmon_wto</t>
  </si>
  <si>
    <t>salinity times vertical component of ocean velocity</t>
  </si>
  <si>
    <t>wso</t>
  </si>
  <si>
    <t>primOmon_wso</t>
  </si>
  <si>
    <t>W</t>
  </si>
  <si>
    <t>vertical component of ocean velocity</t>
  </si>
  <si>
    <t>wo</t>
  </si>
  <si>
    <t>upward_sea_water_velocity</t>
  </si>
  <si>
    <t>#70comment:2</t>
  </si>
  <si>
    <t>primOmon_wo</t>
  </si>
  <si>
    <t>integral wrt depth of product of sea water density and prognostic salinity</t>
  </si>
  <si>
    <t>1e-3 kg m-2</t>
  </si>
  <si>
    <t>Full column sum of density*cell thickness*prognostic salinity. If the model is Boussinesq, then use Boussinesq reference density for the density factor.</t>
  </si>
  <si>
    <t>somint</t>
  </si>
  <si>
    <t>integral_wrt_depth_of_product_of_sea_water_density_and_prognostic_salinity</t>
  </si>
  <si>
    <t>baa56698-e5dd-11e5-8482-ac72891c3257</t>
  </si>
  <si>
    <t>180d4bd9a18a9d5ecf3d45690b8e9c75</t>
  </si>
  <si>
    <t>f7ddef0c-562c-11e6-a2a4-ac72891c3257</t>
  </si>
  <si>
    <t>Temporal mean, Global field (single level) [XY-na] [tmean]</t>
  </si>
  <si>
    <t>AerChemMIP,C4MIP,DAMIP,FAFMIP,GMMIP,HighResMIP,OMIP</t>
  </si>
  <si>
    <t>AerChemMIP,C4MIP,CMIP6,DAMIP,DECK,FAFMIP,GMMIP,GeoMIP,HighResMIP,LS3MIP,LUMIP,OMIP,ScenarioMIP</t>
  </si>
  <si>
    <t>integral wrt depth of product of sea water density and prognostic temperature</t>
  </si>
  <si>
    <t>Full column sum of density*cell thickness*prognostic temperature. If the model is Boussinesq, then use Boussinesq reference density for the density factor.</t>
  </si>
  <si>
    <t>tomint</t>
  </si>
  <si>
    <t>integral_wrt_depth_of_product_of_sea_water_density_and_prognostic_temperature</t>
  </si>
  <si>
    <t>baa5368c-e5dd-11e5-8482-ac72891c3257</t>
  </si>
  <si>
    <t>93aa8484bd5399920b19acc9f208f664</t>
  </si>
  <si>
    <t>Lmon</t>
  </si>
  <si>
    <t>LImon</t>
  </si>
  <si>
    <t>the total runoff (including "drainage" through the base of the soil model) leaving the land portion of the grid cell.</t>
  </si>
  <si>
    <t>bab17a6e-e5dd-11e5-8482-ac72891c3257</t>
  </si>
  <si>
    <t>AerChemMIP,C4MIP,CFMIP,CMIP6,DAMIP,DCPP,DECK,FAFMIP,GMMIP,GeoMIP,HighResMIP,LS3MIP,LUMIP,OMIP,PMIP,RFMIP,ScenarioMIP,VolMIP</t>
  </si>
  <si>
    <t>Snow Depth</t>
  </si>
  <si>
    <t>where land over land, this is computed as the mean thickness of snow in the land portion of the grid cell (averaging over the entire land portion, including the snow-free fraction).  Reported as 0.0 where the land fraction is 0.</t>
  </si>
  <si>
    <t>where land over land, this is computed as the mean thickness of snow in the land portion of the grid cell (averaging over the entire land portion, including the snow-free fraction).  Reported as missing where the land fraction is 0.</t>
  </si>
  <si>
    <t>snd</t>
  </si>
  <si>
    <t>surface_snow_thickness</t>
  </si>
  <si>
    <t>LImon ((isd.003))</t>
  </si>
  <si>
    <t>bab7e05c-e5dd-11e5-8482-ac72891c3257</t>
  </si>
  <si>
    <t>19058c0a2aaaf3eaeca5093ea87c7e46</t>
  </si>
  <si>
    <t>Water Content of Soil Layer</t>
  </si>
  <si>
    <t>The mass of water in all phases, including ice, in soil layers.  Report as missing for grid cells with no land.</t>
  </si>
  <si>
    <t>in each soil layer, the mass of water in all phases, including ice.  Reported as "missing" for grid cells occupied entirely by "sea"</t>
  </si>
  <si>
    <t>mrlsl</t>
  </si>
  <si>
    <t>moisture_content_of_soil_layer</t>
  </si>
  <si>
    <t>longitude latitude sdepth time</t>
  </si>
  <si>
    <t>bab17032-e5dd-11e5-8482-ac72891c3257</t>
  </si>
  <si>
    <t>9f9b6ac3b6a206d024fb2a340dc338d5</t>
  </si>
  <si>
    <t>f7ed82f0-562c-11e6-a2a4-ac72891c3257</t>
  </si>
  <si>
    <t>Temporal mean, Global field on soil levels [XY-S] [amnla-tmn]</t>
  </si>
  <si>
    <t>AerChemMIP,CFMIP,CMIP,FAFMIP,GMMIP,GeoMIP,HighResMIP,LS3MIP,LUMIP,PMIP,RFMIP,VIACSAB,VolMIP</t>
  </si>
  <si>
    <t>H2OSOI (% )</t>
  </si>
  <si>
    <t>bab1c85c-e5dd-11e5-8482-ac72891c3257</t>
  </si>
  <si>
    <t>-2.008 s</t>
  </si>
  <si>
    <t>146.5 s</t>
  </si>
  <si>
    <t>123.3 s</t>
  </si>
  <si>
    <t>AerChemMIP,C4MIP,CFMIP,CMIP,FAFMIP,GMMIP,GeoMIP,HighResMIP,LS3MIP,LUMIP,PMIP,RFMIP,VIACSAB,VolMIP</t>
  </si>
  <si>
    <t>Soil Frozen Water Content</t>
  </si>
  <si>
    <t>The mass per unit area (summed over all model layers) of frozen water.</t>
  </si>
  <si>
    <t>the mass (summed over all all layers) of frozen water.</t>
  </si>
  <si>
    <t>mrfso</t>
  </si>
  <si>
    <t>soil_frozen_water_content</t>
  </si>
  <si>
    <t>land landIce</t>
  </si>
  <si>
    <t>bab1688a-e5dd-11e5-8482-ac72891c3257</t>
  </si>
  <si>
    <t>154d00de9ab9aff72373a673df10946a</t>
  </si>
  <si>
    <t>5763.0 s</t>
  </si>
  <si>
    <t>940.3 s</t>
  </si>
  <si>
    <t>AerChemMIP,C4MIP,CFMIP,CMIP,DCPP,FAFMIP,GMMIP,GeoMIP,HighResMIP,LS3MIP,LUMIP,PAMIP,PMIP,RFMIP,VIACSAB,VolMIP</t>
  </si>
  <si>
    <t>Surface Runoff</t>
  </si>
  <si>
    <t>The total surface run off leaving the land portion of the grid cell (excluding drainage through the base of the soil model).</t>
  </si>
  <si>
    <t>the total surface runoff leaving the land portion of the grid cell.</t>
  </si>
  <si>
    <t>mrros</t>
  </si>
  <si>
    <t>surface_runoff_flux</t>
  </si>
  <si>
    <t>bab19ff8-e5dd-11e5-8482-ac72891c3257</t>
  </si>
  <si>
    <t>26a31ad76858198bd4d719aafeebe801</t>
  </si>
  <si>
    <t>-6.802e-06 s</t>
  </si>
  <si>
    <t>0.0009825 s</t>
  </si>
  <si>
    <t>1.302e-05 s</t>
  </si>
  <si>
    <t>AerChemMIP,C4MIP,CDRMIP,CFMIP,CMIP,FAFMIP,GMMIP,GeoMIP,HighResMIP,LS3MIP,LUMIP,PMIP,RFMIP,VIACSAB,VolMIP</t>
  </si>
  <si>
    <t>-0.0002019 s</t>
  </si>
  <si>
    <t>0.001065 s</t>
  </si>
  <si>
    <t>1.874e-05 s</t>
  </si>
  <si>
    <t>Evaporation from Canopy</t>
  </si>
  <si>
    <t>The canopy evaporation and sublimation (if present in model); may include dew formation as a negative flux.</t>
  </si>
  <si>
    <t>the canopy evaporation+sublimation (if present in model).</t>
  </si>
  <si>
    <t>evspsblveg</t>
  </si>
  <si>
    <t>water_evaporation_flux_from_canopy</t>
  </si>
  <si>
    <t>baad6596-e5dd-11e5-8482-ac72891c3257</t>
  </si>
  <si>
    <t>32ed0e80b1ae2adc7d4fb4b71bce9285</t>
  </si>
  <si>
    <t>Water Evaporation from Soil</t>
  </si>
  <si>
    <t>Water evaporation from soil (including sublimation).</t>
  </si>
  <si>
    <t>includes sublimation.</t>
  </si>
  <si>
    <t>evspsblsoi</t>
  </si>
  <si>
    <t>water_evaporation_flux_from_soil</t>
  </si>
  <si>
    <t>baad5d9e-e5dd-11e5-8482-ac72891c3257</t>
  </si>
  <si>
    <t>fb6dac37f41c49ca02fc234d4da1a782</t>
  </si>
  <si>
    <t>Transpiration</t>
  </si>
  <si>
    <t>Transpiration (may include dew formation as a negative flux).</t>
  </si>
  <si>
    <t>tran</t>
  </si>
  <si>
    <t>transpiration_flux</t>
  </si>
  <si>
    <t>baba9752-e5dd-11e5-8482-ac72891c3257</t>
  </si>
  <si>
    <t>19e117c2298a016c96c496ee22f39976</t>
  </si>
  <si>
    <t>Temperature of Soil</t>
  </si>
  <si>
    <t>Temperature of soil. Reported as missing for grid cells with no land.</t>
  </si>
  <si>
    <t>Temperature of each soil layer.  Reported as "missing" for grid cells occupied entirely by "sea".</t>
  </si>
  <si>
    <t>tsl</t>
  </si>
  <si>
    <t>soil_temperature</t>
  </si>
  <si>
    <t>babb0732-e5dd-11e5-8482-ac72891c3257</t>
  </si>
  <si>
    <t>3fd3cb4e2d6dd15b7dd73def96fea129</t>
  </si>
  <si>
    <t>Tree Cover Percentage</t>
  </si>
  <si>
    <t>Percentage of entire grid cell  that is covered by trees.</t>
  </si>
  <si>
    <t>fraction of entire grid cell  that is covered by trees.</t>
  </si>
  <si>
    <t>treeFrac</t>
  </si>
  <si>
    <t>area: mean where land over all_area_types time: mean</t>
  </si>
  <si>
    <t>longitude latitude time typetree</t>
  </si>
  <si>
    <t>babab3ae-e5dd-11e5-8482-ac72891c3257</t>
  </si>
  <si>
    <t>d3eb8c36759afa5ef2c8363e0c16db88</t>
  </si>
  <si>
    <t>fa21f210-267c-11e7-9bed-ac72891c3257</t>
  </si>
  <si>
    <t>Temporal mean, Global field (single level) [XY-na] {:typetree} [amnlax-tmn]</t>
  </si>
  <si>
    <t>Natural Grass Area Percentage</t>
  </si>
  <si>
    <t>Percentage of entire grid cell that is covered by natural grass.</t>
  </si>
  <si>
    <t>grassFrac</t>
  </si>
  <si>
    <t>longitude latitude time typenatgr</t>
  </si>
  <si>
    <t>baae910a-e5dd-11e5-8482-ac72891c3257</t>
  </si>
  <si>
    <t>f972af18f1817a7bb5f961b534641394</t>
  </si>
  <si>
    <t>fa230ab0-267c-11e7-9bed-ac72891c3257</t>
  </si>
  <si>
    <t>Temporal mean, Global field (single level) [XY-na] {:typenatgr} [amnlax-tmn]</t>
  </si>
  <si>
    <t>Percentage Cover by Shrub</t>
  </si>
  <si>
    <t>Percentage of entire grid cell  that is covered by shrub.</t>
  </si>
  <si>
    <t>fraction of entire grid cell  that is covered by shrub.</t>
  </si>
  <si>
    <t>shrubFrac</t>
  </si>
  <si>
    <t>longitude latitude time typeshrub</t>
  </si>
  <si>
    <t>bab76b9a-e5dd-11e5-8482-ac72891c3257</t>
  </si>
  <si>
    <t>bdb1045bec7f58e9e6221cd39bb34c2f</t>
  </si>
  <si>
    <t>fa22430a-267c-11e7-9bed-ac72891c3257</t>
  </si>
  <si>
    <t>Temporal mean, Global field (single level) [XY-na] {:typeshrub} [amnlax-tmn]</t>
  </si>
  <si>
    <t>Percentage Crop Cover</t>
  </si>
  <si>
    <t>Percentage of entire grid cell  that is covered by crop.</t>
  </si>
  <si>
    <t>cropFrac</t>
  </si>
  <si>
    <t>longitude latitude time typecrop</t>
  </si>
  <si>
    <t>baab87f8-e5dd-11e5-8482-ac72891c3257</t>
  </si>
  <si>
    <t>f730de87987b0357d3954c93c4a0c7f7</t>
  </si>
  <si>
    <t>fa237568-267c-11e7-9bed-ac72891c3257</t>
  </si>
  <si>
    <t>Temporal mean, Global field (single level) [XY-na] {:typecrop} [amnlax-tmn]</t>
  </si>
  <si>
    <t>Percentage of Land Which Is Anthropogenic Pasture</t>
  </si>
  <si>
    <t>Percentage of entire grid cell  that is covered by anthropogenic pasture.</t>
  </si>
  <si>
    <t>fraction of entire grid cell  that is covered by anthropogenic pasture.</t>
  </si>
  <si>
    <t>pastureFrac</t>
  </si>
  <si>
    <t>longitude latitude time typepasture</t>
  </si>
  <si>
    <t>bab30988-e5dd-11e5-8482-ac72891c3257</t>
  </si>
  <si>
    <t>64c3bc72c46203646eb28fee17f6a5f7</t>
  </si>
  <si>
    <t>fa229896-267c-11e7-9bed-ac72891c3257</t>
  </si>
  <si>
    <t>Temporal mean, Global field (single level) [XY-na] {:typepasture} [amnlax-tmn]</t>
  </si>
  <si>
    <t>Bare Soil Percentage Area Coverage</t>
  </si>
  <si>
    <t>Percentage of entire grid cell  that is covered by bare soil.</t>
  </si>
  <si>
    <t>baresoilFrac</t>
  </si>
  <si>
    <t>longitude latitude time typebare</t>
  </si>
  <si>
    <t>baa84fd4-e5dd-11e5-8482-ac72891c3257</t>
  </si>
  <si>
    <t>9cdb8d54d49e98acadd87e2a1139225e</t>
  </si>
  <si>
    <t>fa22e74c-267c-11e7-9bed-ac72891c3257</t>
  </si>
  <si>
    <t>Temporal mean, Global field (single level) [XY-na] {:typebare} [amnlax-tmn]</t>
  </si>
  <si>
    <t>Percentage of Grid Cell That Is Land but neither Vegetation Covered nor Bare Soil</t>
  </si>
  <si>
    <t>Percentage of entire grid cell  that is land and is covered by  neither vegetation nor bare-soil (e.g., urban, ice, lakes, etc.)</t>
  </si>
  <si>
    <t>fraction of entire grid cell  that is land and is covered by "non-vegetation" and "non-bare-soil" (e.g., urban, ice, lakes, etc.)</t>
  </si>
  <si>
    <t>residualFrac</t>
  </si>
  <si>
    <t>longitude latitude time typeresidual</t>
  </si>
  <si>
    <t>bab4f1e4-e5dd-11e5-8482-ac72891c3257</t>
  </si>
  <si>
    <t>e1ca31ce340d507b1dce7a537bbef951</t>
  </si>
  <si>
    <t>cd763838-30b9-11e7-a768-5404a60d96b5</t>
  </si>
  <si>
    <t>Temporal mean, Global field (single level) [XY-na] {:typeresidual} [amnlax-tmn]</t>
  </si>
  <si>
    <t>Percentage of Entire Grid Cell That Is Covered by Burnt Vegetation (All Classes)</t>
  </si>
  <si>
    <t>Percentage of grid cell burned due to all fires including natural and anthropogenic fires and those associated with anthropogenic Land-use change</t>
  </si>
  <si>
    <t>Percentage of grid cell burned due to all fires including natural and anthropogenic fires and those associated with anthropogenic land use change</t>
  </si>
  <si>
    <t>burntFractionAll</t>
  </si>
  <si>
    <t>longitude latitude time typeburnt</t>
  </si>
  <si>
    <t>baa88256-e5dd-11e5-8482-ac72891c3257</t>
  </si>
  <si>
    <t>59136b72-9e49-11e5-803c-0d0b866b59f3</t>
  </si>
  <si>
    <t>fa227bea-267c-11e7-9bed-ac72891c3257</t>
  </si>
  <si>
    <t>Temporal mean, Global field (single level) [XY-na] {:typeburnt} [amnlax-tmn]</t>
  </si>
  <si>
    <t>Carbon Mass in Vegetation</t>
  </si>
  <si>
    <t>Carbon mass per unit area in vegetation.</t>
  </si>
  <si>
    <t>cVeg</t>
  </si>
  <si>
    <t>vegetation_carbon_content</t>
  </si>
  <si>
    <t>baa90258-e5dd-11e5-8482-ac72891c3257</t>
  </si>
  <si>
    <t>3434c274f8ad8754f594d2b23c2d37db</t>
  </si>
  <si>
    <t>AerChemMIP,C4MIP,CDRMIP,CMIP,DCPP,FAFMIP,GMMIP,GeoMIP,HighResMIP,LS3MIP,LUMIP,PAMIP,PMIP,RFMIP,VIACSAB,VolMIP</t>
  </si>
  <si>
    <t>Carbon Mass in Litter Pool</t>
  </si>
  <si>
    <t>"Litter"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</si>
  <si>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cLitter</t>
  </si>
  <si>
    <t>litter_mass_content_of_carbon</t>
  </si>
  <si>
    <t>baa8b67c-e5dd-11e5-8482-ac72891c3257</t>
  </si>
  <si>
    <t>ece03799edff3053efe82e9512d55ed9</t>
  </si>
  <si>
    <t>Carbon Mass in Products of Land-Use Change</t>
  </si>
  <si>
    <t>Carbon mass per unit area in that has been removed from the environment through  land use change.</t>
  </si>
  <si>
    <t>cProduct</t>
  </si>
  <si>
    <t>carbon_mass_content_of_forestry_and_agricultural_products</t>
  </si>
  <si>
    <t>baa8d49a-e5dd-11e5-8482-ac72891c3257</t>
  </si>
  <si>
    <t>57c2e414bde585cc60a7b2f980e1f870</t>
  </si>
  <si>
    <t>Leaf Area Index</t>
  </si>
  <si>
    <t>A ratio obtained by dividing the total upper leaf surface area of vegetation by the (horizontal) surface area of the land on which it grows.</t>
  </si>
  <si>
    <t>lai</t>
  </si>
  <si>
    <t>leaf_area_index</t>
  </si>
  <si>
    <t>bab0919e-e5dd-11e5-8482-ac72891c3257</t>
  </si>
  <si>
    <t>6c3e8db1b45a6ae7e80ca5a265c0fd50</t>
  </si>
  <si>
    <t>AerChemMIP,C4MIP,CMIP,DCPP,FAFMIP,GMMIP,GeoMIP,HighResMIP,LS3MIP,LUMIP,PAMIP,PMIP,RFMIP,VIACSAB,VolMIP</t>
  </si>
  <si>
    <t>Carbon Mass Flux out of Atmosphere Due to Gross Primary Production on Land [kgC m-2 s-1]</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</si>
  <si>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</si>
  <si>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gpp</t>
  </si>
  <si>
    <t>gross_primary_productivity_of_biomass_expressed_as_carbon</t>
  </si>
  <si>
    <t>baae7800-e5dd-11e5-8482-ac72891c3257</t>
  </si>
  <si>
    <t>89c4bb4f45a0182fc00a1b86b13241a5</t>
  </si>
  <si>
    <t>Carbon Mass Flux into Atmosphere Due to Autotrophic (Plant) Respiration on Land [kgC m-2 s-1]</t>
  </si>
  <si>
    <t>Carbon mass flux per unit area into atmosphere due to autotrophic respiration on land (respiration by producers) [see rh for heterotrophic production]</t>
  </si>
  <si>
    <t>ra</t>
  </si>
  <si>
    <t>surface_upward_mass_flux_of_carbon_dioxide_expressed_as_carbon_due_to_plant_respiration</t>
  </si>
  <si>
    <t>bab4c3ea-e5dd-11e5-8482-ac72891c3257</t>
  </si>
  <si>
    <t>2d38bda3114d03f7543b8af88aadd03a</t>
  </si>
  <si>
    <t>Net Primary Production on Land as Carbon Mass Flux [kgC m-2 s-1]</t>
  </si>
  <si>
    <t>"Production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</si>
  <si>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npp</t>
  </si>
  <si>
    <t>net_primary_productivity_of_biomass_expressed_as_carbon</t>
  </si>
  <si>
    <t>bab26690-e5dd-11e5-8482-ac72891c3257</t>
  </si>
  <si>
    <t>b3267e6a8cd7e4a5401e7fbca2c4bf5a</t>
  </si>
  <si>
    <t>Total Heterotrophic Respiration on Land as Carbon Mass Flux [kgC m-2 s-1]</t>
  </si>
  <si>
    <t>Carbon mass flux per unit area into atmosphere due to heterotrophic respiration on land (respiration by consumers)</t>
  </si>
  <si>
    <t>rh</t>
  </si>
  <si>
    <t>surface_upward_mass_flux_of_carbon_dioxide_expressed_as_carbon_due_to_heterotrophic_respiration</t>
  </si>
  <si>
    <t>bab4f95a-e5dd-11e5-8482-ac72891c3257</t>
  </si>
  <si>
    <t>93723bb54a2c43450d75403102e618ac</t>
  </si>
  <si>
    <t>Carbon Mass Flux into Atmosphere Due to CO2 Emission from Fire Excluding Land-Use Change [kgC m-2 s-1]</t>
  </si>
  <si>
    <t>CO2 emissions (expressed as a carbon mass flux per unit area) from natural fires and human ignition fires as calculated by the fire module of the dynamic vegetation model, but excluding any CO2 flux from fire included in fLuc (CO2 Flux to Atmosphere from Land Use Change).</t>
  </si>
  <si>
    <t>CO2 emissions (expressed as a carbon mass flux) from natural fires + human ignition fires as calculated by the fire module of the DGVM, but excluding any CO2 flux from fire included in fLuc, defined below (CO2 Flux to Atmosphere from Land Use Change).</t>
  </si>
  <si>
    <t>fFire</t>
  </si>
  <si>
    <t>surface_upward_mass_flux_of_carbon_dioxide_expressed_as_carbon_due_to_emission_from_fires_excluding_anthropogenic_land_use_change</t>
  </si>
  <si>
    <t>baad7f22-e5dd-11e5-8482-ac72891c3257</t>
  </si>
  <si>
    <t>be3bec2766baa15a7d57b8c2689fdf3d</t>
  </si>
  <si>
    <t>AerChemMIP,CMIP,FAFMIP,GMMIP,GeoMIP,HighResMIP,LS3MIP,PMIP,RFMIP,VIACSAB,VolMIP</t>
  </si>
  <si>
    <t>Carbon Mass Flux into Atmosphere Due to Grazing on Land [kgC m-2 s-1]</t>
  </si>
  <si>
    <t>Carbon mass flux per unit area due to grazing on land</t>
  </si>
  <si>
    <t>fGrazing</t>
  </si>
  <si>
    <t>surface_upward_mass_flux_of_carbon_dioxide_expressed_as_carbon_due_to_emission_from_grazing</t>
  </si>
  <si>
    <t>baad86fc-e5dd-11e5-8482-ac72891c3257</t>
  </si>
  <si>
    <t>b78f432cc8fbadf21b9a1fcf07d781a7</t>
  </si>
  <si>
    <t>AerChemMIP,CMIP,FAFMIP,GMMIP,GeoMIP,HighResMIP,LS3MIP,RFMIP,VIACSAB,VolMIP</t>
  </si>
  <si>
    <t>Carbon Mass Flux into Atmosphere Due to Crop Harvesting [kgC m-2 s-1]</t>
  </si>
  <si>
    <t>Carbon mass flux per unit area due to crop harvesting</t>
  </si>
  <si>
    <t>fHarvest</t>
  </si>
  <si>
    <t>surface_upward_mass_flux_of_carbon_dioxide_expressed_as_carbon_due_to_emission_from_crop_harvesting</t>
  </si>
  <si>
    <t>baad8e7c-e5dd-11e5-8482-ac72891c3257</t>
  </si>
  <si>
    <t>f126552ec807a8280d6d43ed084f2fc9</t>
  </si>
  <si>
    <t>Carbon Mass Flux out of Atmosphere Due to Net Biospheric Production on Land [kgC m-2 s-1]</t>
  </si>
  <si>
    <t>This is the net mass flux of carbon from atmosphere into land, calculated as photosynthesis MINUS the sum of  plant and soil respiration, carbon fluxes from fire, harvest, grazing  and land use change. Positive flux is into the land.</t>
  </si>
  <si>
    <t>This is the net mass flux of carbon between land and atmosphere calculated as photosynthesis MINUS the sum of  plant and soil respiration, carbonfluxes  from fire, harvest, grazing  and land use change. Positive flux  is into the land.</t>
  </si>
  <si>
    <t>nbp</t>
  </si>
  <si>
    <t>surface_net_downward_mass_flux_of_carbon_dioxide_expressed_as_carbon_due_to_all_land_processes</t>
  </si>
  <si>
    <t>bab23634-e5dd-11e5-8482-ac72891c3257</t>
  </si>
  <si>
    <t>337d362541c3e2a3f907abcaffa5c262</t>
  </si>
  <si>
    <t>AerChemMIP,CMIP,DCPP,FAFMIP,GMMIP,GeoMIP,HighResMIP,LS3MIP,PAMIP,PMIP,RFMIP,VIACSAB,VolMIP</t>
  </si>
  <si>
    <t>Total Carbon Mass Flux from Vegetation to Litter</t>
  </si>
  <si>
    <t>In accordance with common usage in geophysical disciplines, "flux" implies per unit area, called "flux density" in physics. "Vegetation" means any living plants e.g. trees, shrubs, grass. "Litter" is dead plant material in or above the soil. It is distinct from coarse wood debris. The precise distinction between "fine" and "coarse" is model dependent. The sum of the quantities with standard names mass_flux_of_carbon_into_litter_from_vegetation_due_to_mortality and mass_flux_of_carbon_into_litter_from_vegetation_due_to_senescence is mass_flux_of_carbon_into_litter_from_vegetation.</t>
  </si>
  <si>
    <t>fVegLitter</t>
  </si>
  <si>
    <t>mass_flux_of_carbon_into_litter_from_vegetation</t>
  </si>
  <si>
    <t>baada4ca-e5dd-11e5-8482-ac72891c3257</t>
  </si>
  <si>
    <t>43cf738374ffa1253a603ea54447203f</t>
  </si>
  <si>
    <t>AerChemMIP,C4MIP,CMIP,FAFMIP,GMMIP,GeoMIP,HighResMIP,LS3MIP,LUMIP,PMIP,RFMIP,VIACSAB,VolMIP</t>
  </si>
  <si>
    <t>Total Carbon Mass Flux from Litter to Soil</t>
  </si>
  <si>
    <t>Carbon mass flux per unit area into soil from litter (dead plant material in or above the soil).</t>
  </si>
  <si>
    <t>fLitterSoil</t>
  </si>
  <si>
    <t>carbon_mass_flux_into_soil_from_litter</t>
  </si>
  <si>
    <t>baad95d4-e5dd-11e5-8482-ac72891c3257</t>
  </si>
  <si>
    <t>45f5477848196383f1ac8039e0dcfcab</t>
  </si>
  <si>
    <t>Total Carbon Mass Flux from Vegetation Directly to Soil</t>
  </si>
  <si>
    <t>Carbon mass flux per unit area from vegetation directly into soil, without intermediate conversion to litter.</t>
  </si>
  <si>
    <t>In some models part of carbon (e.g., root exudate) can go directly into the soil pool without entering litter.</t>
  </si>
  <si>
    <t>fVegSoil</t>
  </si>
  <si>
    <t>carbon_mass_flux_into_soil_from_vegetation_excluding_litter</t>
  </si>
  <si>
    <t>baadac22-e5dd-11e5-8482-ac72891c3257</t>
  </si>
  <si>
    <t>15fea217c64dbec48b115765548b89ae</t>
  </si>
  <si>
    <t>Carbon Mass in Leaves</t>
  </si>
  <si>
    <t>Carbon mass per unit area in leaves.</t>
  </si>
  <si>
    <t>cLeaf</t>
  </si>
  <si>
    <t>leaf_mass_content_of_carbon</t>
  </si>
  <si>
    <t>baa8aed4-e5dd-11e5-8482-ac72891c3257</t>
  </si>
  <si>
    <t>50e31118c282faf3bfc90b25909433c1</t>
  </si>
  <si>
    <t>AerChemMIP,C4MIP,CMIP,FAFMIP,GMMIP,GeoMIP,HighResMIP,LS3MIP,LUMIP,RFMIP,VIACSAB,VolMIP</t>
  </si>
  <si>
    <t>Carbon Mass in Roots</t>
  </si>
  <si>
    <t>Carbon mass per unit area in roots, including fine and coarse roots.</t>
  </si>
  <si>
    <t>including fine and coarse roots.</t>
  </si>
  <si>
    <t>cRoot</t>
  </si>
  <si>
    <t>root_mass_content_of_carbon</t>
  </si>
  <si>
    <t>baa8dc06-e5dd-11e5-8482-ac72891c3257</t>
  </si>
  <si>
    <t>e897309433f283b8bf1a4c60dc310edd</t>
  </si>
  <si>
    <t>Carbon Mass in Coarse Woody Debris</t>
  </si>
  <si>
    <t>Carbon mass per unit area in woody debris (dead organic matter composed of coarse wood.  It is distinct from litter)</t>
  </si>
  <si>
    <t>cCwd</t>
  </si>
  <si>
    <t>wood_debris_mass_content_of_carbon</t>
  </si>
  <si>
    <t>baa8a740-e5dd-11e5-8482-ac72891c3257</t>
  </si>
  <si>
    <t>d6623215ad4c16c43b649e0c17ebad7e</t>
  </si>
  <si>
    <t>Carbon Mass in Above-Ground Litter</t>
  </si>
  <si>
    <t>"Litter" is dead plant material in or above the soil. It is distinct from coarse wood debris. The precise distinction between "fine" and "coarse" is model dependent. "Surface litter" means the part of the litter resting above the soil surface. "Content" indicates a quantity per unit area. The sum of the quantities with standard names surface_litter_mass_content_of_carbon and subsurface_litter_mass_content_of_carbon has the standard name litter_mass_content_of_carbon.</t>
  </si>
  <si>
    <t>cLitterAbove</t>
  </si>
  <si>
    <t>surface_litter_mass_content_of_carbon</t>
  </si>
  <si>
    <t>baa8be1a-e5dd-11e5-8482-ac72891c3257</t>
  </si>
  <si>
    <t>edffed802a10e341650e8d25ed05581f</t>
  </si>
  <si>
    <t>Carbon Mass in Below-Ground Litter</t>
  </si>
  <si>
    <t>"Litter" is dead plant material in or above the soil. It is distinct from coarse wood debris. The precise distinction between "fine" and "coarse" is model dependent. "subsurface litter" means the part of the litter mixed within the soil below the surface. "Content" indicates a quantity per unit area. The sum of the quantities with standard names surface_litter_mass_content_of_carbon and subsurface_litter_mass_content_of_carbon has the standard name litter_mass_content_of_carbon.</t>
  </si>
  <si>
    <t>cLitterBelow</t>
  </si>
  <si>
    <t>subsurface_litter_mass_content_of_carbon</t>
  </si>
  <si>
    <t>baa8c590-e5dd-11e5-8482-ac72891c3257</t>
  </si>
  <si>
    <t>226e0454adb91fa1d508255d66ed8daf</t>
  </si>
  <si>
    <t>Carbon Mass in Fast Soil Pool</t>
  </si>
  <si>
    <t>Carbon mass per unit area in fast soil pool. Fast means a lifetime of less than 10 years for reference climate conditions (20th century) in the absence of water limitations.</t>
  </si>
  <si>
    <t>fast is meant as lifetime of less than 10 years for  reference climate conditions (20 C, no water limitations).</t>
  </si>
  <si>
    <t>cSoilFast</t>
  </si>
  <si>
    <t>fast_soil_pool_mass_content_of_carbon</t>
  </si>
  <si>
    <t>baa8eb2e-e5dd-11e5-8482-ac72891c3257</t>
  </si>
  <si>
    <t>e072c35c161c93f2320579511ed1849f</t>
  </si>
  <si>
    <t>Carbon Mass in Medium Soil Pool</t>
  </si>
  <si>
    <t>Carbon mass per unit area in medium (rate) soil pool. Medium means a lifetime of more than than 10 years and less than 100 years for reference climate conditions (20th century) in the absence of water limitations.</t>
  </si>
  <si>
    <t>medium is meant as lifetime of more than than 10 years and less than 100 years for  reference climate conditions (20 C, no water limitations)</t>
  </si>
  <si>
    <t>cSoilMedium</t>
  </si>
  <si>
    <t>medium_soil_pool_mass_content_of_carbon</t>
  </si>
  <si>
    <t>baa8f326-e5dd-11e5-8482-ac72891c3257</t>
  </si>
  <si>
    <t>da701000818e31103a9b7d9eedee14a2</t>
  </si>
  <si>
    <t>Carbon Mass in Slow Soil Pool</t>
  </si>
  <si>
    <t>Carbon mass per unit area in slow soil pool. Slow means a lifetime of more than 100 years for reference climate (20th century) in the absence of water limitations.</t>
  </si>
  <si>
    <t>fast is meant as lifetime of more than 100 years for  reference climate conditions (20 C, no water limitations)</t>
  </si>
  <si>
    <t>cSoilSlow</t>
  </si>
  <si>
    <t>slow_soil_pool_mass_content_of_carbon</t>
  </si>
  <si>
    <t>baa8faf6-e5dd-11e5-8482-ac72891c3257</t>
  </si>
  <si>
    <t>369a3a9e55ca8e6729a62a79bf701e5d</t>
  </si>
  <si>
    <t>Percentage of Area by Vegetation or Land-Cover Category</t>
  </si>
  <si>
    <t>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percentage of the grid cell that is land.</t>
  </si>
  <si>
    <t>The categories may differ from model to model, depending on their  PFT definitions.   This may include natural PFTs, anthropogenic PFTs, bare soil, lakes, urban areas, etc.   Sum of all should equal the fraction of the grid-cell that is land.</t>
  </si>
  <si>
    <t>landCoverFrac</t>
  </si>
  <si>
    <t>longitude latitude vegtype time</t>
  </si>
  <si>
    <t>bab09a7c-e5dd-11e5-8482-ac72891c3257</t>
  </si>
  <si>
    <t>f3710647d155ec76d2c4cdfa866be579</t>
  </si>
  <si>
    <t>fa21b854-267c-11e7-9bed-ac72891c3257</t>
  </si>
  <si>
    <t>Temporal mean, Global field (single level) [XY-na] {vegtype:} [amnlax-tmn]</t>
  </si>
  <si>
    <t>Percentage Cover by Primary Deciduous Tree</t>
  </si>
  <si>
    <t>Percentage of the entire grid cell  that is covered by total primary deciduous trees.</t>
  </si>
  <si>
    <t>This is the fraction of the entire grid cell  that is covered by "total primary deciduous trees."</t>
  </si>
  <si>
    <t>treeFracPrimDec</t>
  </si>
  <si>
    <t>longitude latitude time typepdec</t>
  </si>
  <si>
    <t>bababb4c-e5dd-11e5-8482-ac72891c3257</t>
  </si>
  <si>
    <t>374e24b1cf7c24eb75126ea6e39ac478</t>
  </si>
  <si>
    <t>fa232a2c-267c-11e7-9bed-ac72891c3257</t>
  </si>
  <si>
    <t>Temporal mean, Global field (single level) [XY-na] {:typepdec} [amnlax-tmn]</t>
  </si>
  <si>
    <t>Percentage Cover by Primary Evergreen Trees</t>
  </si>
  <si>
    <t>Percentage of entire grid cell  that is covered by primary evergreen trees.</t>
  </si>
  <si>
    <t>fraction of entire grid cell  that is covered by primary evergreen trees.</t>
  </si>
  <si>
    <t>treeFracPrimEver</t>
  </si>
  <si>
    <t>longitude latitude time typepever</t>
  </si>
  <si>
    <t>babac2c2-e5dd-11e5-8482-ac72891c3257</t>
  </si>
  <si>
    <t>1e93ae651487e683206b923c11fd6db1</t>
  </si>
  <si>
    <t>fa227410-267c-11e7-9bed-ac72891c3257</t>
  </si>
  <si>
    <t>Temporal mean, Global field (single level) [XY-na] {:typepever} [amnlax-tmn]</t>
  </si>
  <si>
    <t>Percentage Cover by Secondary Deciduous Trees</t>
  </si>
  <si>
    <t>Percentage of entire grid cell  that is covered by secondary deciduous trees.</t>
  </si>
  <si>
    <t>fraction of entire grid cell  that is covered by secondary deciduous trees.</t>
  </si>
  <si>
    <t>treeFracSecDec</t>
  </si>
  <si>
    <t>longitude latitude time typesdec</t>
  </si>
  <si>
    <t>babaca24-e5dd-11e5-8482-ac72891c3257</t>
  </si>
  <si>
    <t>e9289080901a39eba6ade178d596795a</t>
  </si>
  <si>
    <t>fa2370fe-267c-11e7-9bed-ac72891c3257</t>
  </si>
  <si>
    <t>Temporal mean, Global field (single level) [XY-na] {:typesdec} [amnlax-tmn]</t>
  </si>
  <si>
    <t>Percentage Cover by Secondary Evergreen Trees</t>
  </si>
  <si>
    <t>Percentage of entire grid cell  that is covered by secondary evergreen trees.</t>
  </si>
  <si>
    <t>fraction of entire grid cell  that is covered by secondary evergreen trees.</t>
  </si>
  <si>
    <t>treeFracSecEver</t>
  </si>
  <si>
    <t>longitude latitude time typesever</t>
  </si>
  <si>
    <t>babad172-e5dd-11e5-8482-ac72891c3257</t>
  </si>
  <si>
    <t>b28e47214f0b71847c966828df0837ff</t>
  </si>
  <si>
    <t>fa21e9a0-267c-11e7-9bed-ac72891c3257</t>
  </si>
  <si>
    <t>Temporal mean, Global field (single level) [XY-na] {:typesever} [amnlax-tmn]</t>
  </si>
  <si>
    <t>Percentage Cover by C3 Plant Functional Type</t>
  </si>
  <si>
    <t>Percentage of entire grid cell  that is covered by C3 PFTs (including grass, crops, and trees).</t>
  </si>
  <si>
    <t>c3PftFrac</t>
  </si>
  <si>
    <t>longitude latitude time typec3pft</t>
  </si>
  <si>
    <t>baa897e6-e5dd-11e5-8482-ac72891c3257</t>
  </si>
  <si>
    <t>2ca96cd5a4e83feb0d493bf9aa1a5b59</t>
  </si>
  <si>
    <t>fa228d60-267c-11e7-9bed-ac72891c3257</t>
  </si>
  <si>
    <t>Temporal mean, Global field (single level) [XY-na] {:typec3pft} [amnlax-tmn]</t>
  </si>
  <si>
    <t>Percentage Cover by C4 Plant Functional Type</t>
  </si>
  <si>
    <t>Percentage of entire grid cell  that is covered by C4 PFTs (including grass and crops).</t>
  </si>
  <si>
    <t>c4PftFrac</t>
  </si>
  <si>
    <t>longitude latitude time typec4pft</t>
  </si>
  <si>
    <t>baa89f8e-e5dd-11e5-8482-ac72891c3257</t>
  </si>
  <si>
    <t>351c26a0f5a0cefa8f1183f2f12e1aa3</t>
  </si>
  <si>
    <t>fa2335a8-267c-11e7-9bed-ac72891c3257</t>
  </si>
  <si>
    <t>Temporal mean, Global field (single level) [XY-na] {:typec4pft} [amnlax-tmn]</t>
  </si>
  <si>
    <t>Total Autotrophic Respiration on Land as Carbon Mass Flux [kgC m-2 s-1]</t>
  </si>
  <si>
    <t>Growth respiration is defined as the additional carbon cost for the synthesis of new growth.</t>
  </si>
  <si>
    <t>rGrowth</t>
  </si>
  <si>
    <t>surface_upward_mass_flux_of_carbon_dioxide_expressed_as_carbon_due_to_plant_respiration_for_biomass_growth</t>
  </si>
  <si>
    <t>bab4b4a4-e5dd-11e5-8482-ac72891c3257</t>
  </si>
  <si>
    <t>f7237f04672f809d49922d1b995f281f</t>
  </si>
  <si>
    <t>Carbon Mass Flux into Atmosphere Due to Maintenance Autotrophic Respiration on Land [kgC m-2 s-1]</t>
  </si>
  <si>
    <t>Maintenance respiration is defined as the carbon cost to support the metabolic activity of existing live tissue.</t>
  </si>
  <si>
    <t>rMaint</t>
  </si>
  <si>
    <t>surface_upward_mass_flux_of_carbon_dioxide_expressed_as_carbon_due_to_plant_respiration_for_biomass_maintenance</t>
  </si>
  <si>
    <t>bab4bc2e-e5dd-11e5-8482-ac72891c3257</t>
  </si>
  <si>
    <t>640213ff812312e3ac8bf134f483ed0d</t>
  </si>
  <si>
    <t>Net Primary Production Allocated to Leaves as Carbon Mass Flux [kgC m-2 s-1]</t>
  </si>
  <si>
    <t>This is the rate of carbon uptake by leaves due to NPP</t>
  </si>
  <si>
    <t>nppLeaf</t>
  </si>
  <si>
    <t>net_primary_productivity_of_biomass_expressed_as_carbon_accumulated_in_leaves</t>
  </si>
  <si>
    <t>bab26e24-e5dd-11e5-8482-ac72891c3257</t>
  </si>
  <si>
    <t>df06d844bd95ddd2f0f62f54941c4b88</t>
  </si>
  <si>
    <t>Net Primary Production Allocated to Wood as Carbon Mass Flux [kgC m-2 s-1]</t>
  </si>
  <si>
    <t>This is the rate of carbon uptake by wood due to NPP</t>
  </si>
  <si>
    <t>nppWood</t>
  </si>
  <si>
    <t>net_primary_productivity_of_biomass_expressed_as_carbon_accumulated_in_wood</t>
  </si>
  <si>
    <t>bab27d2e-e5dd-11e5-8482-ac72891c3257</t>
  </si>
  <si>
    <t>fb5bd0286cdca991d0f67c498513f602</t>
  </si>
  <si>
    <t>Net Primary Production Allocated to Roots as Carbon Mass Flux [kgC m-2 s-1]</t>
  </si>
  <si>
    <t>This is the rate of carbon uptake by roots due to NPP</t>
  </si>
  <si>
    <t>nppRoot</t>
  </si>
  <si>
    <t>net_primary_productivity_of_biomass_expressed_as_carbon_accumulated_in_roots</t>
  </si>
  <si>
    <t>bab275d6-e5dd-11e5-8482-ac72891c3257</t>
  </si>
  <si>
    <t>091b217c2450d012fb2e192dee04053f</t>
  </si>
  <si>
    <t>ISMIP6 [new_LImon]</t>
  </si>
  <si>
    <t>8bbb0fa8-4a5b-11e6-9cd2-ac72891c3257</t>
  </si>
  <si>
    <t>CMIP,ISMIP6</t>
  </si>
  <si>
    <t>Grounded Ice Sheet Area Percentage</t>
  </si>
  <si>
    <t>Percentage of grid cell covered by grounded ice sheet</t>
  </si>
  <si>
    <t>sftgrf</t>
  </si>
  <si>
    <t>grounded_ice_sheet_area_fraction</t>
  </si>
  <si>
    <t>8bbb1520-4a5b-11e6-9cd2-ac72891c3257</t>
  </si>
  <si>
    <t>590e5de4-9e49-11e5-803c-0d0b866b59f3</t>
  </si>
  <si>
    <t>Floating Ice Shelf Area Percentage</t>
  </si>
  <si>
    <t>Percentage of grid cell covered by floating ice shelf, the component of the ice sheet that is flowing over sea water</t>
  </si>
  <si>
    <t>sftflf</t>
  </si>
  <si>
    <t>floating_ice_shelf_area_fraction</t>
  </si>
  <si>
    <t>8bbb1a70-4a5b-11e6-9cd2-ac72891c3257</t>
  </si>
  <si>
    <t>590dbe0c-9e49-11e5-803c-0d0b866b59f3</t>
  </si>
  <si>
    <t>Fraction of each grid cell that is occupied by snow that rests on land portion of cell.</t>
  </si>
  <si>
    <t>bab7c2d4-e5dd-11e5-8482-ac72891c3257</t>
  </si>
  <si>
    <t>78.46 s</t>
  </si>
  <si>
    <t>C4MIP,CDRMIP,CFMIP,CMIP,DAMIP,FAFMIP,GMMIP,GeoMIP,HighResMIP,ISMIP6,LS3MIP,LUMIP,PMIP,VIACSAB,VolMIP</t>
  </si>
  <si>
    <t>Mean Age of Snow</t>
  </si>
  <si>
    <t>Age of Snow (when computing the time-mean here, the time samples, weighted by the mass of snow on the land portion of the grid cell, are accumulated and then divided by the sum of the weights.  Reported as missing data in regions free of snow on land.</t>
  </si>
  <si>
    <t>When computing the time-mean here, the time samples, weighted by the mass of snow on the land portion of the grid cell, are accumulated and then divided by the sum of the weights.  Reported as "missing in regions free of snow on land.</t>
  </si>
  <si>
    <t>agesno</t>
  </si>
  <si>
    <t>age_of_surface_snow</t>
  </si>
  <si>
    <t>area: mean where land time: mean (with samples weighted by snow mass)</t>
  </si>
  <si>
    <t>baa7f8ae-e5dd-11e5-8482-ac72891c3257</t>
  </si>
  <si>
    <t>51e0588121783d77407236e0d2eb5d14</t>
  </si>
  <si>
    <t>f9478548-80ba-11e6-ab6e-5404a60d96b5</t>
  </si>
  <si>
    <t>Temporal mean, Global field (single level) [XY-na] [amnla-tmnsn]</t>
  </si>
  <si>
    <t>C4MIP,CMIP,DAMIP,FAFMIP,GMMIP,GeoMIP,HighResMIP,LS3MIP,LUMIP,PMIP,VolMIP</t>
  </si>
  <si>
    <t>Liquid Water Content of Snow Layer</t>
  </si>
  <si>
    <t>The total mass of liquid water contained interstitially within the whole depth of the snow layer of the land portion of a grid cell divided by the area of the land portion of the cell.</t>
  </si>
  <si>
    <t>where land over land: this is computed as the total mass of liquid water contained interstitially within the snow layer of the land portion of a grid cell divided by the area of the land portion of the cell.</t>
  </si>
  <si>
    <t>lwsnl</t>
  </si>
  <si>
    <t>bab0f1a2-e5dd-11e5-8482-ac72891c3257</t>
  </si>
  <si>
    <t>c7452587dbc0d44ad81fc174a656ecea</t>
  </si>
  <si>
    <t>C4MIP,CMIP,FAFMIP,GMMIP,GeoMIP,HighResMIP,LS3MIP,LUMIP,VIACSAB,VolMIP</t>
  </si>
  <si>
    <t>962.9 s</t>
  </si>
  <si>
    <t>4.503 s</t>
  </si>
  <si>
    <t>C4MIP,CFMIP,CMIP,DAMIP,DCPP,FAFMIP,GMMIP,GeoMIP,HighResMIP,LS3MIP,LUMIP,PAMIP,PMIP,VIACSAB,VolMIP</t>
  </si>
  <si>
    <t>Computed as the mass of surface snow on the land portion of the grid cell divided by the land area in the grid cell; reported as missing where the land fraction is 0; excluded is snow on vegetation canopy or on sea ice.</t>
  </si>
  <si>
    <t>bab81e50-e5dd-11e5-8482-ac72891c3257</t>
  </si>
  <si>
    <t>-0.007542 s</t>
  </si>
  <si>
    <t>955500.0 s</t>
  </si>
  <si>
    <t>12130.0 s</t>
  </si>
  <si>
    <t>C4MIP,CFMIP,CMIP,DAMIP,FAFMIP,GMMIP,GeoMIP,HighResMIP,LS3MIP,LUMIP,PMIP,VIACSAB,VolMIP</t>
  </si>
  <si>
    <t>Snow Soot Content</t>
  </si>
  <si>
    <t>the entire land portion of the grid cell is considered, with snow soot content set to 0.0 in regions free of snow.</t>
  </si>
  <si>
    <t>sootsn</t>
  </si>
  <si>
    <t>soot_content_of_surface_snow</t>
  </si>
  <si>
    <t>bab83fc0-e5dd-11e5-8482-ac72891c3257</t>
  </si>
  <si>
    <t>d421b6923b396998106a8c1c66ea07f1</t>
  </si>
  <si>
    <t>Surface Snow Melt</t>
  </si>
  <si>
    <t>The total surface snow melt rate on the land portion of the grid cell divided by the land area in the grid cell; report as zero for snow-free land regions and missing where there is no land.</t>
  </si>
  <si>
    <t>Computed as the total surface melt water on the land portion of the grid cell divided by the land area in the grid cell; report as 0.0 for snow-free land regions; report as missing where the land fraction is 0.</t>
  </si>
  <si>
    <t>snm</t>
  </si>
  <si>
    <t>surface_snow_melt_flux</t>
  </si>
  <si>
    <t>bab802f8-e5dd-11e5-8482-ac72891c3257</t>
  </si>
  <si>
    <t>5652800cc64fd945cc990547aee633a1</t>
  </si>
  <si>
    <t>0.0003926 s</t>
  </si>
  <si>
    <t>6.123e-06 s</t>
  </si>
  <si>
    <t>C4MIP,CMIP,DAMIP,FAFMIP,GMMIP,GeoMIP,HighResMIP,ISMIP6,LS3MIP,LUMIP,PMIP,VIACSAB,VolMIP</t>
  </si>
  <si>
    <t>The snow and ice sublimation flux is the loss of snow and ice mass resulting from their conversion to water vapor.  Computed as the total sublimation on the land portion of the grid cell divided by the land area in the grid cell; reported as missing for snow-free land regions; reported as missing where the land fraction is 0.</t>
  </si>
  <si>
    <t>bab6bba0-e5dd-11e5-8482-ac72891c3257</t>
  </si>
  <si>
    <t>-0.004959 s</t>
  </si>
  <si>
    <t>0.0009936 s</t>
  </si>
  <si>
    <t>9.61e-05 s</t>
  </si>
  <si>
    <t>Downward Heat Flux into Snow Where Land over Land</t>
  </si>
  <si>
    <t>the net downward heat flux from the atmosphere into the snow that lies on land divided by the land area in the grid cell; reported as 0.0 for snow-free land regions or where the land fraction is 0.</t>
  </si>
  <si>
    <t>the net downward heat flux from the atmosphere into the snow that lies on land divided by the land area in the grid cell; reported as missing for snow-free land regions or where the land fraction is 0.</t>
  </si>
  <si>
    <t>hfdsn</t>
  </si>
  <si>
    <t>surface_downward_heat_flux_in_snow</t>
  </si>
  <si>
    <t>baaed890-e5dd-11e5-8482-ac72891c3257</t>
  </si>
  <si>
    <t>a634ef4f4c0cda3a3c0c02652ca8cc6a</t>
  </si>
  <si>
    <t>Liquid Water Content of Permafrost Layer</t>
  </si>
  <si>
    <t>*where land over land*, i.e., this is the total mass of liquid water contained within the permafrost layer within the land portion of a grid cell divided by the area of the land portion of the cell.</t>
  </si>
  <si>
    <t>"where land over land", i.e., this is the total mass of liquid water contained within the permafrost layer within the land portion of a grid cell divided by the area of the land portion of the cell.</t>
  </si>
  <si>
    <t>pflw</t>
  </si>
  <si>
    <t>liquid_water_content_of_permafrost_layer</t>
  </si>
  <si>
    <t>bab323d2-e5dd-11e5-8482-ac72891c3257</t>
  </si>
  <si>
    <t>67adc30ae1278d2ef6d696ba0e2c92e8</t>
  </si>
  <si>
    <t>Permafrost Layer Thickness</t>
  </si>
  <si>
    <t>The mean thickness of the permafrost layer in the land portion of the grid cell.  Reported as zero in permafrost-free regions.</t>
  </si>
  <si>
    <t>where land over land: This is the mean thickness of the permafrost layer in the land portion of the grid cell.  Reported as missing in permafrost-free regions.</t>
  </si>
  <si>
    <t>tpf</t>
  </si>
  <si>
    <t>permafrost_layer_thickness</t>
  </si>
  <si>
    <t>baba8cbc-e5dd-11e5-8482-ac72891c3257</t>
  </si>
  <si>
    <t>3e437daab5bc69123a859ad361babc59</t>
  </si>
  <si>
    <t>C4MIP,CDRMIP,CMIP,FAFMIP,GMMIP,GeoMIP,HighResMIP,LS3MIP,LUMIP,PMIP,VIACSAB,VolMIP</t>
  </si>
  <si>
    <t>Snow Internal Temperature</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</si>
  <si>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</si>
  <si>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</si>
  <si>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tsn</t>
  </si>
  <si>
    <t>temperature_in_surface_snow</t>
  </si>
  <si>
    <t>8bbac66a-4a5b-11e6-9cd2-ac72891c3257</t>
  </si>
  <si>
    <t>15fd6126b9fb057118c71df94403e30c</t>
  </si>
  <si>
    <t>C4MIP,CMIP,DAMIP,FAFMIP,GMMIP,GeoMIP,HighResMIP,ISMIP6,LS3MIP,LUMIP,VIACSAB,VolMIP</t>
  </si>
  <si>
    <t>yr</t>
  </si>
  <si>
    <t>DCPP [DCPP-year]</t>
  </si>
  <si>
    <t>fb017168-be37-11e6-bac1-5404a60d96b5</t>
  </si>
  <si>
    <t>CMIP,DCPP,PAMIP</t>
  </si>
  <si>
    <t>fb01755a-be37-11e6-bac1-5404a60d96b5</t>
  </si>
  <si>
    <t>fb017924-be37-11e6-bac1-5404a60d96b5</t>
  </si>
  <si>
    <t>fb017ce4-be37-11e6-bac1-5404a60d96b5</t>
  </si>
  <si>
    <t>Total Vegetated Percentage Cover</t>
  </si>
  <si>
    <t>Percentage of grid cell that is covered by vegetation.This SHOULD be the sum of tree, grass (natural and pasture), crop and shrub fractions.</t>
  </si>
  <si>
    <t>vegFrac</t>
  </si>
  <si>
    <t>longitude latitude time typeveg</t>
  </si>
  <si>
    <t>fb01828e-be37-11e6-bac1-5404a60d96b5</t>
  </si>
  <si>
    <t>590e75c2-9e49-11e5-803c-0d0b866b59f3</t>
  </si>
  <si>
    <t>52a0fe48-1ed7-11e7-9366-ac72891c3257</t>
  </si>
  <si>
    <t>Temporal mean, Global field (single level) [XY-na] {:typeveg} [amnla-tmn]</t>
  </si>
  <si>
    <t>fb018658-be37-11e6-bac1-5404a60d96b5</t>
  </si>
  <si>
    <t>Annual Gross Percentage of Land-Use Tile That Was Transferred into Other Land-Use Tiles</t>
  </si>
  <si>
    <t>Cumulative percentage transitions over the year; note that percentage should be reported as percentage of atmospheric grid cell</t>
  </si>
  <si>
    <t>fracOutLut</t>
  </si>
  <si>
    <t>area: mean where land over all_area_types time: sum</t>
  </si>
  <si>
    <t>longitude latitude landUse time</t>
  </si>
  <si>
    <t>LUMIP [Lyr_Lut]</t>
  </si>
  <si>
    <t>d22e4358-4a9f-11e6-b84e-ac72891c3257</t>
  </si>
  <si>
    <t>5913dbf2-9e49-11e5-803c-0d0b866b59f3</t>
  </si>
  <si>
    <t>e9fae74c-c1ce-11e6-8067-ac72891c3257</t>
  </si>
  <si>
    <t>Temporal mean, Global field (single level) [XY-na] {landUse:} [tsum]</t>
  </si>
  <si>
    <t>CMIP,LUMIP</t>
  </si>
  <si>
    <t>Annual Gross Percentage That Was Transferred into This Tile from Other Land-Use Tiles</t>
  </si>
  <si>
    <t>Cumulative percentage transitions over the year; note that percentage should be reported as a percentage of atmospheric grid cell</t>
  </si>
  <si>
    <t>fracInLut</t>
  </si>
  <si>
    <t>d22e47d6-4a9f-11e6-b84e-ac72891c3257</t>
  </si>
  <si>
    <t>59177b18-9e49-11e5-803c-0d0b866b59f3</t>
  </si>
  <si>
    <t>Percentage of Grid Cell for Each Land-Use Tile</t>
  </si>
  <si>
    <t>End of year values (not annual mean); note that percentage should be reported as percentage of land grid cell (example: frac_lnd = 0.5, frac_ocn = 0.5, frac_crop_lnd = 0.2 (of land portion of grid cell), then frac_lut(crop) = 0.5*0.2 = 0.1)</t>
  </si>
  <si>
    <t>fracLut</t>
  </si>
  <si>
    <t>area: mean where land over all_area_types time: point</t>
  </si>
  <si>
    <t>longitude latitude landUse time1</t>
  </si>
  <si>
    <t>yrPt</t>
  </si>
  <si>
    <t>d22e4c68-4a9f-11e6-b84e-ac72891c3257</t>
  </si>
  <si>
    <t>591423aa-9e49-11e5-803c-0d0b866b59f3</t>
  </si>
  <si>
    <t>fa25ee7e-267c-11e7-9bed-ac72891c3257</t>
  </si>
  <si>
    <t>Instantaneous value (i.e. synoptic or time-step value), Global field (single level) [XY-na] {landUse:} [amlax-tpt]</t>
  </si>
  <si>
    <t>Upward Component of the Eliassen-Palm Flux</t>
  </si>
  <si>
    <t>m3 s-2</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</si>
  <si>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</si>
  <si>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zonal mean; hence YZT</t>
  </si>
  <si>
    <t>epfz</t>
  </si>
  <si>
    <t>upward_eliassen_palm_flux_in_air</t>
  </si>
  <si>
    <t>longitude: mean time: mean</t>
  </si>
  <si>
    <t>latitude plev39 time</t>
  </si>
  <si>
    <t>DynVarMIP [DYVR_monthly_c]</t>
  </si>
  <si>
    <t>8b97a1bc-4a5b-11e6-9cd2-ac72891c3257</t>
  </si>
  <si>
    <t>85631e0f7a8fdcb10737a525f4134181</t>
  </si>
  <si>
    <t>f7e94ce4-562c-11e6-a2a4-ac72891c3257</t>
  </si>
  <si>
    <t>Temporal mean, Atmospheric Zonal Mean (on 39 pressure levels) [Y-P39] [tmean]</t>
  </si>
  <si>
    <t>DAMIP,DCPP,DynVarMIP,HighResMIP,PAMIP,VolMIP</t>
  </si>
  <si>
    <t>Northward Component of the Eliassen-Palm Flux</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</si>
  <si>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</si>
  <si>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epfy</t>
  </si>
  <si>
    <t>northward_eliassen_palm_flux_in_air</t>
  </si>
  <si>
    <t>HighResMIP [Amon_sparc]</t>
  </si>
  <si>
    <t>feeaea60-96ec-11e6-b81e-c9e268aff03a</t>
  </si>
  <si>
    <t>9522ca96d0b066ebe8defd5541de0582</t>
  </si>
  <si>
    <t>Tendency of Eastward Wind Due to Eliassen-Palm Flux Divergence</t>
  </si>
  <si>
    <t>m s-2</t>
  </si>
  <si>
    <t>Tendency of the zonal mean zonal wind due to the divergence of the Eliassen-Palm flux.</t>
  </si>
  <si>
    <t>utendepfd</t>
  </si>
  <si>
    <t>tendency_of_eastward_wind_due_to_eliassen_palm_flux_divergence</t>
  </si>
  <si>
    <t>feeaf438-96ec-11e6-b81e-c9e268aff03a</t>
  </si>
  <si>
    <t>590fa2bc-9e49-11e5-803c-0d0b866b59f3</t>
  </si>
  <si>
    <t>Transformed Eulerian Mean Northward Wind</t>
  </si>
  <si>
    <t>Transformed Eulerian Mean Diagnostics v*, meridional component of the residual meridional circulation (v*, w*) derived from 6 hr or higher frequency data fields (use instantaneous daily fields or 12 hr fields if the 6 hr data are not available).</t>
  </si>
  <si>
    <t>vtem</t>
  </si>
  <si>
    <t>northward_transformed_eulerian_mean_air_velocity</t>
  </si>
  <si>
    <t>feeadf5c-96ec-11e6-b81e-c9e268aff03a</t>
  </si>
  <si>
    <t>ba7be4134a9cf4838434bf204d80b903</t>
  </si>
  <si>
    <t>Transformed Eulerian Mean Upward Wind</t>
  </si>
  <si>
    <t>Transformed Eulerian Mean Diagnostics w*, upward component of the residual meridional circulation (v*, w*) derived from 6 hr or higher frequency data fields (use instantaneous daily fields or 12 hr fields if the 6 hr data are not available). Scale height: 6950 m</t>
  </si>
  <si>
    <t>wtem</t>
  </si>
  <si>
    <t>upward_transformed_eulerian_mean_air_velocity</t>
  </si>
  <si>
    <t>feeae56a-96ec-11e6-b81e-c9e268aff03a</t>
  </si>
  <si>
    <t>c64364df884a3cebaa7aebb664260776</t>
  </si>
  <si>
    <t>Eastward Acceleration Due to Non-Orographic Gravity Wave Drag</t>
  </si>
  <si>
    <t>Tendency of the eastward wind by parameterized nonorographic gravity waves.</t>
  </si>
  <si>
    <t>utendnogw</t>
  </si>
  <si>
    <t>tendency_of_eastward_wind_due_to_nonorographic_gravity_wave_drag</t>
  </si>
  <si>
    <t>8183e5fa-f906-11e6-a176-5404a60d96b5</t>
  </si>
  <si>
    <t>590e85a8-9e49-11e5-803c-0d0b866b59f3</t>
  </si>
  <si>
    <t>Northward Acceleration Due to Non-Orographic Gravity Wave Drag</t>
  </si>
  <si>
    <t>Tendency of the northward wind by parameterized nonorographic gravity waves.  (Note that CF name tables only have a general northward tendency for all gravity waves, and we need it separated by type.)</t>
  </si>
  <si>
    <t>vtendnogw</t>
  </si>
  <si>
    <t>tendency_of_northward_wind_due_to_nonorographic_gravity_wave_drag</t>
  </si>
  <si>
    <t>8183eac8-f906-11e6-a176-5404a60d96b5</t>
  </si>
  <si>
    <t>59170700-9e49-11e5-803c-0d0b866b59f3</t>
  </si>
  <si>
    <t>Eastward Gravity Wave Drag</t>
  </si>
  <si>
    <t>Parameterised x-component of gravity wave drag</t>
  </si>
  <si>
    <t>xgwdparam</t>
  </si>
  <si>
    <t>atmosphere_eastward_stress_due_to_gravity_wave_drag</t>
  </si>
  <si>
    <t>8bafa41a-4a5b-11e6-9cd2-ac72891c3257</t>
  </si>
  <si>
    <t>591472f6-9e49-11e5-803c-0d0b866b59f3</t>
  </si>
  <si>
    <t>Northward Gravity Wave Drag</t>
  </si>
  <si>
    <t>Parameterised y- component of gravity wave drag</t>
  </si>
  <si>
    <t>ygwdparam</t>
  </si>
  <si>
    <t>atmosphere_northward_stress_due_to_gravity_wave_drag</t>
  </si>
  <si>
    <t>8bafa9a6-4a5b-11e6-9cd2-ac72891c3257</t>
  </si>
  <si>
    <t>59132e1e-9e49-11e5-803c-0d0b866b59f3</t>
  </si>
  <si>
    <t>Carbon Mass in Model Soil Pool</t>
  </si>
  <si>
    <t>Carbon mass in the full depth of the soil model.</t>
  </si>
  <si>
    <t>cSoil</t>
  </si>
  <si>
    <t>soil_mass_content_of_carbon</t>
  </si>
  <si>
    <t>C4MIP [C_Basic]</t>
  </si>
  <si>
    <t>8b7ed3d0-4a5b-11e6-9cd2-ac72891c3257</t>
  </si>
  <si>
    <t>6c08493dc9183b6ec7005a6be27f67f1</t>
  </si>
  <si>
    <t>Total Water Content of Soil Layer</t>
  </si>
  <si>
    <t>mrsol</t>
  </si>
  <si>
    <t>C4MIP [C_LandT1]</t>
  </si>
  <si>
    <t>8</t>
  </si>
  <si>
    <t>8b803cac-4a5b-11e6-9cd2-ac72891c3257</t>
  </si>
  <si>
    <t>591389b8-9e49-11e5-803c-0d0b866b59f3</t>
  </si>
  <si>
    <t>Needleleaf Deciduous Tree Area Percentage</t>
  </si>
  <si>
    <t>This is the percentage of the entire grid cell that is covered by needleleaf deciduous trees.</t>
  </si>
  <si>
    <t>treeFracNdlDcd</t>
  </si>
  <si>
    <t>longitude latitude time typetreend</t>
  </si>
  <si>
    <t>C4MIP [C_LandT2]</t>
  </si>
  <si>
    <t>6f6a6464-9acb-11e6-b7ee-ac72891c3257</t>
  </si>
  <si>
    <t>59131672-9e49-11e5-803c-0d0b866b59f3</t>
  </si>
  <si>
    <t>f2f043e8-26b8-11e7-8344-ac72891c3257</t>
  </si>
  <si>
    <t>Temporal mean, Global field (single level) [XY-na] {:typetreend} [amnlax-tmn]</t>
  </si>
  <si>
    <t>C4MIP,CMIP,LUMIP,PMIP</t>
  </si>
  <si>
    <t>Broadleaf Evergreen Tree Area Percentage</t>
  </si>
  <si>
    <t>This is the percentage of the entire grid cell that is covered by broadleaf evergreen trees.</t>
  </si>
  <si>
    <t>treeFracBdlEvg</t>
  </si>
  <si>
    <t>longitude latitude time typetreebe</t>
  </si>
  <si>
    <t>6f6a6a72-9acb-11e6-b7ee-ac72891c3257</t>
  </si>
  <si>
    <t>5914dbb0-9e49-11e5-803c-0d0b866b59f3</t>
  </si>
  <si>
    <t>f2ef7f62-26b8-11e7-8344-ac72891c3257</t>
  </si>
  <si>
    <t>Temporal mean, Global field (single level) [XY-na] {:typetreebe} [amnlax-tmn]</t>
  </si>
  <si>
    <t>Broadleaf Deciduous Tree Area Percentage</t>
  </si>
  <si>
    <t>This is the percentage of the entire grid cell that is covered by broadleaf deciduous trees.</t>
  </si>
  <si>
    <t>treeFracBdlDcd</t>
  </si>
  <si>
    <t>longitude latitude time typetreebd</t>
  </si>
  <si>
    <t>6f6a70da-9acb-11e6-b7ee-ac72891c3257</t>
  </si>
  <si>
    <t>5914ccba-9e49-11e5-803c-0d0b866b59f3</t>
  </si>
  <si>
    <t>f2edb934-26b8-11e7-8344-ac72891c3257</t>
  </si>
  <si>
    <t>Temporal mean, Global field (single level) [XY-na] {:typetreebd} [amnlax-tmn]</t>
  </si>
  <si>
    <t>C3 Natural Grass Area Percentage</t>
  </si>
  <si>
    <t>Percentage of entire grid cell covered by C3 natural grass.</t>
  </si>
  <si>
    <t>grassFracC3</t>
  </si>
  <si>
    <t>longitude latitude time typec3natg</t>
  </si>
  <si>
    <t>8b814764-4a5b-11e6-9cd2-ac72891c3257</t>
  </si>
  <si>
    <t>590dc8ac-9e49-11e5-803c-0d0b866b59f3</t>
  </si>
  <si>
    <t>fa26335c-267c-11e7-9bed-ac72891c3257</t>
  </si>
  <si>
    <t>Temporal mean, Global field (single level) [XY-na] {:typec3natg} [amnlax-tmn]</t>
  </si>
  <si>
    <t>C4 Natural Grass Area Percentage</t>
  </si>
  <si>
    <t>Percentage of entire grid cell covered by C4 natural grass.</t>
  </si>
  <si>
    <t>grassFracC4</t>
  </si>
  <si>
    <t>longitude latitude time typec4natg</t>
  </si>
  <si>
    <t>11</t>
  </si>
  <si>
    <t>8b814cc8-4a5b-11e6-9cd2-ac72891c3257</t>
  </si>
  <si>
    <t>590dc37a-9e49-11e5-803c-0d0b866b59f3</t>
  </si>
  <si>
    <t>fa261548-267c-11e7-9bed-ac72891c3257</t>
  </si>
  <si>
    <t>Temporal mean, Global field (single level) [XY-na] {:typec4natg} [amnlax-tmn]</t>
  </si>
  <si>
    <t>C3 Pasture Area Percentage</t>
  </si>
  <si>
    <t>Percentage of entire grid cell covered by C3 pasture</t>
  </si>
  <si>
    <t>pastureFracC3</t>
  </si>
  <si>
    <t>longitude latitude time typec3pastures</t>
  </si>
  <si>
    <t>e706daf2-aa7f-11e6-9a4a-5404a60d96b5</t>
  </si>
  <si>
    <t>84f091c0-acb7-11e6-b5ee-ac72891c3257</t>
  </si>
  <si>
    <t>fa25b06c-267c-11e7-9bed-ac72891c3257</t>
  </si>
  <si>
    <t>Temporal mean, Global field (single level) [XY-na] {:typec3pastures} [amnlax-tmn]</t>
  </si>
  <si>
    <t>C4MIP,CMIP,LUMIP</t>
  </si>
  <si>
    <t>C4 Pasture Area Percentage</t>
  </si>
  <si>
    <t>Percentage of entire grid cell covered by C4 pasture</t>
  </si>
  <si>
    <t>pastureFracC4</t>
  </si>
  <si>
    <t>longitude latitude time typec4pastures</t>
  </si>
  <si>
    <t>e706df98-aa7f-11e6-9a4a-5404a60d96b5</t>
  </si>
  <si>
    <t>84eff3c8-acb7-11e6-b5ee-ac72891c3257</t>
  </si>
  <si>
    <t>fa2610ca-267c-11e7-9bed-ac72891c3257</t>
  </si>
  <si>
    <t>Temporal mean, Global field (single level) [XY-na] {:typec4pastures} [amnlax-tmn]</t>
  </si>
  <si>
    <t>PARASOL Reflectance</t>
  </si>
  <si>
    <t>Simulated reflectance from PARASOL as seen at the top of the atmosphere for 5 solar zenith angles. Valid only over ocean and for one viewing direction (viewing zenith angle of 30 degrees and relative azimuth angle 320 degrees).</t>
  </si>
  <si>
    <t>parasolRefl</t>
  </si>
  <si>
    <t>toa_bidirectional_reflectance</t>
  </si>
  <si>
    <t>longitude latitude sza5 time</t>
  </si>
  <si>
    <t>CFMIP [CFmonExtra]</t>
  </si>
  <si>
    <t>8b8a56ec-4a5b-11e6-9cd2-ac72891c3257</t>
  </si>
  <si>
    <t>a06b8e83250b870d9f39dc1f6534efcb</t>
  </si>
  <si>
    <t>e9fa9724-c1ce-11e6-8067-ac72891c3257</t>
  </si>
  <si>
    <t>Temporal mean, Global field (single level) [XY-na] {sza5:} [amse-tmn]</t>
  </si>
  <si>
    <t>CFMIP,HighResMIP</t>
  </si>
  <si>
    <t>Emon</t>
  </si>
  <si>
    <t>ca7f7ade-6e00-11e7-9fbe-5404a60d96b5</t>
  </si>
  <si>
    <t>6586d31a-6dfc-11e7-81fb-5404a60d96b5</t>
  </si>
  <si>
    <t>Temporal Mean, Global field (7 pressure tropospheric levels) [XY-P7T] [am-tm]</t>
  </si>
  <si>
    <t>cad8979a-6e00-11e7-9fbe-5404a60d96b5</t>
  </si>
  <si>
    <t>Column Integrated Mass Flux</t>
  </si>
  <si>
    <t>Column integral of (mcu-mcd)</t>
  </si>
  <si>
    <t>Column integrated mass flux</t>
  </si>
  <si>
    <t>columnmassflux</t>
  </si>
  <si>
    <t>HighResMIP [Amon_conv]</t>
  </si>
  <si>
    <t>8baef7a4-4a5b-11e6-9cd2-ac72891c3257</t>
  </si>
  <si>
    <t>590d8018-9e49-11e5-803c-0d0b866b59f3</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</si>
  <si>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</si>
  <si>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</si>
  <si>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clwvic</t>
  </si>
  <si>
    <t>atmosphere_mass_content_of_convective_cloud_condensed_water</t>
  </si>
  <si>
    <t>7b064354-a220-11e6-a33f-ac72891c3257</t>
  </si>
  <si>
    <t>590ef7b8-9e49-11e5-803c-0d0b866b59f3</t>
  </si>
  <si>
    <t>Tendency of Air Temperature Due to Model Physics</t>
  </si>
  <si>
    <t>K s-1</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</si>
  <si>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</si>
  <si>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Heating rate due to diabatic processes</t>
  </si>
  <si>
    <t>tntmp</t>
  </si>
  <si>
    <t>tendency_of_air_temperature_due_to_model_physics</t>
  </si>
  <si>
    <t>longitude latitude plev27 time</t>
  </si>
  <si>
    <t>tntmp27</t>
  </si>
  <si>
    <t>HighResMIP [Amon_diag]</t>
  </si>
  <si>
    <t>8bafc508-4a5b-11e6-9cd2-ac72891c3257</t>
  </si>
  <si>
    <t>621681bc7c376de66228fdde13b97516</t>
  </si>
  <si>
    <t>f7ea1f3e-562c-11e6-a2a4-ac72891c3257</t>
  </si>
  <si>
    <t>Temporal mean, Global field (27 pressure levels) [XY-P27] [tmean]</t>
  </si>
  <si>
    <t>Tendency of Air Temperature Due to Longwave Radiative Heating</t>
  </si>
  <si>
    <t>Tendency of air temperature due to longwave radiative heating</t>
  </si>
  <si>
    <t>Heating rate due to longwave radiative flux</t>
  </si>
  <si>
    <t>tntrl</t>
  </si>
  <si>
    <t>tendency_of_air_temperature_due_to_longwave_heating</t>
  </si>
  <si>
    <t>tntrl27</t>
  </si>
  <si>
    <t>aerosol</t>
  </si>
  <si>
    <t>8bafcad0-4a5b-11e6-9cd2-ac72891c3257</t>
  </si>
  <si>
    <t>5917483c-9e49-11e5-803c-0d0b866b59f3</t>
  </si>
  <si>
    <t>Tendency of Air Temperature Due to Shortwave Radiative Heating</t>
  </si>
  <si>
    <t>Tendency of air temperature due to shortwave radiative heating</t>
  </si>
  <si>
    <t>Heating rate due to shortwave radiative flux</t>
  </si>
  <si>
    <t>tntrs</t>
  </si>
  <si>
    <t>tendency_of_air_temperature_due_to_shortwave_heating</t>
  </si>
  <si>
    <t>tntrs27</t>
  </si>
  <si>
    <t>8bafd07a-4a5b-11e6-9cd2-ac72891c3257</t>
  </si>
  <si>
    <t>59173c0c-9e49-11e5-803c-0d0b866b59f3</t>
  </si>
  <si>
    <t>ta27</t>
  </si>
  <si>
    <t>8bafd656-4a5b-11e6-9cd2-ac72891c3257</t>
  </si>
  <si>
    <t>ua27</t>
  </si>
  <si>
    <t>8bafdd4a-4a5b-11e6-9cd2-ac72891c3257</t>
  </si>
  <si>
    <t>va27</t>
  </si>
  <si>
    <t>8bafe24a-4a5b-11e6-9cd2-ac72891c3257</t>
  </si>
  <si>
    <t>zg27</t>
  </si>
  <si>
    <t>8bafe740-4a5b-11e6-9cd2-ac72891c3257</t>
  </si>
  <si>
    <t>hus27</t>
  </si>
  <si>
    <t>8bafec36-4a5b-11e6-9cd2-ac72891c3257</t>
  </si>
  <si>
    <t>Cloud Ice Mixing Ratio</t>
  </si>
  <si>
    <t>Cloud ice mixing ratio</t>
  </si>
  <si>
    <t>cldicemxrat</t>
  </si>
  <si>
    <t>cloud_ice_mixing_ratio</t>
  </si>
  <si>
    <t>cldicemxrat27</t>
  </si>
  <si>
    <t>8baff1a4-4a5b-11e6-9cd2-ac72891c3257</t>
  </si>
  <si>
    <t>5913a2fe-9e49-11e5-803c-0d0b866b59f3</t>
  </si>
  <si>
    <t>Cloud Water Mixing Ratio</t>
  </si>
  <si>
    <t>Cloud water mixing ratio</t>
  </si>
  <si>
    <t>cldwatmxrat</t>
  </si>
  <si>
    <t>cloud_liquid_water_mixing_ratio</t>
  </si>
  <si>
    <t>cldwatmxrat27</t>
  </si>
  <si>
    <t>8baff71c-4a5b-11e6-9cd2-ac72891c3257</t>
  </si>
  <si>
    <t>59151288-9e49-11e5-803c-0d0b866b59f3</t>
  </si>
  <si>
    <t>Mass Fraction of Rain in Air</t>
  </si>
  <si>
    <t>Rain mixing ratio</t>
  </si>
  <si>
    <t>rainmxrat</t>
  </si>
  <si>
    <t>mass_fraction_of_liquid_precipitation_in_air</t>
  </si>
  <si>
    <t>rainmxrat27</t>
  </si>
  <si>
    <t>8baffcd0-4a5b-11e6-9cd2-ac72891c3257</t>
  </si>
  <si>
    <t>5914b9be-9e49-11e5-803c-0d0b866b59f3</t>
  </si>
  <si>
    <t>Mass Fraction of Snow in Air</t>
  </si>
  <si>
    <t>Snow mixing ratio</t>
  </si>
  <si>
    <t>snowmxrat</t>
  </si>
  <si>
    <t>mass_fraction_of_snow_in_air</t>
  </si>
  <si>
    <t>snowmxrat27</t>
  </si>
  <si>
    <t>8bb0022a-4a5b-11e6-9cd2-ac72891c3257</t>
  </si>
  <si>
    <t>5917d1d0-9e49-11e5-803c-0d0b866b59f3</t>
  </si>
  <si>
    <t>Graupel Mixing Ratio</t>
  </si>
  <si>
    <t>Graupel mixing ratio</t>
  </si>
  <si>
    <t>grplmxrat</t>
  </si>
  <si>
    <t>mass_fraction_of_graupel_in_air</t>
  </si>
  <si>
    <t>grplmxrat27</t>
  </si>
  <si>
    <t>8bb00784-4a5b-11e6-9cd2-ac72891c3257</t>
  </si>
  <si>
    <t>590f21d4-9e49-11e5-803c-0d0b866b59f3</t>
  </si>
  <si>
    <t>Eastward Humidity Transport</t>
  </si>
  <si>
    <t>m2 s-1</t>
  </si>
  <si>
    <t>Column integrated eastward wind times specific humidity</t>
  </si>
  <si>
    <t>Eastward integrated moisture transport</t>
  </si>
  <si>
    <t>uqint</t>
  </si>
  <si>
    <t>integral_wrt_height_of_product_of_eastward_wind_and_specific_humidity</t>
  </si>
  <si>
    <t>HighResMIP [Amon_ext]</t>
  </si>
  <si>
    <t>8badd2a2-4a5b-11e6-9cd2-ac72891c3257</t>
  </si>
  <si>
    <t>59177dc0-9e49-11e5-803c-0d0b866b59f3</t>
  </si>
  <si>
    <t>Northward Humidity Transport</t>
  </si>
  <si>
    <t>Column integrated northward wind times specific humidity</t>
  </si>
  <si>
    <t>Northward integrated moisture transport</t>
  </si>
  <si>
    <t>vqint</t>
  </si>
  <si>
    <t>integral_wrt_height_of_product_of_northward_wind_and_specific_humidity</t>
  </si>
  <si>
    <t>8baddaa4-4a5b-11e6-9cd2-ac72891c3257</t>
  </si>
  <si>
    <t>591306a0-9e49-11e5-803c-0d0b866b59f3</t>
  </si>
  <si>
    <t>in Amon</t>
  </si>
  <si>
    <t>81d83384-aa6a-11e6-9736-5404a60d96b5</t>
  </si>
  <si>
    <t>b7e3ae1a-7c00-11e6-bcdf-ac72891c3257</t>
  </si>
  <si>
    <t>Mean-Squared Eastward Wind Speed</t>
  </si>
  <si>
    <t>u*u</t>
  </si>
  <si>
    <t>u2</t>
  </si>
  <si>
    <t>square_of_eastward_wind</t>
  </si>
  <si>
    <t>8baf2b66-4a5b-11e6-9cd2-ac72891c3257</t>
  </si>
  <si>
    <t>59175dc2-9e49-11e5-803c-0d0b866b59f3</t>
  </si>
  <si>
    <t>Mean-Squared Northward Wind Speed</t>
  </si>
  <si>
    <t>v*v</t>
  </si>
  <si>
    <t>v2</t>
  </si>
  <si>
    <t>square_of_northward_wind</t>
  </si>
  <si>
    <t>8baf330e-4a5b-11e6-9cd2-ac72891c3257</t>
  </si>
  <si>
    <t>591485b6-9e49-11e5-803c-0d0b866b59f3</t>
  </si>
  <si>
    <t>Mean-Squared Vertical Velocity (Omega)</t>
  </si>
  <si>
    <t>Pa2 s-2</t>
  </si>
  <si>
    <t>omega*omega</t>
  </si>
  <si>
    <t>wap2</t>
  </si>
  <si>
    <t>square_of_lagrangian_tendency_of_air_pressure</t>
  </si>
  <si>
    <t>8baf39ee-4a5b-11e6-9cd2-ac72891c3257</t>
  </si>
  <si>
    <t>591371b2-9e49-11e5-803c-0d0b866b59f3</t>
  </si>
  <si>
    <t>Mean-Squared Air Temperature</t>
  </si>
  <si>
    <t>K2</t>
  </si>
  <si>
    <t>Air temperature squared</t>
  </si>
  <si>
    <t>t2</t>
  </si>
  <si>
    <t>square_of_air_temperature</t>
  </si>
  <si>
    <t>8baf3f70-4a5b-11e6-9cd2-ac72891c3257</t>
  </si>
  <si>
    <t>590d82de-9e49-11e5-803c-0d0b866b59f3</t>
  </si>
  <si>
    <t>Product of Eastward Wind and Northward Wind</t>
  </si>
  <si>
    <t>u*v</t>
  </si>
  <si>
    <t>uv</t>
  </si>
  <si>
    <t>product_of_eastward_wind_and_northward_wind</t>
  </si>
  <si>
    <t>8baf4678-4a5b-11e6-9cd2-ac72891c3257</t>
  </si>
  <si>
    <t>59137496-9e49-11e5-803c-0d0b866b59f3</t>
  </si>
  <si>
    <t>Product of Eastward Wind and Omega</t>
  </si>
  <si>
    <t>Pa m s-2</t>
  </si>
  <si>
    <t>u*omega</t>
  </si>
  <si>
    <t>uwap</t>
  </si>
  <si>
    <t>product_of_eastward_wind_and_lagrangian_tendency_of_air_pressure</t>
  </si>
  <si>
    <t>8baf4bfa-4a5b-11e6-9cd2-ac72891c3257</t>
  </si>
  <si>
    <t>591792ce-9e49-11e5-803c-0d0b866b59f3</t>
  </si>
  <si>
    <t>Product of Northward Wind and Omega</t>
  </si>
  <si>
    <t>v*omega</t>
  </si>
  <si>
    <t>vwap</t>
  </si>
  <si>
    <t>product_of_northward_wind_and_lagrangian_tendency_of_air_pressure</t>
  </si>
  <si>
    <t>8baf5168-4a5b-11e6-9cd2-ac72891c3257</t>
  </si>
  <si>
    <t>590ec446-9e49-11e5-803c-0d0b866b59f3</t>
  </si>
  <si>
    <t>Product of Air Temperature and Eastward Wind</t>
  </si>
  <si>
    <t>K m s-1</t>
  </si>
  <si>
    <t>Product of air temperature and eastward wind</t>
  </si>
  <si>
    <t>ut</t>
  </si>
  <si>
    <t>product_of_eastward_wind_and_air_temperature</t>
  </si>
  <si>
    <t>8baf56c2-4a5b-11e6-9cd2-ac72891c3257</t>
  </si>
  <si>
    <t>5917841e-9e49-11e5-803c-0d0b866b59f3</t>
  </si>
  <si>
    <t>Product of Air Temperature and Northward Wind</t>
  </si>
  <si>
    <t>Product of air temperature and northward wind</t>
  </si>
  <si>
    <t>vt</t>
  </si>
  <si>
    <t>product_of_northward_wind_and_air_temperature</t>
  </si>
  <si>
    <t>8baf5c26-4a5b-11e6-9cd2-ac72891c3257</t>
  </si>
  <si>
    <t>5914668a-9e49-11e5-803c-0d0b866b59f3</t>
  </si>
  <si>
    <t>Product of Air Temperature and Omega</t>
  </si>
  <si>
    <t>K Pa s-1</t>
  </si>
  <si>
    <t>Product of air temperature and pressure tendency</t>
  </si>
  <si>
    <t>twap</t>
  </si>
  <si>
    <t>product_of_lagrangian_tendency_of_air_pressure_and_air_temperature</t>
  </si>
  <si>
    <t>8baf62e8-4a5b-11e6-9cd2-ac72891c3257</t>
  </si>
  <si>
    <t>590f753a-9e49-11e5-803c-0d0b866b59f3</t>
  </si>
  <si>
    <t>8baf686a-4a5b-11e6-9cd2-ac72891c3257</t>
  </si>
  <si>
    <t>8baf6dd8-4a5b-11e6-9cd2-ac72891c3257</t>
  </si>
  <si>
    <t>Net Carbon Mass Flux out of Atmosphere Due to Net Ecosystem Productivity on Land [kgC m-2 s-1]</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</si>
  <si>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</si>
  <si>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Net Ecosystem Exchange</t>
  </si>
  <si>
    <t>nep</t>
  </si>
  <si>
    <t>surface_net_downward_mass_flux_of_carbon_dioxide_expressed_as_carbon_due_to_all_land_processes_excluding_anthropogenic_land_use_change</t>
  </si>
  <si>
    <t>LS3MIP [LCmon]</t>
  </si>
  <si>
    <t>d2290cee-4a9f-11e6-b84e-ac72891c3257</t>
  </si>
  <si>
    <t>b71c89e6003d19738e44474eaacf8ef0</t>
  </si>
  <si>
    <t>AerChemMIP,CDRMIP,CMIP,FAFMIP,GMMIP,GeoMIP,HighResMIP,LS3MIP,RFMIP,VIACSAB,VolMIP</t>
  </si>
  <si>
    <t>Net Carbon Mass Flux into Atmosphere Due to Land-Use Change [kgC m-2 s-1]</t>
  </si>
  <si>
    <t>Carbon mass flux per unit area into atmosphere due to human changes to land (excluding forest regrowth) accounting possibly for different time-scales related to fate of the wood, for example.</t>
  </si>
  <si>
    <t>Net Carbon Mass Flux into Atmosphere due to Land Use Change</t>
  </si>
  <si>
    <t>fLuc</t>
  </si>
  <si>
    <t>surface_net_upward_mass_flux_of_carbon_dioxide_expressed_as_carbon_due_to_emission_from_anthropogenic_land_use_change</t>
  </si>
  <si>
    <t>d229196e-4a9f-11e6-b84e-ac72891c3257</t>
  </si>
  <si>
    <t>2191e3410c3a2beedfec222f81f028b6</t>
  </si>
  <si>
    <t>Carbon Mass in Wood</t>
  </si>
  <si>
    <t>Carbon mass per unit area in wood, including sapwood and hardwood.</t>
  </si>
  <si>
    <t>cWood</t>
  </si>
  <si>
    <t>stem_mass_content_of_carbon</t>
  </si>
  <si>
    <t>d229353e-4a9f-11e6-b84e-ac72891c3257</t>
  </si>
  <si>
    <t>64d818a9a2f9e72570449c024070950e</t>
  </si>
  <si>
    <t>Carbon Mass in Other Living Compartments on Land</t>
  </si>
  <si>
    <t>e.g., labile, fruits, reserves, etc.</t>
  </si>
  <si>
    <t>cMisc</t>
  </si>
  <si>
    <t>miscellaneous_living_matter_mass_content_of_carbon</t>
  </si>
  <si>
    <t>d2293d68-4a9f-11e6-b84e-ac72891c3257</t>
  </si>
  <si>
    <t>f3532407075647328e7da9c24f00193d</t>
  </si>
  <si>
    <t>Non-Woody Vegetation Percentage Cover</t>
  </si>
  <si>
    <t>Percentage of land use tile tile that is non-woody vegetation ( e.g. herbaceous crops)</t>
  </si>
  <si>
    <t>nwdFracLut</t>
  </si>
  <si>
    <t>longitude latitude landUse time typenwd</t>
  </si>
  <si>
    <t>LUMIP [Lmon_Lut]</t>
  </si>
  <si>
    <t>d22da9f2-4a9f-11e6-b84e-ac72891c3257</t>
  </si>
  <si>
    <t>59170110-9e49-11e5-803c-0d0b866b59f3</t>
  </si>
  <si>
    <t>fa252444-267c-11e7-9bed-ac72891c3257</t>
  </si>
  <si>
    <t>Temporal mean, Global field (single level) [XY-na] {landUse: typenwd} [amnlax-tmn]</t>
  </si>
  <si>
    <t>9157856a-267c-11e7-8933-ac72891c3257</t>
  </si>
  <si>
    <t>fa25342a-267c-11e7-9bed-ac72891c3257</t>
  </si>
  <si>
    <t>Temporal mean, Global field (single level) [XY-na] {landUse:} [amnlax-tmn]</t>
  </si>
  <si>
    <t>PMIP [PMIP-Lmon-02]</t>
  </si>
  <si>
    <t>6f6a57d0-9acb-11e6-b7ee-ac72891c3257</t>
  </si>
  <si>
    <t>Needleleaf Evergreen Tree Area Percentage</t>
  </si>
  <si>
    <t>This is the percentage of the entire grid cell that is covered by needleleaf evergreen trees.</t>
  </si>
  <si>
    <t>treeFracNdlEvg</t>
  </si>
  <si>
    <t>longitude latitude time typetreene</t>
  </si>
  <si>
    <t>6f6a5e4c-9acb-11e6-b7ee-ac72891c3257</t>
  </si>
  <si>
    <t>59144f06-9e49-11e5-803c-0d0b866b59f3</t>
  </si>
  <si>
    <t>7459241c-30ba-11e7-a768-5404a60d96b5</t>
  </si>
  <si>
    <t>Temporal mean, Global field (single level) [XY-na] {:typetreene} [amnlax-tmn]</t>
  </si>
  <si>
    <t>Percentage Cover by C3 Crops</t>
  </si>
  <si>
    <t>Percentage of entire grid cell covered by C3 crops</t>
  </si>
  <si>
    <t>cropFracC3</t>
  </si>
  <si>
    <t>longitude latitude time typec3crop</t>
  </si>
  <si>
    <t>8b81522c-4a5b-11e6-9cd2-ac72891c3257</t>
  </si>
  <si>
    <t>5916fc60-9e49-11e5-803c-0d0b866b59f3</t>
  </si>
  <si>
    <t>8b92729c-30b4-11e7-a768-5404a60d96b5</t>
  </si>
  <si>
    <t>Temporal mean, Global field (single level) [XY-na] {:typec3crop} [amnlax-tmn]</t>
  </si>
  <si>
    <t>Percentage Cover by C4 Crops</t>
  </si>
  <si>
    <t>Percentage of entire grid cell covered by C4 crops</t>
  </si>
  <si>
    <t>cropFracC4</t>
  </si>
  <si>
    <t>longitude latitude time typec4crop</t>
  </si>
  <si>
    <t>6f6a8ea8-9acb-11e6-b7ee-ac72891c3257</t>
  </si>
  <si>
    <t>59170444-9e49-11e5-803c-0d0b866b59f3</t>
  </si>
  <si>
    <t>8be482c6-30b4-11e7-a768-5404a60d96b5</t>
  </si>
  <si>
    <t>Temporal mean, Global field (single level) [XY-na] {:typec4crop} [amnlax-tmn]</t>
  </si>
  <si>
    <t>Height of the Vegetation Canopy</t>
  </si>
  <si>
    <t>Vegetation height averaged over all vegetation types and over the vegetated fraction of a grid cell.</t>
  </si>
  <si>
    <t>vegHeight</t>
  </si>
  <si>
    <t>canopy_height</t>
  </si>
  <si>
    <t>area: time: mean where vegetation (comment: mask=vegFrac)</t>
  </si>
  <si>
    <t>6f6aafaa-9acb-11e6-b7ee-ac72891c3257</t>
  </si>
  <si>
    <t>59170cbe-9e49-11e5-803c-0d0b866b59f3</t>
  </si>
  <si>
    <t>40ebe794-6fd0-11e8-80de-a44cc8186c64</t>
  </si>
  <si>
    <t>Temporal mean, Global field (single level) [XY-na] [amv-twm]</t>
  </si>
  <si>
    <t>AerChemMIP,C4MIP,DAMIP,HighResMIP,LUMIP,PMIP</t>
  </si>
  <si>
    <t>Wetland Percentage Cover</t>
  </si>
  <si>
    <t>Percentage of grid cell covered by wetland. Report only one year if  fixed percentage is used, or time series if values are determined dynamically.</t>
  </si>
  <si>
    <t>wetlandFrac</t>
  </si>
  <si>
    <t>longitude latitude time typewetla</t>
  </si>
  <si>
    <t>6f6acb20-9acb-11e6-b7ee-ac72891c3257</t>
  </si>
  <si>
    <t>59147ddc-9e49-11e5-803c-0d0b866b59f3</t>
  </si>
  <si>
    <t>7658a66e-33cd-11e7-8cec-5404a60d96b5</t>
  </si>
  <si>
    <t>Temporal mean, Global field (single level) [XY-na] {:typewetla} [amnla-tmn]</t>
  </si>
  <si>
    <t>DAMIP [DAMIP_day]</t>
  </si>
  <si>
    <t>8b8fc3de-4a5b-11e6-9cd2-ac72891c3257</t>
  </si>
  <si>
    <t>DAMIP,HighResMIP,LS3MIP</t>
  </si>
  <si>
    <t>DCPP [DCPP-day]</t>
  </si>
  <si>
    <t>8b980e9a-4a5b-11e6-9cd2-ac72891c3257</t>
  </si>
  <si>
    <t>DCPP,DynVarMIP,HighResMIP,PAMIP</t>
  </si>
  <si>
    <t>surface, now requesting daily output.</t>
  </si>
  <si>
    <t>DynVarMIP [DYVR_daily_c]</t>
  </si>
  <si>
    <t>8b981340-4a5b-11e6-9cd2-ac72891c3257</t>
  </si>
  <si>
    <t>DynVarMIP [DYVR_daily_d]</t>
  </si>
  <si>
    <t>8bae00ba-4a5b-11e6-9cd2-ac72891c3257</t>
  </si>
  <si>
    <t>DynVarMIP,HighResMIP,VolMIP</t>
  </si>
  <si>
    <t>8bae05ec-4a5b-11e6-9cd2-ac72891c3257</t>
  </si>
  <si>
    <t>Upwelling Longwave Radiation</t>
  </si>
  <si>
    <t>Upwelling longwave radiation (includes the fluxes at the surface and TOA)</t>
  </si>
  <si>
    <t>Includes also the fluxes at the surface and TOA.</t>
  </si>
  <si>
    <t>rlu</t>
  </si>
  <si>
    <t>upwelling_longwave_flux_in_air</t>
  </si>
  <si>
    <t>CFmon ((isd.003))</t>
  </si>
  <si>
    <t>CFmon_3dstd</t>
  </si>
  <si>
    <t>bab56d68-e5dd-11e5-8482-ac72891c3257</t>
  </si>
  <si>
    <t>bcfeacf77d49ef51a6ee66a1ab0ebcb4</t>
  </si>
  <si>
    <t>AerChemMIP,CFMIP,CMIP,DAMIP,GeoMIP,HighResMIP,PMIP,VIACSAB</t>
  </si>
  <si>
    <t>Upwelling Shortwave Radiation</t>
  </si>
  <si>
    <t>Upwelling shortwave radiation  (includes also the fluxes at the surface and top of atmosphere)</t>
  </si>
  <si>
    <t>rsu</t>
  </si>
  <si>
    <t>upwelling_shortwave_flux_in_air</t>
  </si>
  <si>
    <t>bab64814-e5dd-11e5-8482-ac72891c3257</t>
  </si>
  <si>
    <t>c323f38340e4846931ad4891232d839d</t>
  </si>
  <si>
    <t>Downwelling Longwave Radiation</t>
  </si>
  <si>
    <t>Downwelling Longwave Radiation (includes the fluxes at the surface and TOA)</t>
  </si>
  <si>
    <t>rld</t>
  </si>
  <si>
    <t>downwelling_longwave_flux_in_air</t>
  </si>
  <si>
    <t>bab51cf0-e5dd-11e5-8482-ac72891c3257</t>
  </si>
  <si>
    <t>c432bfbfc0e7f4403f91af39736ff61c</t>
  </si>
  <si>
    <t>Downwelling Shortwave Radiation</t>
  </si>
  <si>
    <t>Downwelling shortwave radiation (includes the fluxes at the surface and top-of-atmosphere)</t>
  </si>
  <si>
    <t>rsd</t>
  </si>
  <si>
    <t>downwelling_shortwave_flux_in_air</t>
  </si>
  <si>
    <t>bab5d424-e5dd-11e5-8482-ac72891c3257</t>
  </si>
  <si>
    <t>eb9ac643cd9c73cae960d6d2db7b901d</t>
  </si>
  <si>
    <t>Upwelling Clear-Sky Longwave Radiation</t>
  </si>
  <si>
    <t>Upwelling clear-sky longwave radiation  (includes the fluxes at the surface and TOA)</t>
  </si>
  <si>
    <t>rlucs</t>
  </si>
  <si>
    <t>upwelling_longwave_flux_in_air_assuming_clear_sky</t>
  </si>
  <si>
    <t>bab5768c-e5dd-11e5-8482-ac72891c3257</t>
  </si>
  <si>
    <t>a8607fe15cb4f2997228523340233d91</t>
  </si>
  <si>
    <t>Upwelling Clear-Sky Shortwave Radiation</t>
  </si>
  <si>
    <t>Upwelling clear-sky shortwave radiation  (includes the fluxes at the surface and TOA)</t>
  </si>
  <si>
    <t>rsucs</t>
  </si>
  <si>
    <t>upwelling_shortwave_flux_in_air_assuming_clear_sky</t>
  </si>
  <si>
    <t>bab64ee0-e5dd-11e5-8482-ac72891c3257</t>
  </si>
  <si>
    <t>eb72b66b6365daed79aefeda9d3d30b5</t>
  </si>
  <si>
    <t>Downwelling Clear-Sky Longwave Radiation</t>
  </si>
  <si>
    <t>Downwelling clear-sky longwave radiation (includes the fluxes at the surface and TOA)</t>
  </si>
  <si>
    <t>rldcs</t>
  </si>
  <si>
    <t>downwelling_longwave_flux_in_air_assuming_clear_sky</t>
  </si>
  <si>
    <t>bab5268c-e5dd-11e5-8482-ac72891c3257</t>
  </si>
  <si>
    <t>e79eb59d74038643b2201bb0556e720a</t>
  </si>
  <si>
    <t>Downwelling Clear-Sky Shortwave Radiation</t>
  </si>
  <si>
    <t>Downwelling clear-sky shortwave radiation (includes the fluxes at the surface and top-of-atmosphere)</t>
  </si>
  <si>
    <t>rsdcs</t>
  </si>
  <si>
    <t>downwelling_shortwave_flux_in_air_assuming_clear_sky</t>
  </si>
  <si>
    <t>bab5d898-e5dd-11e5-8482-ac72891c3257</t>
  </si>
  <si>
    <t>38806cec3ba894d7745fada80c9f6fe6</t>
  </si>
  <si>
    <t>bab8ff64-e5dd-11e5-8482-ac72891c3257</t>
  </si>
  <si>
    <t>AerChemMIP,CFMIP,DAMIP,GeoMIP,HighResMIP,VIACSAB</t>
  </si>
  <si>
    <t>Tendency of Air Temperature</t>
  </si>
  <si>
    <t>tnt</t>
  </si>
  <si>
    <t>tendency_of_air_temperature</t>
  </si>
  <si>
    <t>baba4b30-e5dd-11e5-8482-ac72891c3257</t>
  </si>
  <si>
    <t>c8b1814845661bcad37910e70a59b285</t>
  </si>
  <si>
    <t>AerChemMIP,CFMIP,DAMIP,GeoMIP,HighResMIP,PMIP</t>
  </si>
  <si>
    <t>Tendency of Air Temperature Due to Advection</t>
  </si>
  <si>
    <t>Tendency of Air Temperature due to Advection</t>
  </si>
  <si>
    <t>tnta</t>
  </si>
  <si>
    <t>tendency_of_air_temperature_due_to_advection</t>
  </si>
  <si>
    <t>baba4f22-e5dd-11e5-8482-ac72891c3257</t>
  </si>
  <si>
    <t>ea55d8afe6bacbfa1029c0048717eaaa</t>
  </si>
  <si>
    <t>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</si>
  <si>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baba5d78-e5dd-11e5-8482-ac72891c3257</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</si>
  <si>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</si>
  <si>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</si>
  <si>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To be specified only in  models which do not separate cloud, precipitation and boundary layer terms.  Includes all boundary layer terms including diffusive ones.</t>
  </si>
  <si>
    <t>tntscpbl</t>
  </si>
  <si>
    <t>tendency_of_air_temperature_due_to_stratiform_cloud_and_precipitation_and_boundary_layer_mixing</t>
  </si>
  <si>
    <t>baba657a-e5dd-11e5-8482-ac72891c3257</t>
  </si>
  <si>
    <t>475dc209e9f9cd51eedee4d26caf9f67</t>
  </si>
  <si>
    <t>Tendency of Air Temperature Due to Radiative Heating</t>
  </si>
  <si>
    <t>Tendency of Air Temperature due to Radiative Heating</t>
  </si>
  <si>
    <t>tntr</t>
  </si>
  <si>
    <t>tendency_of_air_temperature_due_to_radiative_heating</t>
  </si>
  <si>
    <t>baba617e-e5dd-11e5-8482-ac72891c3257</t>
  </si>
  <si>
    <t>93a0ba1f23bfc41b720ea68951d28144</t>
  </si>
  <si>
    <t>Tendency of Air Temperature Due to Convection</t>
  </si>
  <si>
    <t>Tendencies from cumulus convection scheme.</t>
  </si>
  <si>
    <t>tntc</t>
  </si>
  <si>
    <t>tendency_of_air_temperature_due_to_convection</t>
  </si>
  <si>
    <t>baba5300-e5dd-11e5-8482-ac72891c3257</t>
  </si>
  <si>
    <t>52f043533a691ca5721460e316c3a328</t>
  </si>
  <si>
    <t>baafe8fc-e5dd-11e5-8482-ac72891c3257</t>
  </si>
  <si>
    <t>AerChemMIP,CFMIP,DAMIP,GeoMIP,HighResMIP</t>
  </si>
  <si>
    <t>bab00f1c-e5dd-11e5-8482-ac72891c3257</t>
  </si>
  <si>
    <t>Tendency of Specific Humidity</t>
  </si>
  <si>
    <t>s-1</t>
  </si>
  <si>
    <t>tnhus</t>
  </si>
  <si>
    <t>tendency_of_specific_humidity</t>
  </si>
  <si>
    <t>bab9ca3e-e5dd-11e5-8482-ac72891c3257</t>
  </si>
  <si>
    <t>2a6093caf9e5cd42fb2fba6bdb73d6db</t>
  </si>
  <si>
    <t>Tendency of Specific Humidity Due to Advection</t>
  </si>
  <si>
    <t>Tendency of Specific Humidity due to Advection</t>
  </si>
  <si>
    <t>tnhusa</t>
  </si>
  <si>
    <t>tendency_of_specific_humidity_due_to_advection</t>
  </si>
  <si>
    <t>bab9ce44-e5dd-11e5-8482-ac72891c3257</t>
  </si>
  <si>
    <t>150d0829eec06aeaf75d22d08d328ffa</t>
  </si>
  <si>
    <t>Tendency of Specific Humidity Due to Convection</t>
  </si>
  <si>
    <t>tnhusc</t>
  </si>
  <si>
    <t>tendency_of_specific_humidity_due_to_convection</t>
  </si>
  <si>
    <t>bab9d236-e5dd-11e5-8482-ac72891c3257</t>
  </si>
  <si>
    <t>a1d576b3fc447c37d782926441428ffd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</si>
  <si>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</si>
  <si>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</si>
  <si>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</si>
  <si>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tnhusd</t>
  </si>
  <si>
    <t>tendency_of_specific_humidity_due_to_diffusion</t>
  </si>
  <si>
    <t>bab9d6c8-e5dd-11e5-8482-ac72891c3257</t>
  </si>
  <si>
    <t>2c8cb564bae033f641135194947da163</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</si>
  <si>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</si>
  <si>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</si>
  <si>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To be specified only in  models which do not separate budget terms for stratiform cloud, precipitation and boundary layer schemes.  Includes all bounday layer terms including and diffusive terms.</t>
  </si>
  <si>
    <t>tnhusscpbl</t>
  </si>
  <si>
    <t>tendency_of_specific_humidity_due_to_stratiform_cloud_and_precipitation_and_boundary_layer_mixing</t>
  </si>
  <si>
    <t>bab9dfd8-e5dd-11e5-8482-ac72891c3257</t>
  </si>
  <si>
    <t>9e9e7476986ece18ce380652eaabe342</t>
  </si>
  <si>
    <t>Tendency of Specific Humidity Due to Model Physics</t>
  </si>
  <si>
    <t>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</si>
  <si>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</si>
  <si>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tnhusmp</t>
  </si>
  <si>
    <t>tendency_of_specific_humidity_due_to_model_physics</t>
  </si>
  <si>
    <t>bab9db28-e5dd-11e5-8482-ac72891c3257</t>
  </si>
  <si>
    <t>6e30ba1e2c19dcbd85faa176d4eae596</t>
  </si>
  <si>
    <t>Eddy Viscosity Coefficient for Momentum</t>
  </si>
  <si>
    <t>Vertical diffusion coefficient for momentum due to parametrised eddies</t>
  </si>
  <si>
    <t>evu</t>
  </si>
  <si>
    <t>atmosphere_momentum_diffusivity</t>
  </si>
  <si>
    <t>a94c9fc0-817c-11e6-a4e2-5404a60d96b5</t>
  </si>
  <si>
    <t>52c137a21845ae294b27ad40eaca096d</t>
  </si>
  <si>
    <t>Eddy Diffusivity Coefficient for Temperature</t>
  </si>
  <si>
    <t>Vertical diffusion coefficient for temperature due to parametrised eddies</t>
  </si>
  <si>
    <t>edt</t>
  </si>
  <si>
    <t>atmosphere_heat_diffusivity</t>
  </si>
  <si>
    <t>a94cab8c-817c-11e6-a4e2-5404a60d96b5</t>
  </si>
  <si>
    <t>c373986159daf18eee63ca731d52b6f7</t>
  </si>
  <si>
    <t>Convective Cloud Area Percentage</t>
  </si>
  <si>
    <t>Include only convective cloud.</t>
  </si>
  <si>
    <t>clc</t>
  </si>
  <si>
    <t>convective_cloud_area_fraction_in_atmosphere_layer</t>
  </si>
  <si>
    <t>baaa557c-e5dd-11e5-8482-ac72891c3257</t>
  </si>
  <si>
    <t>1aefc13bd27020244fe1cfd706ce1041</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</si>
  <si>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</si>
  <si>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</si>
  <si>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clwc</t>
  </si>
  <si>
    <t>mass_fraction_of_convective_cloud_liquid_water_in_air</t>
  </si>
  <si>
    <t>baab0b2a-e5dd-11e5-8482-ac72891c3257</t>
  </si>
  <si>
    <t>9b75db3b829a01b02dfe952824150a33</t>
  </si>
  <si>
    <t>AerChemMIP,CFMIP,GeoMIP,HighResMIP</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</si>
  <si>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</si>
  <si>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</si>
  <si>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clic</t>
  </si>
  <si>
    <t>mass_fraction_of_convective_cloud_ice_in_air</t>
  </si>
  <si>
    <t>baaa8aa6-e5dd-11e5-8482-ac72891c3257</t>
  </si>
  <si>
    <t>76f247229d5b524d94dfaedd577eeb84</t>
  </si>
  <si>
    <t>Percentage Cover of Stratiform Cloud</t>
  </si>
  <si>
    <t>Cloud area fraction (reported as a percentage) for the whole atmospheric column due to stratiform clouds, as seen from the surface or the top of the atmosphere. Includes both large-scale and convective cloud.</t>
  </si>
  <si>
    <t>cls</t>
  </si>
  <si>
    <t>stratiform_cloud_area_fraction_in_atmosphere_layer</t>
  </si>
  <si>
    <t>baaac764-e5dd-11e5-8482-ac72891c3257</t>
  </si>
  <si>
    <t>2cd1940e7201d5adb02ba157a74fc33e</t>
  </si>
  <si>
    <t>AerChemMIP,CFMIP,GeoMIP,HighResMIP,PMIP</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</si>
  <si>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</si>
  <si>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</si>
  <si>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clws</t>
  </si>
  <si>
    <t>mass_fraction_of_stratiform_cloud_liquid_water_in_air</t>
  </si>
  <si>
    <t>baab0f3a-e5dd-11e5-8482-ac72891c3257</t>
  </si>
  <si>
    <t>e4dc8fb121d8dc2cbc44f1f28eea183b</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</si>
  <si>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</si>
  <si>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</si>
  <si>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clis</t>
  </si>
  <si>
    <t>mass_fraction_of_stratiform_cloud_ice_in_air</t>
  </si>
  <si>
    <t>baaa8cd6-e5dd-11e5-8482-ac72891c3257</t>
  </si>
  <si>
    <t>4dbe7bd9b38439125b341edba15aa66a</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</si>
  <si>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</si>
  <si>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</si>
  <si>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Calculated as the convective mass flux divided by the area of the whole grid cell (not just the area of the cloud).</t>
  </si>
  <si>
    <t>mcu</t>
  </si>
  <si>
    <t>atmosphere_updraft_convective_mass_flux</t>
  </si>
  <si>
    <t>bab125a0-e5dd-11e5-8482-ac72891c3257</t>
  </si>
  <si>
    <t>62aa098b13f86fa22de1a874536a64ae</t>
  </si>
  <si>
    <t>Downdraft Convective Mass Flux</t>
  </si>
  <si>
    <t>mcd</t>
  </si>
  <si>
    <t>atmosphere_downdraft_convective_mass_flux</t>
  </si>
  <si>
    <t>bab12118-e5dd-11e5-8482-ac72891c3257</t>
  </si>
  <si>
    <t>e889a99259ce24104c8b21894ace22da</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</si>
  <si>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</si>
  <si>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</si>
  <si>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smc</t>
  </si>
  <si>
    <t>atmosphere_net_upward_shallow_convective_mass_flux</t>
  </si>
  <si>
    <t>bab7bdf2-e5dd-11e5-8482-ac72891c3257</t>
  </si>
  <si>
    <t>706324a93b4c3976da22db8a6e9d78b0</t>
  </si>
  <si>
    <t>Deep Convective Mass Flux</t>
  </si>
  <si>
    <t>The net mass flux  represents the difference between the updraft and downdraft components.   This is calculated as the convective mass flux divided by the area of the whole grid cell (not just the area of the cloud).</t>
  </si>
  <si>
    <t>dmc</t>
  </si>
  <si>
    <t>atmosphere_net_upward_deep_convective_mass_flux</t>
  </si>
  <si>
    <t>baac1790-e5dd-11e5-8482-ac72891c3257</t>
  </si>
  <si>
    <t>517f72b8577df7e97ce2dea8f1143e94</t>
  </si>
  <si>
    <t>TOA Outgoing Shortwave Radiation in 4XCO2 Atmosphere</t>
  </si>
  <si>
    <t>TOA Outgoing Shortwave Radiation calculated using carbon dioxide concentrations increased fourfold</t>
  </si>
  <si>
    <t>rsut4co2</t>
  </si>
  <si>
    <t>CFmon_2dmod</t>
  </si>
  <si>
    <t>bab68158-e5dd-11e5-8482-ac72891c3257</t>
  </si>
  <si>
    <t>58bbe37eb1035d22ab051fcfa10c67d9</t>
  </si>
  <si>
    <t>AerChemMIP,CFMIP,HighResMIP,VIACSAB</t>
  </si>
  <si>
    <t>TOA Outgoing Longwave Radiation 4XCO2 Atmosphere</t>
  </si>
  <si>
    <t>Top-of-atmosphere outgoing longwave radiation calculated using carbon dioxide concentrations increased fourfold</t>
  </si>
  <si>
    <t>rlut4co2</t>
  </si>
  <si>
    <t>bab59a22-e5dd-11e5-8482-ac72891c3257</t>
  </si>
  <si>
    <t>0888eef64215cf18affe93ca142c95ad</t>
  </si>
  <si>
    <t>TOA Outgoing Clear-Sky Shortwave Radiation 4XCO2 Atmosphere</t>
  </si>
  <si>
    <t>TOA Outgoing Clear-Sky Shortwave Radiation calculated using carbon dioxide concentrations increased fourfold</t>
  </si>
  <si>
    <t>rsutcs4co2</t>
  </si>
  <si>
    <t>bab699c2-e5dd-11e5-8482-ac72891c3257</t>
  </si>
  <si>
    <t>827d0f8093c7858a784e5fda140a6e12</t>
  </si>
  <si>
    <t>TOA Outgoing Clear-Sky Longwave Radiation 4XCO2 Atmosphere</t>
  </si>
  <si>
    <t>Top-of-atmosphere outgoing clear-sky longwave radiation calculated using carbon dioxide concentrations increased fourfold</t>
  </si>
  <si>
    <t>rlutcs4co2</t>
  </si>
  <si>
    <t>bab5b822-e5dd-11e5-8482-ac72891c3257</t>
  </si>
  <si>
    <t>71a3667c9d9a8b9af56e22757461b7d0</t>
  </si>
  <si>
    <t>Upwelling Longwave Radiation 4XCO2 Atmosphere</t>
  </si>
  <si>
    <t>Upwelling longwave radiation calculated using carbon dioxide concentrations increased fourfold (includes the fluxes at the surface and TOA)</t>
  </si>
  <si>
    <t>rlu4co2</t>
  </si>
  <si>
    <t>CFmon_3dmod</t>
  </si>
  <si>
    <t>bab56b24-e5dd-11e5-8482-ac72891c3257</t>
  </si>
  <si>
    <t>01918a16b5ac9dbbe932d83357c06a21</t>
  </si>
  <si>
    <t>AerChemMIP,CFMIP,HighResMIP</t>
  </si>
  <si>
    <t>Upwelling Shortwave Radiation 4XCO2 Atmosphere</t>
  </si>
  <si>
    <t>Upwelling Shortwave Radiation calculated using carbon dioxide concentrations increased fourfold</t>
  </si>
  <si>
    <t>rsu4co2</t>
  </si>
  <si>
    <t>bab6438c-e5dd-11e5-8482-ac72891c3257</t>
  </si>
  <si>
    <t>8e5acd3e73d41006a677b5e77fe383f7</t>
  </si>
  <si>
    <t>Downwelling Longwave Radiation 4XCO2 Atmosphere</t>
  </si>
  <si>
    <t>Downwelling longwave radiation calculated using carbon dioxide concentrations increased fourfold (includes the fluxes at the surface and TOA)</t>
  </si>
  <si>
    <t>rld4co2</t>
  </si>
  <si>
    <t>bab51a98-e5dd-11e5-8482-ac72891c3257</t>
  </si>
  <si>
    <t>e0279cf7335a5b9292a1a3c8f70a32a2</t>
  </si>
  <si>
    <t>Downwelling Shortwave Radiation 4XCO2 Atmosphere</t>
  </si>
  <si>
    <t>Downwelling shortwave radiation calculated using carbon dioxide concentrations increased fourfold</t>
  </si>
  <si>
    <t>rsd4co2</t>
  </si>
  <si>
    <t>bab5cf9c-e5dd-11e5-8482-ac72891c3257</t>
  </si>
  <si>
    <t>6248574ebce5bf9fde3841735c9108bc</t>
  </si>
  <si>
    <t>Upwelling Clear-Sky Longwave Radiation 4XCO2 Atmosphere</t>
  </si>
  <si>
    <t>Upwelling clear-sky longwave radiation calculated using carbon dioxide concentrations increased fourfold (includes the fluxes at the surface and TOA)</t>
  </si>
  <si>
    <t>rlucs4co2</t>
  </si>
  <si>
    <t>bab571f0-e5dd-11e5-8482-ac72891c3257</t>
  </si>
  <si>
    <t>5951b6df2bd5a02e11213ea42620fa89</t>
  </si>
  <si>
    <t>Upwelling Clear-Sky Shortwave Radiation 4XCO2 Atmosphere</t>
  </si>
  <si>
    <t>Upwelling clear-sky shortwave radiation calculated using carbon dioxide concentrations increased fourfold</t>
  </si>
  <si>
    <t>rsucs4co2</t>
  </si>
  <si>
    <t>bab64a6c-e5dd-11e5-8482-ac72891c3257</t>
  </si>
  <si>
    <t>bef5e52ab3ef55640ab0133c34c9dec2</t>
  </si>
  <si>
    <t>Downwelling Clear-Sky Longwave Radiation 4XCO2 Atmosphere</t>
  </si>
  <si>
    <t>Downwelling clear-sky longwave radiation calculated using carbon dioxide concentrations increased fourfold (includes the fluxes at the surface and TOA)</t>
  </si>
  <si>
    <t>rldcs4co2</t>
  </si>
  <si>
    <t>bab52196-e5dd-11e5-8482-ac72891c3257</t>
  </si>
  <si>
    <t>bc0982cd4cc45a7ad96524f549a468c4</t>
  </si>
  <si>
    <t>Downwelling Clear-Sky Shortwave Radiation 4XCO2 Atmosphere</t>
  </si>
  <si>
    <t>Downwelling clear-sky shortwave radiation calculated using carbon dioxide concentrations increased fourfold</t>
  </si>
  <si>
    <t>rsdcs4co2</t>
  </si>
  <si>
    <t>bab5d65e-e5dd-11e5-8482-ac72891c3257</t>
  </si>
  <si>
    <t>b8acc50c52fa48b40a4512d06d2d6435</t>
  </si>
  <si>
    <t>ISCCP Total Cloud Cover Percentage</t>
  </si>
  <si>
    <t>Total cloud area fraction (reported as a percentage) for the whole atmospheric column, as seen by the International Satellite Cloud Climatology Project (ISCCP) analysis. Includes both large-scale and convective cloud.  (MODIS). Includes both large-scale and convective cloud.</t>
  </si>
  <si>
    <t>cltisccp</t>
  </si>
  <si>
    <t>CFmon_sim</t>
  </si>
  <si>
    <t>baaafa68-e5dd-11e5-8482-ac72891c3257</t>
  </si>
  <si>
    <t>b045cae1f65ba99831648f136b309e91</t>
  </si>
  <si>
    <t>AerChemMIP,CFMIP,DAMIP,HighResMIP,PMIP,RFMIP,VIACSAB</t>
  </si>
  <si>
    <t>ISCCP Mean Cloud Albedo</t>
  </si>
  <si>
    <t>ISCCP Mean Cloud Albedo. Time-means are weighted by the ISCCP Total Cloud Fraction {:cltisccp} - see  http://cfmip.metoffice.com/COSP.html</t>
  </si>
  <si>
    <t>time-means weighted by the ISCCP Total Cloud Fraction - see http://cfmip.metoffice.com/COSP.html</t>
  </si>
  <si>
    <t>albisccp</t>
  </si>
  <si>
    <t>cloud_albedo</t>
  </si>
  <si>
    <t>area: time: mean where cloud</t>
  </si>
  <si>
    <t>baa817c6-e5dd-11e5-8482-ac72891c3257</t>
  </si>
  <si>
    <t>bb4d31072e09cd4935f1c20a2c533bbd</t>
  </si>
  <si>
    <t>f948cdfe-80ba-11e6-ab6e-5404a60d96b5</t>
  </si>
  <si>
    <t>Temporal mean, Global field (single level) [XY-na] [amncl-twm]</t>
  </si>
  <si>
    <t>AerChemMIP,CFMIP,DAMIP,HighResMIP,RFMIP</t>
  </si>
  <si>
    <t>ISCCP Mean Cloud Top Pressure</t>
  </si>
  <si>
    <t>ISCCP Mean Cloud Top Pressure. Time-means are weighted by the ISCCP Total Cloud Fraction {:cltisccp} - see  http://cfmip.metoffice.com/COSP.html</t>
  </si>
  <si>
    <t>pctisccp</t>
  </si>
  <si>
    <t>air_pressure_at_cloud_top</t>
  </si>
  <si>
    <t>bab31f68-e5dd-11e5-8482-ac72891c3257</t>
  </si>
  <si>
    <t>987be9b68c051baf4f0c5b6e8c26b4d8</t>
  </si>
  <si>
    <t>ISCCP Cloud Area Percentage</t>
  </si>
  <si>
    <t>Percentage cloud cover in optical depth categories.</t>
  </si>
  <si>
    <t>clisccp</t>
  </si>
  <si>
    <t>longitude latitude plev7c tau time</t>
  </si>
  <si>
    <t>2ab325ee-c07e-11e6-8775-5404a60d96b5</t>
  </si>
  <si>
    <t>fa7666d61b92de5bad1ad76561b8b850</t>
  </si>
  <si>
    <t>f7e8acd0-562c-11e6-a2a4-ac72891c3257</t>
  </si>
  <si>
    <t>Temporal mean, Global field (7 pressure levels) [XY-P7] {tau:} [tmean]</t>
  </si>
  <si>
    <t>CALIPSO Total Cloud Cover Percentage</t>
  </si>
  <si>
    <t>Total cloud area fraction (reported as a percentage) for the whole atmospheric column, as seen by the  Cloud-Aerosol Lidar and Infrared Pathfinder Satellite Observation (CALIPSO) instrument. Includes both large-scale and convective cloud.</t>
  </si>
  <si>
    <t>cltcalipso</t>
  </si>
  <si>
    <t>baaaf4a0-e5dd-11e5-8482-ac72891c3257</t>
  </si>
  <si>
    <t>ce9ab9b945fcc86013ad10431d8f252e</t>
  </si>
  <si>
    <t>AerChemMIP,CFMIP,DAMIP,HighResMIP,RFMIP,VIACSAB</t>
  </si>
  <si>
    <t>CALIPSO Low Level Cloud Cover Percentage</t>
  </si>
  <si>
    <t>Percentage cloud cover in layer centred on 840hPa</t>
  </si>
  <si>
    <t>cllcalipso</t>
  </si>
  <si>
    <t>longitude latitude time p840</t>
  </si>
  <si>
    <t>baaab4b8-e5dd-11e5-8482-ac72891c3257</t>
  </si>
  <si>
    <t>0bbbf303ac691061a69938846f32b23b</t>
  </si>
  <si>
    <t>f7de3bd8-562c-11e6-a2a4-ac72891c3257</t>
  </si>
  <si>
    <t>Temporal mean, Global field (single level) [XY-na] {:p840} [tmean]</t>
  </si>
  <si>
    <t>CALIPSO Mid Level Cloud Cover Percentage</t>
  </si>
  <si>
    <t>Percentage cloud cover in layer centred on 560hPa</t>
  </si>
  <si>
    <t>clmcalipso</t>
  </si>
  <si>
    <t>longitude latitude time p560</t>
  </si>
  <si>
    <t>baaac0de-e5dd-11e5-8482-ac72891c3257</t>
  </si>
  <si>
    <t>fe9d4b45792f7d6430fe2a9c9b7234b1</t>
  </si>
  <si>
    <t>f7df415e-562c-11e6-a2a4-ac72891c3257</t>
  </si>
  <si>
    <t>Temporal mean, Global field (single level) [XY-na] {:p560} [tmean]</t>
  </si>
  <si>
    <t>CALIPSO High Level Cloud Area Percentage</t>
  </si>
  <si>
    <t>Percentage cloud cover in layer centred on 220hPa</t>
  </si>
  <si>
    <t>clhcalipso</t>
  </si>
  <si>
    <t>longitude latitude time p220</t>
  </si>
  <si>
    <t>baaa7818-e5dd-11e5-8482-ac72891c3257</t>
  </si>
  <si>
    <t>7308096ae00ff52340909b2a59415f82</t>
  </si>
  <si>
    <t>f7e23c1a-562c-11e6-a2a4-ac72891c3257</t>
  </si>
  <si>
    <t>Temporal mean, Global field (single level) [XY-na] {:p220} [tmean]</t>
  </si>
  <si>
    <t>CALIPSO Percentage Cloud Cover</t>
  </si>
  <si>
    <t>Percentage cloud cover in CALIPSO standard atmospheric layers.</t>
  </si>
  <si>
    <t>clcalipso</t>
  </si>
  <si>
    <t>longitude latitude alt40 time</t>
  </si>
  <si>
    <t>baaa5db0-e5dd-11e5-8482-ac72891c3257</t>
  </si>
  <si>
    <t>400e5707b65c01e31f2ec6a59dd3983b</t>
  </si>
  <si>
    <t>f7e0026a-562c-11e6-a2a4-ac72891c3257</t>
  </si>
  <si>
    <t>Temporal mean, Global field on 40 altitude levels [XY-H40] [tmean]</t>
  </si>
  <si>
    <t>CFday ((isd.003))</t>
  </si>
  <si>
    <t>CFday_2d</t>
  </si>
  <si>
    <t>bab46db4-e5dd-11e5-8482-ac72891c3257</t>
  </si>
  <si>
    <t>AerChemMIP,CFMIP,HighResMIP,VolMIP</t>
  </si>
  <si>
    <t>bab625a0-e5dd-11e5-8482-ac72891c3257</t>
  </si>
  <si>
    <t>CFMIP,DCPP,HighResMIP,PAMIP</t>
  </si>
  <si>
    <t>bab68392-e5dd-11e5-8482-ac72891c3257</t>
  </si>
  <si>
    <t>bab60b42-e5dd-11e5-8482-ac72891c3257</t>
  </si>
  <si>
    <t>bab67424-e5dd-11e5-8482-ac72891c3257</t>
  </si>
  <si>
    <t>bab55792-e5dd-11e5-8482-ac72891c3257</t>
  </si>
  <si>
    <t>bab5c09c-e5dd-11e5-8482-ac72891c3257</t>
  </si>
  <si>
    <t>bab69f76-e5dd-11e5-8482-ac72891c3257</t>
  </si>
  <si>
    <t>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</si>
  <si>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baab15a2-e5dd-11e5-8482-ac72891c3257</t>
  </si>
  <si>
    <t>calculate mass of ice water in the column divided by the area of the column (not just the area of the cloudy portion of the column). This includes precipitating frozen hydrometeors ONLY if the precipitating hydrometeors affect the calculation of radiative transfer in model.</t>
  </si>
  <si>
    <t>baaa9cc6-e5dd-11e5-8482-ac72891c3257</t>
  </si>
  <si>
    <t>Pressure Tendency</t>
  </si>
  <si>
    <t>Omega (vertical velocity in pressure coordinates, positive downwards) at 500hPa level;</t>
  </si>
  <si>
    <t>at 500 hPa level; commonly referred to as "omega", this represents the vertical component of velocity in pressure coordinates (positive down)</t>
  </si>
  <si>
    <t>wap500</t>
  </si>
  <si>
    <t>longitude latitude time p500</t>
  </si>
  <si>
    <t>babd06a4-e5dd-11e5-8482-ac72891c3257</t>
  </si>
  <si>
    <t>e0a1b4528bdd009ada638396c9537baf</t>
  </si>
  <si>
    <t>f7e53744-562c-11e6-a2a4-ac72891c3257</t>
  </si>
  <si>
    <t>Temporal mean, Global field (single level) [XY-na] {:p500} [tmean]</t>
  </si>
  <si>
    <t>CFMIP,HighResMIP,PMIP</t>
  </si>
  <si>
    <t>Air temperature at 700hPa</t>
  </si>
  <si>
    <t>ta700</t>
  </si>
  <si>
    <t>longitude latitude time p700</t>
  </si>
  <si>
    <t>bab8e876-e5dd-11e5-8482-ac72891c3257</t>
  </si>
  <si>
    <t>60149d7950df0e17e492caf344b9a5f2</t>
  </si>
  <si>
    <t>f7e6a4b2-562c-11e6-a2a4-ac72891c3257</t>
  </si>
  <si>
    <t>Temporal mean, Global field (single level) [XY-na] {:p700} [tmean]</t>
  </si>
  <si>
    <t>baa929ea-e5dd-11e5-8482-ac72891c3257</t>
  </si>
  <si>
    <t>baa96d92-e5dd-11e5-8482-ac72891c3257</t>
  </si>
  <si>
    <t>baaaf8a6-e5dd-11e5-8482-ac72891c3257</t>
  </si>
  <si>
    <t>time-means are weighted by the ISCCP Total Cloud Fraction - see  http://cfmip.metoffice.com/COSP.html</t>
  </si>
  <si>
    <t>baa8144c-e5dd-11e5-8482-ac72891c3257</t>
  </si>
  <si>
    <t>bab31da6-e5dd-11e5-8482-ac72891c3257</t>
  </si>
  <si>
    <t>baaaf2e8-e5dd-11e5-8482-ac72891c3257</t>
  </si>
  <si>
    <t>baaab2e2-e5dd-11e5-8482-ac72891c3257</t>
  </si>
  <si>
    <t>baaabf08-e5dd-11e5-8482-ac72891c3257</t>
  </si>
  <si>
    <t>baaa766a-e5dd-11e5-8482-ac72891c3257</t>
  </si>
  <si>
    <t>CFday_3d</t>
  </si>
  <si>
    <t>babb4cf6-e5dd-11e5-8482-ac72891c3257</t>
  </si>
  <si>
    <t>babbb42a-e5dd-11e5-8482-ac72891c3257</t>
  </si>
  <si>
    <t>bab8fd84-e5dd-11e5-8482-ac72891c3257</t>
  </si>
  <si>
    <t>bab00d50-e5dd-11e5-8482-ac72891c3257</t>
  </si>
  <si>
    <t>babd0ad2-e5dd-11e5-8482-ac72891c3257</t>
  </si>
  <si>
    <t>babd9cae-e5dd-11e5-8482-ac72891c3257</t>
  </si>
  <si>
    <t>baafe744-e5dd-11e5-8482-ac72891c3257</t>
  </si>
  <si>
    <t>baaa4a8c-e5dd-11e5-8482-ac72891c3257</t>
  </si>
  <si>
    <t>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</si>
  <si>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baaafefa-e5dd-11e5-8482-ac72891c3257</t>
  </si>
  <si>
    <t>Calculated as the mass of cloud ice  in the grid cell divided by the mass of air (including the water in all phases) in the grid cell.  This includes precipitating hydrometeors ONLY if the precipitating hydrometeors affect the calculation of radiative transfer in model.</t>
  </si>
  <si>
    <t>baaa7c28-e5dd-11e5-8482-ac72891c3257</t>
  </si>
  <si>
    <t>The net mass flux should represent the difference between the updraft and downdraft components.  This is calculated as the convective mass flux divided by the area of the whole grid cell (not just the area of the cloud).</t>
  </si>
  <si>
    <t>bab1197a-e5dd-11e5-8482-ac72891c3257</t>
  </si>
  <si>
    <t>baaa5bee-e5dd-11e5-8482-ac72891c3257</t>
  </si>
  <si>
    <t>2ab66434-c07e-11e6-8775-5404a60d96b5</t>
  </si>
  <si>
    <t>bab32ddc-e5dd-11e5-8482-ac72891c3257</t>
  </si>
  <si>
    <t>bab33ec6-e5dd-11e5-8482-ac72891c3257</t>
  </si>
  <si>
    <t>Ambient Aerosol Absorption Optical Thickness at 550nm</t>
  </si>
  <si>
    <t>Optical thickness of atmospheric aerosols at wavelength 550 nanometers.</t>
  </si>
  <si>
    <t>abs550aer</t>
  </si>
  <si>
    <t>atmosphere_absorption_optical_thickness_due_to_ambient_aerosol_particles</t>
  </si>
  <si>
    <t>longitude latitude time lambda550nm</t>
  </si>
  <si>
    <t>AERmon ((isd.003))</t>
  </si>
  <si>
    <t>AERmon-oth</t>
  </si>
  <si>
    <t>-1</t>
  </si>
  <si>
    <t>19bebf2a-81b1-11e6-92de-ac72891c3257</t>
  </si>
  <si>
    <t>0baf6a333b91c4db341b515c28cd2c05</t>
  </si>
  <si>
    <t>dabd02ac-16f4-11e8-b44a-a44cc8186c64</t>
  </si>
  <si>
    <t>Temporal mean, Global field (single level) [XY-na] {:lambda550nm} [am-tm]</t>
  </si>
  <si>
    <t>AerChemMIP,CFMIP,CMIP,DAMIP,GeoMIP,HighResMIP,PMIP,RFMIP,VIACSAB</t>
  </si>
  <si>
    <t>Boundary Layer Depth</t>
  </si>
  <si>
    <t>Boundary layer depth</t>
  </si>
  <si>
    <t>bldep</t>
  </si>
  <si>
    <t>atmosphere_boundary_layer_thickness</t>
  </si>
  <si>
    <t>01d46c6c-c792-11e6-aa58-5404a60d96b5</t>
  </si>
  <si>
    <t>590e3c7e-9e49-11e5-803c-0d0b866b59f3</t>
  </si>
  <si>
    <t>AerChemMIP,DAMIP,HighResMIP</t>
  </si>
  <si>
    <t>Cloud Condensation Nuclei Concentration at Liquid Cloud Top</t>
  </si>
  <si>
    <t>m-3</t>
  </si>
  <si>
    <t>proposed name: number_concentration_of_ambient_aerosol_in_air_at_liquid_water_cloud_top</t>
  </si>
  <si>
    <t>ccn</t>
  </si>
  <si>
    <t>number_concentration_of_cloud_condensation_nuclei_at_stp_in_air</t>
  </si>
  <si>
    <t>19c04e94-81b1-11e6-92de-ac72891c3257</t>
  </si>
  <si>
    <t>5fb2c6633cdd98673b7b12d257575460</t>
  </si>
  <si>
    <t>Total Net Production of Anthropogenic Secondary Organic Aerosol</t>
  </si>
  <si>
    <t>anthropogenic part of chepsoa</t>
  </si>
  <si>
    <t>chepasoa</t>
  </si>
  <si>
    <t>tendency_of_atmosphere_mass_content_of_secondary_particulate_organic_matter_dry_aerosol_particles_due_to_net_chemical_production</t>
  </si>
  <si>
    <t>19bf7d0c-81b1-11e6-92de-ac72891c3257</t>
  </si>
  <si>
    <t>4ffc1f50b844980dbbae006dbcfca869</t>
  </si>
  <si>
    <t>Chemical Production of Dry Aerosol Secondary Organic Matter</t>
  </si>
  <si>
    <t>If model lumps secondary organic aerosol (SOA) emissions with primary organic aerosol (POA), then the sum of POA and SOA emissions is reported as OA emissions. Here, mass refers to the mass of primary organic matter, not mass of organic carbon alone.</t>
  </si>
  <si>
    <t>If model lumps SOA emissions with POA, then the sum of POA and SOA emissions is reported as OA emissions. ""mass"" refers to the mass of primary organic matter, not mass of organic carbon alone.</t>
  </si>
  <si>
    <t>chepsoa</t>
  </si>
  <si>
    <t>19bed4b0-81b1-11e6-92de-ac72891c3257</t>
  </si>
  <si>
    <t>6b9531f047e39c91d82d58852a429555</t>
  </si>
  <si>
    <t>Convective Cloud Cover Percentage</t>
  </si>
  <si>
    <t>Convective cloud area fraction (reported as a percentage) for the whole atmospheric column, as seen from the surface or the top of the atmosphere. Includes only convective cloud.</t>
  </si>
  <si>
    <t>Convective cloud fraction</t>
  </si>
  <si>
    <t>cltc</t>
  </si>
  <si>
    <t>convective_cloud_area_fraction</t>
  </si>
  <si>
    <t>01d412d0-c792-11e6-aa58-5404a60d96b5</t>
  </si>
  <si>
    <t>4e6ce0bc3ad0814b4c0523304965513f</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</si>
  <si>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</si>
  <si>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</si>
  <si>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cod</t>
  </si>
  <si>
    <t>atmosphere_optical_thickness_due_to_cloud</t>
  </si>
  <si>
    <t>19bf238e-81b1-11e6-92de-ac72891c3257</t>
  </si>
  <si>
    <t>db3d77eebc6dc2fbcab4e0f894e46037</t>
  </si>
  <si>
    <t>Dry Deposition Rate of Black Carbon Aerosol Mass</t>
  </si>
  <si>
    <t>Dry deposition includes gravitational settling and turbulent deposition.</t>
  </si>
  <si>
    <t>drybc</t>
  </si>
  <si>
    <t>minus_tendency_of_atmosphere_mass_content_of_elemental_carbon_dry_aerosol_particles_due_to_dry_deposition</t>
  </si>
  <si>
    <t>19bf7604-81b1-11e6-92de-ac72891c3257</t>
  </si>
  <si>
    <t>f17637206609c6f9e14190d3ac6a1e6b</t>
  </si>
  <si>
    <t>Dry Deposition Rate of Dust</t>
  </si>
  <si>
    <t>drydust</t>
  </si>
  <si>
    <t>minus_tendency_of_atmosphere_mass_content_of_dust_dry_aerosol_particles_due_to_dry_deposition</t>
  </si>
  <si>
    <t>19c064c4-81b1-11e6-92de-ac72891c3257</t>
  </si>
  <si>
    <t>6444d8c6e394c5d66ae3f732f0ede043</t>
  </si>
  <si>
    <t>AerChemMIP,DAMIP,GeoMIP,HighResMIP,PMIP,VIACSAB</t>
  </si>
  <si>
    <t>Dry Deposition Rate of NH3</t>
  </si>
  <si>
    <t>Dry Deposition includes gravitational settling and turbulent deposition</t>
  </si>
  <si>
    <t>drynh3</t>
  </si>
  <si>
    <t>minus_tendency_of_atmosphere_mass_content_of_ammonia_due_to_dry_deposition</t>
  </si>
  <si>
    <t>19bf8acc-81b1-11e6-92de-ac72891c3257</t>
  </si>
  <si>
    <t>9fd5c69c5f00bd2434436f2e9033f545</t>
  </si>
  <si>
    <t>AerChemMIP,DAMIP,HighResMIP,VIACSAB</t>
  </si>
  <si>
    <t>Dry Deposition Rate of NH4</t>
  </si>
  <si>
    <t>drynh4</t>
  </si>
  <si>
    <t>minus_tendency_of_atmosphere_mass_content_of_ammonium_dry_aerosol_particles_due_to_dry_deposition</t>
  </si>
  <si>
    <t>19bf936e-81b1-11e6-92de-ac72891c3257</t>
  </si>
  <si>
    <t>8e67a3e82efbb02a7efe67da456408fa</t>
  </si>
  <si>
    <t>Dry Deposition Rate of NOy</t>
  </si>
  <si>
    <t>NOy is the sum of all simulated oxidized nitrogen species out of NO, NO2, HNO3, HNO4, NO3 aerosol, NO3(radical), N2O5, PAN, other organic nitrates. Dry deposition includes gravitational settling and turbulent deposition.</t>
  </si>
  <si>
    <t>drynoy</t>
  </si>
  <si>
    <t>minus_tendency_of_atmosphere_mass_content_of_noy_expressed_as_nitrogen_due_to_dry_deposition</t>
  </si>
  <si>
    <t>19bfdaae-81b1-11e6-92de-ac72891c3257</t>
  </si>
  <si>
    <t>f4e5c381e643cd68d3104cf75cc675bd</t>
  </si>
  <si>
    <t>Dry Deposition Rate of O3</t>
  </si>
  <si>
    <t>Dry Deposition includes gravitational settling and turbulent deposition.</t>
  </si>
  <si>
    <t>dryo3</t>
  </si>
  <si>
    <t>minus_tendency_of_atmosphere_mass_content_of_ozone_due_to_dry_deposition</t>
  </si>
  <si>
    <t>19bebac0-81b1-11e6-92de-ac72891c3257</t>
  </si>
  <si>
    <t>88cfa07efc9539cfb8c465a664f63e55</t>
  </si>
  <si>
    <t>Dry Deposition Rate of Dry Aerosol Total Organic Matter</t>
  </si>
  <si>
    <t>Tendency of atmosphere mass content of organic dry aerosol due to dry deposition: This is the sum of dry deposition of primary organic aerosol (POA) and dry deposition of secondary organic aerosol (SOA). Here, mass refers to the mass of organic matter, not mass of organic carbon alone.  We recommend a scale factor of POM=1.4*OC, unless your model has more detailed info available. Was called dry_pom in old ACCMIP Excel table. Dry deposition includes gravitational settling and turbulent deposition.</t>
  </si>
  <si>
    <t>dryoa</t>
  </si>
  <si>
    <t>minus_tendency_of_atmosphere_mass_content_of_particulate_organic_matter_dry_aerosol_particles_due_to_dry_deposition</t>
  </si>
  <si>
    <t>19bf27e4-81b1-11e6-92de-ac72891c3257</t>
  </si>
  <si>
    <t>6f095163598ce89d463f74ae2a096270</t>
  </si>
  <si>
    <t>Dry Deposition Rate of SO2</t>
  </si>
  <si>
    <t>dryso2</t>
  </si>
  <si>
    <t>minus_tendency_of_atmosphere_mass_content_of_sulfur_dioxide_due_to_dry_deposition</t>
  </si>
  <si>
    <t>19bf521e-81b1-11e6-92de-ac72891c3257</t>
  </si>
  <si>
    <t>e49733975533eeec7407d54d8373b155</t>
  </si>
  <si>
    <t>AerChemMIP,DAMIP,GeoMIP,HighResMIP,VIACSAB</t>
  </si>
  <si>
    <t>Dry Deposition Rate of SO4</t>
  </si>
  <si>
    <t>dryso4</t>
  </si>
  <si>
    <t>minus_tendency_of_atmosphere_mass_content_of_sulfate_dry_aerosol_particles_due_to_dry_deposition</t>
  </si>
  <si>
    <t>19bf48fa-81b1-11e6-92de-ac72891c3257</t>
  </si>
  <si>
    <t>1e4b4b00e55243dc7815c0ffc015faee</t>
  </si>
  <si>
    <t>Dry Deposition Rate of Sea-Salt Aerosol</t>
  </si>
  <si>
    <t>dryss</t>
  </si>
  <si>
    <t>minus_tendency_of_atmosphere_mass_content_of_sea_salt_dry_aerosol_particles_due_to_dry_deposition</t>
  </si>
  <si>
    <t>19c00b32-81b1-11e6-92de-ac72891c3257</t>
  </si>
  <si>
    <t>9b53f7b02bc4f1e2af69632f52a18b28</t>
  </si>
  <si>
    <t>Total Emission Rate of Anthropogenic CO</t>
  </si>
  <si>
    <t>Anthropogenic  emission of CO.</t>
  </si>
  <si>
    <t>anthrophogenic  emission of CO</t>
  </si>
  <si>
    <t>emiaco</t>
  </si>
  <si>
    <t>tendency_of_atmosphere_mass_content_of_carbon_monoxide_due_to_emission</t>
  </si>
  <si>
    <t>19bfb3d0-81b1-11e6-92de-ac72891c3257</t>
  </si>
  <si>
    <t>ea546e38aa8fc0e021f03e746e1adb10</t>
  </si>
  <si>
    <t>Total Emission Rate of Anthropogenic NOx</t>
  </si>
  <si>
    <t>Store flux as Nitrogen. Anthropogenic fraction. NOx=NO+NO2, Includes agricultural waste burning but no other biomass burning. Integrate 3D emission field vertically to 2d field.</t>
  </si>
  <si>
    <t>emianox</t>
  </si>
  <si>
    <t>tendency_of_atmosphere_mass_content_of_nox_expressed_as_nitrogen_due_to_emission</t>
  </si>
  <si>
    <t>19bf9c2e-81b1-11e6-92de-ac72891c3257</t>
  </si>
  <si>
    <t>691673a210102ac652eed2b784dd2ab4</t>
  </si>
  <si>
    <t>Total Emission Rate of Anthropogenic Organic Aerosol</t>
  </si>
  <si>
    <t>anthropogenic part of emioa</t>
  </si>
  <si>
    <t>emiaoa</t>
  </si>
  <si>
    <t>tendency_of_atmosphere_mass_content_of_particulate_organic_matter_dry_aerosol_particles_due_to_net_chemical_production_and_emission</t>
  </si>
  <si>
    <t>19bfaf84-81b1-11e6-92de-ac72891c3257</t>
  </si>
  <si>
    <t>a4e52f0f3833b395c09c73f1b6f3f748</t>
  </si>
  <si>
    <t>Total Emission Rate of Black Carbon Aerosol Mass</t>
  </si>
  <si>
    <t>Integrate 3D emission field vertically to 2d field.</t>
  </si>
  <si>
    <t>emibc</t>
  </si>
  <si>
    <t>tendency_of_atmosphere_mass_content_of_elemental_carbon_dry_aerosol_particles_due_to_emission</t>
  </si>
  <si>
    <t>19be87bc-81b1-11e6-92de-ac72891c3257</t>
  </si>
  <si>
    <t>4d3400f4c74e9cd4d4100da7a915e6d9</t>
  </si>
  <si>
    <t>Total Emission Rate of Biogenic NMVOC</t>
  </si>
  <si>
    <t>Integrate 3D emission field vertically to 2d field._If_ fixed molecular weight of NMVOC is not available in model, please provide in units of kilomole m-2 s-1 (i.e. kg m-2 s-1 as if model NMVOC had molecular weight of 1) and add a comment to your file.</t>
  </si>
  <si>
    <t>emibvoc</t>
  </si>
  <si>
    <t>tendency_of_atmosphere_mass_content_of_biogenic_nmvoc_expressed_as_carbon_due_to_emission</t>
  </si>
  <si>
    <t>19bf3928-81b1-11e6-92de-ac72891c3257</t>
  </si>
  <si>
    <t>27f1a04b96a7ee0c588ad33c6e1f30fe</t>
  </si>
  <si>
    <t>Total Emission Rate of CO</t>
  </si>
  <si>
    <t>emico</t>
  </si>
  <si>
    <t>19bfe904-81b1-11e6-92de-ac72891c3257</t>
  </si>
  <si>
    <t>754b682975aaa6baabc618db3903bba8</t>
  </si>
  <si>
    <t>Total Emission Rate of DMS</t>
  </si>
  <si>
    <t>emidms</t>
  </si>
  <si>
    <t>tendency_of_atmosphere_mass_content_of_dimethyl_sulfide_due_to_emission</t>
  </si>
  <si>
    <t>19c006c8-81b1-11e6-92de-ac72891c3257</t>
  </si>
  <si>
    <t>280c4503513a8be95b5cbfc157615c6e</t>
  </si>
  <si>
    <t>Total Emission Rate of Dust</t>
  </si>
  <si>
    <t>emidust</t>
  </si>
  <si>
    <t>tendency_of_atmosphere_mass_content_of_dust_dry_aerosol_particles_due_to_emission</t>
  </si>
  <si>
    <t>19be5db4-81b1-11e6-92de-ac72891c3257</t>
  </si>
  <si>
    <t>96d843d6b5a59d1e53e07df9641def86</t>
  </si>
  <si>
    <t>Total Emission Rate of Isoprene</t>
  </si>
  <si>
    <t>Integrate 3D emission field vertically to 2d field</t>
  </si>
  <si>
    <t>emiisop</t>
  </si>
  <si>
    <t>tendency_of_atmosphere_mass_content_of_isoprene_due_to_emission</t>
  </si>
  <si>
    <t>19c03ecc-81b1-11e6-92de-ac72891c3257</t>
  </si>
  <si>
    <t>811a140bb9962156e6c3cbc16a144f8d</t>
  </si>
  <si>
    <t>Total Emission Rate of NH3</t>
  </si>
  <si>
    <t>eminh3</t>
  </si>
  <si>
    <t>tendency_of_atmosphere_mass_content_of_ammonia_due_to_emission</t>
  </si>
  <si>
    <t>19c0574a-81b1-11e6-92de-ac72891c3257</t>
  </si>
  <si>
    <t>0f732311bca54b8620535615258be52d</t>
  </si>
  <si>
    <t>Total Emission Rate of NOx</t>
  </si>
  <si>
    <t>NOx=NO+NO2. Integrate 3D emission field vertically to 2d field.</t>
  </si>
  <si>
    <t>Store flux as Nitrogen. NOx=NO+NO2. Integrate 3D emission field vertically to 2d field.</t>
  </si>
  <si>
    <t>eminox</t>
  </si>
  <si>
    <t>19bfbd76-81b1-11e6-92de-ac72891c3257</t>
  </si>
  <si>
    <t>9a6a4f8bd6adfd9c68cb6a7961f295ea</t>
  </si>
  <si>
    <t>Primary Emission and Chemical Production of Dry Aerosol Organic Matter</t>
  </si>
  <si>
    <t>This is the sum of total emission of primary organic aerosol (POA) and total production of secondary organic aerosol (SOA) (emipoa+chepsoa). Here, mass refers to the mass of organic matter, not mass of organic carbon alone. We recommend a scale factor of POM=1.4*OC, unless your model has more detailed info available.  Integrate 3D chemical production and emission field vertically to 2d field.</t>
  </si>
  <si>
    <t>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</si>
  <si>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emioa</t>
  </si>
  <si>
    <t>19bee41e-81b1-11e6-92de-ac72891c3257</t>
  </si>
  <si>
    <t>523886b41b608ce9215833b0406b9c27</t>
  </si>
  <si>
    <t>Total Emission Rate of SO2</t>
  </si>
  <si>
    <t>emiso2</t>
  </si>
  <si>
    <t>tendency_of_atmosphere_mass_content_of_sulfur_dioxide_due_to_emission</t>
  </si>
  <si>
    <t>19c023d8-81b1-11e6-92de-ac72891c3257</t>
  </si>
  <si>
    <t>e35112d35f6f5cc88e1ebceefbd09133</t>
  </si>
  <si>
    <t>Total Direct Emission Rate of SO4</t>
  </si>
  <si>
    <t>Direct primary emission does not include secondary sulfate production. Integrate 3D emission field vertically to 2d field.</t>
  </si>
  <si>
    <t>emiso4</t>
  </si>
  <si>
    <t>tendency_of_atmosphere_mass_content_of_sulfate_dry_aerosol_particles_due_to_emission</t>
  </si>
  <si>
    <t>19befb70-81b1-11e6-92de-ac72891c3257</t>
  </si>
  <si>
    <t>e479e7abd9bcef1806494ce9b50f39b3</t>
  </si>
  <si>
    <t>Total Emission Rate of Sea-Salt Aerosol</t>
  </si>
  <si>
    <t>emiss</t>
  </si>
  <si>
    <t>tendency_of_atmosphere_mass_content_of_sea_salt_dry_aerosol_particles_due_to_emission</t>
  </si>
  <si>
    <t>19bf3086-81b1-11e6-92de-ac72891c3257</t>
  </si>
  <si>
    <t>377058633cbc6b6700caad600fb06009</t>
  </si>
  <si>
    <t>Total Emission Rate of NMVOC</t>
  </si>
  <si>
    <t>Integrate 3D emission field vertically to 2d field. _If_ fixed molecular weight of NMVOC is not available in model, please provide in units of kilomole m-2 s-1 (i.e. kg m-2 s-1 as if model NMVOC had molecular weight of 1) and add a comment to your file.</t>
  </si>
  <si>
    <t>emivoc</t>
  </si>
  <si>
    <t>tendency_of_atmosphere_mass_content_of_nmvoc_due_to_emission</t>
  </si>
  <si>
    <t>19c06d70-81b1-11e6-92de-ac72891c3257</t>
  </si>
  <si>
    <t>8198a7882dd91603f07b93e929ccdbd0</t>
  </si>
  <si>
    <t>Liquid Water Path</t>
  </si>
  <si>
    <t>The total mass of liquid water in cloud per unit area.</t>
  </si>
  <si>
    <t>lwp</t>
  </si>
  <si>
    <t>atmosphere_mass_content_of_cloud_liquid_water</t>
  </si>
  <si>
    <t>19bf71ae-81b1-11e6-92de-ac72891c3257</t>
  </si>
  <si>
    <t>e6b31a1928879fcd3c92fe7b592f070e</t>
  </si>
  <si>
    <t>AerChemMIP,DAMIP,HighResMIP,PMIP</t>
  </si>
  <si>
    <t>Ambient Aerosol Optical Thickness at 440nm</t>
  </si>
  <si>
    <t>AOD from the ambient aerosols (i.e., includes aerosol water).  Does not include AOD from stratospheric aerosols if these are prescribed but includes other possible background aerosol types. Needs a comment attribute "wavelength: 440nm"</t>
  </si>
  <si>
    <t>AOD from the ambient aerosls (i.e., includes aerosol water).  Does not include AOD from stratospheric aerosols if these are prescribed but includes other possible background aerosol types. Needs a comment attribute "wavelength: 440 nm"</t>
  </si>
  <si>
    <t>od440aer</t>
  </si>
  <si>
    <t>atmosphere_optical_thickness_due_to_ambient_aerosol_particles</t>
  </si>
  <si>
    <t>19beeb4e-81b1-11e6-92de-ac72891c3257</t>
  </si>
  <si>
    <t>c5331238e635e9c913da1eb247859206</t>
  </si>
  <si>
    <t>AerChemMIP,DAMIP,HighResMIP,RFMIP</t>
  </si>
  <si>
    <t>Ambient Aerosol Optical Thickness at 550nm</t>
  </si>
  <si>
    <t>AOD from the ambient aerosols (i.e., includes aerosol water).  Does not include AOD from stratospheric aerosols if these are prescribed but includes other possible background aerosol types. Needs a comment attribute "wavelength: 550nm"</t>
  </si>
  <si>
    <t>AOD from ambient aerosols (i.e., includes aerosol water).  Does not include AOD from stratospheric aerosols if these are prescribed but includes other possible background aerosol types. Needs a comment attribute "wavelength: 550 nm"</t>
  </si>
  <si>
    <t>od550aer</t>
  </si>
  <si>
    <t>19c01942-81b1-11e6-92de-ac72891c3257</t>
  </si>
  <si>
    <t>8f2fb9e812c26ee6cb8d9673e09d2644</t>
  </si>
  <si>
    <t>Aerosol Water Optical Thickness at 550nm</t>
  </si>
  <si>
    <t>proposed name: atmosphere_optical_thickness_due_to_water_ambient_aerosol</t>
  </si>
  <si>
    <t>od550aerh2o</t>
  </si>
  <si>
    <t>atmosphere_optical_thickness_due_to_water_in_ambient_aerosol_particles</t>
  </si>
  <si>
    <t>19c03616-81b1-11e6-92de-ac72891c3257</t>
  </si>
  <si>
    <t>3a9ddc45d480891285324a10ce98bc62</t>
  </si>
  <si>
    <t>Aerosol Optical Depth at 550nm Due to Biomass Burning</t>
  </si>
  <si>
    <t>total organic aerosol AOD due to biomass burning (excluding so4, nitrate BB components)</t>
  </si>
  <si>
    <t>od550bb</t>
  </si>
  <si>
    <t>atmosphere_optical_thickness_due_to_particulate_organic_matter_ambient_aerosol_particles</t>
  </si>
  <si>
    <t>19bea26a-81b1-11e6-92de-ac72891c3257</t>
  </si>
  <si>
    <t>a0c10a4b65d3b79db581a649058a08b1</t>
  </si>
  <si>
    <t>Black Carbon Optical Thickness at 550nm</t>
  </si>
  <si>
    <t>Total aerosol AOD due to black carbon aerosol at a wavelength of 550 nanometres.</t>
  </si>
  <si>
    <t>od550bc</t>
  </si>
  <si>
    <t>atmosphere_optical_thickness_due_to_black_carbon_ambient_aerosol</t>
  </si>
  <si>
    <t>19bf8f18-81b1-11e6-92de-ac72891c3257</t>
  </si>
  <si>
    <t>15f4ad18bed7c35304209c651ef3758a</t>
  </si>
  <si>
    <t>AOD from the ambient aerosols in clear skies if od550aer is for all-sky (i.e., includes aerosol water).  Does not include AOD from stratospheric aerosols if these are prescribed but includes other possible background aerosol types. Needs a comment attribute "wavelength: 550nm"</t>
  </si>
  <si>
    <t>AOD from the ambient aerosols in clear skies if od550aer is for all-sky (i.e., includes aerosol water).  Does not include AOD from stratospheric aerosols if these are prescribed but includes other possible background aerosol types. Needs a comment attribute "wavelength: 550 nm"</t>
  </si>
  <si>
    <t>od550csaer</t>
  </si>
  <si>
    <t>01d4dfbc-c792-11e6-aa58-5404a60d96b5</t>
  </si>
  <si>
    <t>c9a72dd6-c5f0-11e6-ac20-5404a60d96b5</t>
  </si>
  <si>
    <t>Dust Optical Thickness at 550nm</t>
  </si>
  <si>
    <t>Total aerosol AOD due to dust aerosol at a wavelength of 550 nanometres.</t>
  </si>
  <si>
    <t>od550dust</t>
  </si>
  <si>
    <t>atmosphere_optical_thickness_due_to_dust_ambient_aerosol_particles</t>
  </si>
  <si>
    <t>19bf97d8-81b1-11e6-92de-ac72891c3257</t>
  </si>
  <si>
    <t>6bc406259290f4e4beaaaf960455d779</t>
  </si>
  <si>
    <t>AerChemMIP,DAMIP,HighResMIP,PMIP,RFMIP</t>
  </si>
  <si>
    <t>Ambient Fine Aerosol Optical Depth at 550nm</t>
  </si>
  <si>
    <t>od550 due to particles with wet diameter less than 1 um  (ambient here means wetted). When models do not include explicit size information, it can be assumed that all anthropogenic aerosols and natural secondary aerosols have diameter less than 1 um.</t>
  </si>
  <si>
    <t>od550 due to particles with wet diameter less than 1 um  (""ambient"" means ""wetted""). When models do not include explicit size information, it can be assumed that all anthropogenic aerosols and natural secondary aerosols have diameter less than 1 um.</t>
  </si>
  <si>
    <t>od550lt1aer</t>
  </si>
  <si>
    <t>atmosphere_optical_thickness_due_to_pm1_ambient_aerosol_particles</t>
  </si>
  <si>
    <t>19be6656-81b1-11e6-92de-ac72891c3257</t>
  </si>
  <si>
    <t>05aec7fe79d030ffc90a089a6a60b0f2</t>
  </si>
  <si>
    <t>AerChemMIP,CFMIP,DAMIP,GeoMIP,HighResMIP,RFMIP,VIACSAB</t>
  </si>
  <si>
    <t>Nitrate Aerosol Optical Depth at 550nm</t>
  </si>
  <si>
    <t>Total aerosol AOD due to nitrate aerosol at a wavelength of 550 nanometres.</t>
  </si>
  <si>
    <t>od550no3</t>
  </si>
  <si>
    <t>atmosphere_optical_thickness_due_to_nitrate_ambient_aerosol_particles</t>
  </si>
  <si>
    <t>19bfd216-81b1-11e6-92de-ac72891c3257</t>
  </si>
  <si>
    <t>9e383b9714070f2b9f44effca08f50ac</t>
  </si>
  <si>
    <t>Total Organic Aerosol Optical Depth at 550nm</t>
  </si>
  <si>
    <t>Total aerosol AOD due to organic aerosol at a wavelength of 550 nanometres.</t>
  </si>
  <si>
    <t>total organic aerosol AOD, comprises all organic aerosols, primary + secondary ; natural + anthropogenic including biomasss burning organic aerosol</t>
  </si>
  <si>
    <t>od550oa</t>
  </si>
  <si>
    <t>19c03a6c-81b1-11e6-92de-ac72891c3257</t>
  </si>
  <si>
    <t>88dbb9df33c0581eefa084932d25ad0a</t>
  </si>
  <si>
    <t>Sulfate Aerosol Optical Depth at 550nm</t>
  </si>
  <si>
    <t>Total aerosol AOD due to sulfate aerosol at a wavelength of 550 nanometres.</t>
  </si>
  <si>
    <t>od550so4</t>
  </si>
  <si>
    <t>atmosphere_optical_thickness_due_to_sulfate_ambient_aerosol_particles</t>
  </si>
  <si>
    <t>19bf19ca-81b1-11e6-92de-ac72891c3257</t>
  </si>
  <si>
    <t>b9ca453bfa3c606401892e5768ca7d6c</t>
  </si>
  <si>
    <t>Particulate Organic Aerosol Optical Depth at 550nm</t>
  </si>
  <si>
    <t>Total organic aerosol AOD due to secondary aerosol  at a wavelength of 550 nanometres.</t>
  </si>
  <si>
    <t>total organic aerosol AOD due to secondary aerosol formation</t>
  </si>
  <si>
    <t>od550soa</t>
  </si>
  <si>
    <t>0facb764-817d-11e6-b80b-5404a60d96b5</t>
  </si>
  <si>
    <t>c682767d841fcdb714a3914519fabf93</t>
  </si>
  <si>
    <t>Sea-Salt Aerosol Optical Depth at 550nm</t>
  </si>
  <si>
    <t>Total aerosol AOD due to sea salt aerosol at a wavelength of 550 nanometres.</t>
  </si>
  <si>
    <t>od550ss</t>
  </si>
  <si>
    <t>atmosphere_optical_thickness_due_to_sea_salt_ambient_aerosol_particles</t>
  </si>
  <si>
    <t>19bec380-81b1-11e6-92de-ac72891c3257</t>
  </si>
  <si>
    <t>a4105b51d498d46985677801436e7649</t>
  </si>
  <si>
    <t>Ambient Aerosol Optical Depth at 870nm</t>
  </si>
  <si>
    <t>AOD from the ambient aerosols (i.e., includes aerosol water).  Does not include AOD from stratospheric aerosols if these are prescribed but includes other possible background aerosol types. Needs a comment attribute "wavelength: 870nm"</t>
  </si>
  <si>
    <t>AOD from the ambient aerosls (i.e., includes aerosol water).  Does not include AOD from stratospheric aerosols if these are prescribed but includes other possible background aerosol types. Needs a comment attribute "wavelength: 870 nm"</t>
  </si>
  <si>
    <t>od870aer</t>
  </si>
  <si>
    <t>19c04a2a-81b1-11e6-92de-ac72891c3257</t>
  </si>
  <si>
    <t>0a9c3f8ff6151a5baa8bb93d5a1fa090</t>
  </si>
  <si>
    <t>Phytotoxic Ozone Dose</t>
  </si>
  <si>
    <t>mol m-2</t>
  </si>
  <si>
    <t>Accumulated stomatal ozone flux over the threshold of 0 mol m-2 s-1; Computation: Time Integral of (hourly above canopy ozone concentration * stomatal conductance * Rc/(Rb+Rc) )</t>
  </si>
  <si>
    <t>pod0</t>
  </si>
  <si>
    <t>integral_wrt_time_of_mole_stomatal_uptake_of_ozone</t>
  </si>
  <si>
    <t>area: mean time: sum</t>
  </si>
  <si>
    <t>01d364ca-c792-11e6-aa58-5404a60d96b5</t>
  </si>
  <si>
    <t>c9a5b6b8-c5f0-11e6-ac20-5404a60d96b5</t>
  </si>
  <si>
    <t>ccdff908-4eb4-11e8-be0a-1c4d70487308</t>
  </si>
  <si>
    <t>Temporal Accumulation, Global field (single level) [XY-na] [am-tm]</t>
  </si>
  <si>
    <t>Tropopause Air Pressure</t>
  </si>
  <si>
    <t>2D monthly mean thermal tropopause calculated using WMO tropopause definition on 3d temperature</t>
  </si>
  <si>
    <t>ptp</t>
  </si>
  <si>
    <t>tropopause_air_pressure</t>
  </si>
  <si>
    <t>19be3f96-81b1-11e6-92de-ac72891c3257</t>
  </si>
  <si>
    <t>1562cba76e80f37d1c133ccd079fa715</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</si>
  <si>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</si>
  <si>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</si>
  <si>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 TOA) each time sample when computing monthly mean.</t>
  </si>
  <si>
    <t>reffclwtop</t>
  </si>
  <si>
    <t>effective_radius_of_cloud_liquid_water_particles_at_liquid_water_cloud_top</t>
  </si>
  <si>
    <t>19bef6d4-81b1-11e6-92de-ac72891c3257</t>
  </si>
  <si>
    <t>83d1d066c3325c7402b6265eee068056</t>
  </si>
  <si>
    <t>TOA Outgoing Aerosol-Free Longwave Radiation</t>
  </si>
  <si>
    <t>Flux corresponding to rlut resulting from aerosol-free call to radiation, following Ghan (ACP, 2013)</t>
  </si>
  <si>
    <t>Flux corresponding to rlut resulting fom aerosol-free call to radiation</t>
  </si>
  <si>
    <t>rlutaf</t>
  </si>
  <si>
    <t>8feba756-267c-11e7-8933-ac72891c3257</t>
  </si>
  <si>
    <t>c9a640b0-c5f0-11e6-ac20-5404a60d96b5</t>
  </si>
  <si>
    <t>TOA Outgoing Clear-Sky, Aerosol-Free Longwave Radiation</t>
  </si>
  <si>
    <t>Flux corresponding to rlutcs resulting from aerosol-free call to radiation, following Ghan (ACP, 2013)</t>
  </si>
  <si>
    <t>Flux corresponding to rlutcs resulting fom aerosol-free call to radiation</t>
  </si>
  <si>
    <t>rlutcsaf</t>
  </si>
  <si>
    <t>8febbae8-267c-11e7-8933-ac72891c3257</t>
  </si>
  <si>
    <t>c9a673b4-c5f0-11e6-ac20-5404a60d96b5</t>
  </si>
  <si>
    <t>TOA Outgoing Aerosol-Free Shortwave Radiation</t>
  </si>
  <si>
    <t>Flux corresponding to rsut resulting from aerosol-free call to radiation, following Ghan (ACP, 2013)</t>
  </si>
  <si>
    <t>Flux corresponding to rsut resulting fom aerosol-free call to radiation</t>
  </si>
  <si>
    <t>rsutaf</t>
  </si>
  <si>
    <t>8feb097c-267c-11e7-8933-ac72891c3257</t>
  </si>
  <si>
    <t>c9a56fd2-c5f0-11e6-ac20-5404a60d96b5</t>
  </si>
  <si>
    <t>AerChemMIP,DAMIP,GeoMIP,HighResMIP</t>
  </si>
  <si>
    <t>TOA Outgoing Clear-Sky, Aerosol-Free Shortwave Radiation</t>
  </si>
  <si>
    <t>Flux corresponding to rsutcs resulting from aerosol-free call to radiation, following Ghan (ACP, 2013)</t>
  </si>
  <si>
    <t>Flux corresponding to rsutcs resulting fom aerosol-free call to radiation</t>
  </si>
  <si>
    <t>rsutcsaf</t>
  </si>
  <si>
    <t>toa_outgoing_shortwave_flux_assuming_clear_sky_and_no_aerosol</t>
  </si>
  <si>
    <t>8feac232-267c-11e7-8933-ac72891c3257</t>
  </si>
  <si>
    <t>c9a70b4e-c5f0-11e6-ac20-5404a60d96b5</t>
  </si>
  <si>
    <t>Tropopause Air Temperature</t>
  </si>
  <si>
    <t>tatp</t>
  </si>
  <si>
    <t>tropopause_air_temperature</t>
  </si>
  <si>
    <t>19bf81b2-81b1-11e6-92de-ac72891c3257</t>
  </si>
  <si>
    <t>cff597224d260da1a1c769aab1bbea9d</t>
  </si>
  <si>
    <t>Total Column Ozone</t>
  </si>
  <si>
    <t>Total ozone column calculated at 0 degrees C and 1 bar, such that 1m = 1e5 DU.</t>
  </si>
  <si>
    <t>total ozone column in DU</t>
  </si>
  <si>
    <t>toz</t>
  </si>
  <si>
    <t>equivalent_thickness_at_stp_of_atmosphere_ozone_content</t>
  </si>
  <si>
    <t>19bf12b8-81b1-11e6-92de-ac72891c3257</t>
  </si>
  <si>
    <t>79fec430c1dca1ac4b48b0fc36c48449</t>
  </si>
  <si>
    <t>Tropospheric Ozone Column</t>
  </si>
  <si>
    <t>Tropospheric ozone column, should be consistent with definition of tropopause used to calculate the pressure of the tropopause (ptp). Calculated at 0 degrees C and 1 bar, such that 1m = 1e5 DU.</t>
  </si>
  <si>
    <t>Tropospheric ozone column, should be consistent with definition of tropopause used to calculate the pressure of the tropopause (ptp).</t>
  </si>
  <si>
    <t>tropoz</t>
  </si>
  <si>
    <t>19bff46c-81b1-11e6-92de-ac72891c3257</t>
  </si>
  <si>
    <t>4b1f3e86dde718e8c9697df0c3992c06</t>
  </si>
  <si>
    <t>Air Temperature at Cloud Top</t>
  </si>
  <si>
    <t>cloud_top refers to the top of the highest cloud. Air temperature is the bulk temperature of the air, not the surface (skin) temperature.</t>
  </si>
  <si>
    <t>ttop</t>
  </si>
  <si>
    <t>air_temperature_at_cloud_top</t>
  </si>
  <si>
    <t>19be9072-81b1-11e6-92de-ac72891c3257</t>
  </si>
  <si>
    <t>c26eed24b27782de78cfab86e3d3b2d2</t>
  </si>
  <si>
    <t>AERmon-3d</t>
  </si>
  <si>
    <t>19bfc73a-81b1-11e6-92de-ac72891c3257</t>
  </si>
  <si>
    <t>AerChemMIP,DAMIP,DynVarMIP,HighResMIP,VolMIP</t>
  </si>
  <si>
    <t>19bfc9f6-81b1-11e6-92de-ac72891c3257</t>
  </si>
  <si>
    <t>Wet Deposition Rate of Black Carbon Aerosol Mass</t>
  </si>
  <si>
    <t>Surface deposition rate of black carbon (dry mass) due to wet processes</t>
  </si>
  <si>
    <t>wetbc</t>
  </si>
  <si>
    <t>minus_tendency_of_atmosphere_mass_content_of_elemental_carbon_dry_aerosol_particles_due_to_wet_deposition</t>
  </si>
  <si>
    <t>19bf5674-81b1-11e6-92de-ac72891c3257</t>
  </si>
  <si>
    <t>0b3fc46bf32dfbd9d36cdb72e827eb29</t>
  </si>
  <si>
    <t>Wet Deposition Rate of Dust</t>
  </si>
  <si>
    <t>Surface deposition rate of dust (dry mass) due to wet processes</t>
  </si>
  <si>
    <t>wetdust</t>
  </si>
  <si>
    <t>minus_tendency_of_atmosphere_mass_content_of_dust_dry_aerosol_particles_due_to_wet_deposition</t>
  </si>
  <si>
    <t>19be7024-81b1-11e6-92de-ac72891c3257</t>
  </si>
  <si>
    <t>0f914086f4c1cd76f867eef7cd71154d</t>
  </si>
  <si>
    <t>Wet Deposition Rate of NH3</t>
  </si>
  <si>
    <t>Surface deposition rate of ammonia (NH3) due to wet processes</t>
  </si>
  <si>
    <t>wetnh3</t>
  </si>
  <si>
    <t>minus_tendency_of_atmosphere_mass_content_of_ammonia_due_to_wet_deposition</t>
  </si>
  <si>
    <t>19be2a60-81b1-11e6-92de-ac72891c3257</t>
  </si>
  <si>
    <t>aa4309c2c15be0c9d7db2f9d38f348ca</t>
  </si>
  <si>
    <t>Wet Deposition Rate of NH4</t>
  </si>
  <si>
    <t>Surface deposition rate of ammonium (NH4) due to wet processes</t>
  </si>
  <si>
    <t>wetnh4</t>
  </si>
  <si>
    <t>minus_tendency_of_atmosphere_mass_content_of_ammonium_dry_aerosol_particles_due_to_wet_deposition</t>
  </si>
  <si>
    <t>19be22b8-81b1-11e6-92de-ac72891c3257</t>
  </si>
  <si>
    <t>86b2899d1c267c92e3fbaccd21b55472</t>
  </si>
  <si>
    <t>Wet Deposition Rate of NOy Including Aerosol Nitrate</t>
  </si>
  <si>
    <t>NOy is the sum of all simulated oxidized nitrogen species, out of NO, NO2, HNO3, HNO4, NO3 aerosol, NO3 (radical), N2O5, PAN, other organic nitrates.</t>
  </si>
  <si>
    <t>NOy is the sum of all simulated oxidized nitrogen species, out of NO, NO2, HNO3, HNO4, NO3aerosol, NO3(radical), N2O5, PAN, other organic nitrates.</t>
  </si>
  <si>
    <t>wetnoy</t>
  </si>
  <si>
    <t>minus_tendency_of_atmosphere_mass_content_of_noy_expressed_as_nitrogen_due_to_wet_deposition</t>
  </si>
  <si>
    <t>19beaf58-81b1-11e6-92de-ac72891c3257</t>
  </si>
  <si>
    <t>ecfae3e2adc49321ec4c9d664fd425ec</t>
  </si>
  <si>
    <t>Wet Deposition Rate of Dry Aerosol Total Organic Matter</t>
  </si>
  <si>
    <t>Deposition rate of organic matter in aerosols (measured by the dry mass) due to wet processes</t>
  </si>
  <si>
    <t>wetoa</t>
  </si>
  <si>
    <t>minus_tendency_of_atmosphere_mass_content_of_particulate_organic_matter_dry_aerosol_particles_due_to_wet_deposition</t>
  </si>
  <si>
    <t>19bf34d2-81b1-11e6-92de-ac72891c3257</t>
  </si>
  <si>
    <t>646edc2e8f1c393b5569dba5d598f8c8</t>
  </si>
  <si>
    <t>Wet Deposition Rate of SO2</t>
  </si>
  <si>
    <t>Deposition rate of sulfur dioxide due to wet processes</t>
  </si>
  <si>
    <t>wetso2</t>
  </si>
  <si>
    <t>minus_tendency_of_atmosphere_mass_content_of_sulfur_dioxide_due_to_wet_deposition</t>
  </si>
  <si>
    <t>19be2ec0-81b1-11e6-92de-ac72891c3257</t>
  </si>
  <si>
    <t>c670517b02de6212f3091aaa455f60ed</t>
  </si>
  <si>
    <t>Wet Deposition Rate of SO4</t>
  </si>
  <si>
    <t>Deposition rate of sulfate aerosols (measured by the dry mass) due to wet processes</t>
  </si>
  <si>
    <t>proposed name: tendency_of_atmosphere_mass_content_of_sulfate_dry_aerosol_due_to_wet_deposition</t>
  </si>
  <si>
    <t>wetso4</t>
  </si>
  <si>
    <t>minus_tendency_of_atmosphere_mass_content_of_sulfate_dry_aerosol_particles_due_to_wet_deposition</t>
  </si>
  <si>
    <t>19be330c-81b1-11e6-92de-ac72891c3257</t>
  </si>
  <si>
    <t>a3383a3abeddbcb0d27368a8cf9b9503</t>
  </si>
  <si>
    <t>Wet Deposition Rate of Sea-Salt Aerosol</t>
  </si>
  <si>
    <t>Deposition rate of sea salt aerosols (measured by the dry mass) due to wet processes</t>
  </si>
  <si>
    <t>wetss</t>
  </si>
  <si>
    <t>minus_tendency_of_atmosphere_mass_content_of_sea_salt_dry_aerosol_particles_due_to_wet_deposition</t>
  </si>
  <si>
    <t>19c0606e-81b1-11e6-92de-ac72891c3257</t>
  </si>
  <si>
    <t>c97520628498eea6e19cc1be19c73677</t>
  </si>
  <si>
    <t>Tropopause Altitude Above Geoid</t>
  </si>
  <si>
    <t>ztp</t>
  </si>
  <si>
    <t>tropopause_altitude</t>
  </si>
  <si>
    <t>19be55a8-81b1-11e6-92de-ac72891c3257</t>
  </si>
  <si>
    <t>228d3ad84f6db126c53ac4ae0a18a014</t>
  </si>
  <si>
    <t>Surface Pressure .. needed for vertical coordinates</t>
  </si>
  <si>
    <t>3ea033746b2e830fcdadb54489c669ae0677d5f6</t>
  </si>
  <si>
    <t>Extra tables</t>
  </si>
  <si>
    <t>Eday</t>
  </si>
  <si>
    <t>CFmon</t>
  </si>
  <si>
    <t>CFday</t>
  </si>
  <si>
    <t>Fraction of time steps with sea ice</t>
  </si>
  <si>
    <t>1.0</t>
  </si>
  <si>
    <t>Fraction of time steps of the averaging period during which sea ice is present (siconc &gt;0 ) in a grid cell</t>
  </si>
  <si>
    <t>sitimefrac</t>
  </si>
  <si>
    <t>sea_ice_time_fraction</t>
  </si>
  <si>
    <t>714344cc-faa7-11e6-bfb7-ac72891c3257</t>
  </si>
  <si>
    <t>590e8b2a-9e49-11e5-803c-0d0b866b59f3</t>
  </si>
  <si>
    <t>f7eda550-562c-11e6-a2a4-ac72891c3257</t>
  </si>
  <si>
    <t>Temporal mean, Global field (single level) [XY-na] [amnsi-tmn]</t>
  </si>
  <si>
    <t>C4MIP,CFMIP,CMIP6,DAMIP,DCPP,DECK,FAFMIP,GMMIP,GeoMIP,HighResMIP,LS3MIP,LUMIP,OMIP,PMIP,RFMIP,ScenarioMIP</t>
  </si>
  <si>
    <t>New: x</t>
  </si>
  <si>
    <t>f7ecd238-562c-11e6-a2a4-ac72891c3257</t>
  </si>
  <si>
    <t>(in OImon, sit was volume per entire cell area)</t>
  </si>
  <si>
    <t>d241a6d2-4a9f-11e6-b84e-ac72891c3257</t>
  </si>
  <si>
    <t>C4MIP,CFMIP,CMIP,DAMIP,DCPP,FAFMIP,GMMIP,GeoMIP,HighResMIP,LS3MIP,PMIP,RFMIP,SIMIP</t>
  </si>
  <si>
    <t>Sea-ice volume per area</t>
  </si>
  <si>
    <t>Total volume of sea ice divided by grid-cell area (this used to be called ice thickness in CMIP5)</t>
  </si>
  <si>
    <t>sivol</t>
  </si>
  <si>
    <t>71291d86-faa7-11e6-bfb7-ac72891c3257</t>
  </si>
  <si>
    <t>591801d2-9e49-11e5-803c-0d0b866b59f3</t>
  </si>
  <si>
    <t>Snow area fraction</t>
  </si>
  <si>
    <t>Fraction of sea ice, by area, which is covered by snow, giving equal weight to every square metre of sea ice . Exclude snow that lies on land or land ice.</t>
  </si>
  <si>
    <t>sisnconc</t>
  </si>
  <si>
    <t>7112255e-faa7-11e6-bfb7-ac72891c3257</t>
  </si>
  <si>
    <t>590d38b0-9e49-11e5-803c-0d0b866b59f3</t>
  </si>
  <si>
    <t>19a7dc60-81b1-11e6-92de-ac72891c3257</t>
  </si>
  <si>
    <t>C4MIP,CFMIP,CMIP,DAMIP,FAFMIP,GMMIP,GeoMIP,HighResMIP,LS3MIP,PMIP,RFMIP,SIMIP</t>
  </si>
  <si>
    <t>Snow thickness</t>
  </si>
  <si>
    <t>Actual thickness of snow (snow volume divided by snow-covered area)</t>
  </si>
  <si>
    <t>(in OImon, snd was volume per entire cell area)</t>
  </si>
  <si>
    <t>sisnthick</t>
  </si>
  <si>
    <t>area: mean where snow over sea_ice area: time: mean where sea_ice</t>
  </si>
  <si>
    <t>714eec6e-faa7-11e6-bfb7-ac72891c3257</t>
  </si>
  <si>
    <t>5913c266-9e49-11e5-803c-0d0b866b59f3</t>
  </si>
  <si>
    <t>f7ed9114-562c-11e6-a2a4-ac72891c3257</t>
  </si>
  <si>
    <t>Temporal mean, Global field (single level) [XY-na] [amsnsi-tmn]</t>
  </si>
  <si>
    <t>Sea-ice area fractions in thickness categories</t>
  </si>
  <si>
    <t>Area fraction of grid cell covered by each ice-thickness category (vector with one entry for each thickness category starting from the thinnest category, netcdf file should use thickness bounds of the categories as third coordinate axis)</t>
  </si>
  <si>
    <t>K=ice depth bands</t>
  </si>
  <si>
    <t>siitdconc</t>
  </si>
  <si>
    <t>sea_ice_area_fraction_over_categories</t>
  </si>
  <si>
    <t>longitude latitude iceband time</t>
  </si>
  <si>
    <t>711b61dc-faa7-11e6-bfb7-ac72891c3257</t>
  </si>
  <si>
    <t>590d98b4-9e49-11e5-803c-0d0b866b59f3</t>
  </si>
  <si>
    <t>19a5946e-81b1-11e6-92de-ac72891c3257</t>
  </si>
  <si>
    <t>Temporal mean, Global field (single level) [XY-na] {iceband:} [amnsi-twm]</t>
  </si>
  <si>
    <t>Sea-ice thickness in thickness categories</t>
  </si>
  <si>
    <t>Actual (floe) thickness of sea ice in each  category (NOT volume divided by grid area),  (vector with one entry for each thickness category starting from the thinnest category, netcdf file should use thickness bounds of categories as third coordinate axis)</t>
  </si>
  <si>
    <t>siitdthick</t>
  </si>
  <si>
    <t>sea_ice_thickness_over_categories</t>
  </si>
  <si>
    <t>area: time: mean where sea_ice (comment: mask=siitdconc)</t>
  </si>
  <si>
    <t>712a1fc4-faa7-11e6-bfb7-ac72891c3257</t>
  </si>
  <si>
    <t>59133288-9e49-11e5-803c-0d0b866b59f3</t>
  </si>
  <si>
    <t>Snow area fractions in thickness categories</t>
  </si>
  <si>
    <t>Area fraction of grid cell covered by snow in each ice-thickness category (vector with one entry for each thickness category starting from the thinnest category, netcdf file should use thickness bounds of the categories as third coordinate axis)</t>
  </si>
  <si>
    <t>siitdsnconc</t>
  </si>
  <si>
    <t>snow_area_fraction_over_categories</t>
  </si>
  <si>
    <t>71147dcc-faa7-11e6-bfb7-ac72891c3257</t>
  </si>
  <si>
    <t>590f0442-9e49-11e5-803c-0d0b866b59f3</t>
  </si>
  <si>
    <t>Snow thickness in thickness categories</t>
  </si>
  <si>
    <t>Actual thickness of snow in each  category (NOT volume divided by grid area),  (vector with one entry for each thickness category starting from the thinnest category, netcdf file should use thickness bounds of categories as third coordinate axis)</t>
  </si>
  <si>
    <t>siitdsnthick</t>
  </si>
  <si>
    <t>snow_thickness_over_categories</t>
  </si>
  <si>
    <t>713fa34e-faa7-11e6-bfb7-ac72891c3257</t>
  </si>
  <si>
    <t>590dfdc2-9e49-11e5-803c-0d0b866b59f3</t>
  </si>
  <si>
    <t>Surface temperature of sea ice</t>
  </si>
  <si>
    <t>Report surface temperature of snow where snow covers the sea ice.</t>
  </si>
  <si>
    <t>sitemptop</t>
  </si>
  <si>
    <t>sea_ice_surface_temperature</t>
  </si>
  <si>
    <t>711075e2-faa7-11e6-bfb7-ac72891c3257</t>
  </si>
  <si>
    <t>5914a456-9e49-11e5-803c-0d0b866b59f3</t>
  </si>
  <si>
    <t>19a5682c-81b1-11e6-92de-ac72891c3257</t>
  </si>
  <si>
    <t>Temperature at snow-ice interface</t>
  </si>
  <si>
    <t>Report surface temperature of ice where snow thickness is zero</t>
  </si>
  <si>
    <t>sitempsnic</t>
  </si>
  <si>
    <t>711ec1d8-faa7-11e6-bfb7-ac72891c3257</t>
  </si>
  <si>
    <t>590e34fe-9e49-11e5-803c-0d0b866b59f3</t>
  </si>
  <si>
    <t>C4MIP,CFMIP,CMIP,FAFMIP,GMMIP,GeoMIP,HighResMIP,LS3MIP,RFMIP,SIMIP</t>
  </si>
  <si>
    <t>Temperature at ice-ocean interface</t>
  </si>
  <si>
    <t>Report temperature at interface, NOT temperature within lowermost model layer</t>
  </si>
  <si>
    <t>sitempbot</t>
  </si>
  <si>
    <t>sea_ice_bottom_temperature</t>
  </si>
  <si>
    <t>714b6c60-faa7-11e6-bfb7-ac72891c3257</t>
  </si>
  <si>
    <t>5914d6d8-9e49-11e5-803c-0d0b866b59f3</t>
  </si>
  <si>
    <t>Age of sea ice</t>
  </si>
  <si>
    <t>s</t>
  </si>
  <si>
    <t>siage</t>
  </si>
  <si>
    <t>age_of_sea_ice</t>
  </si>
  <si>
    <t>712ebec6-faa7-11e6-bfb7-ac72891c3257</t>
  </si>
  <si>
    <t>5917369e-9e49-11e5-803c-0d0b866b59f3</t>
  </si>
  <si>
    <t>C4MIP,CMIP,FAFMIP,GMMIP,GeoMIP,HighResMIP,LS3MIP,PMIP,RFMIP,SIMIP</t>
  </si>
  <si>
    <t>Mass of salt in sea ice per area</t>
  </si>
  <si>
    <t>Total mass of all salt in sea ice divided by grid-cell area</t>
  </si>
  <si>
    <t>sisaltmass</t>
  </si>
  <si>
    <t>sea_ice_salt_mass</t>
  </si>
  <si>
    <t>713cf6a8-faa7-11e6-bfb7-ac72891c3257</t>
  </si>
  <si>
    <t>590c7920-9e49-11e5-803c-0d0b866b59f3</t>
  </si>
  <si>
    <t>Thickness of Refrozen Ice on Melt Pond</t>
  </si>
  <si>
    <t>Volume of refrozen ice on melt ponds divided by meltpond covered area</t>
  </si>
  <si>
    <t>simprefrozen</t>
  </si>
  <si>
    <t>melt_pond_refrozen_ice</t>
  </si>
  <si>
    <t>area: time: mean where sea_ice_melt_pond (comment: mask=simpconc)</t>
  </si>
  <si>
    <t>711b6ea2-faa7-11e6-bfb7-ac72891c3257</t>
  </si>
  <si>
    <t>591523cc-9e49-11e5-803c-0d0b866b59f3</t>
  </si>
  <si>
    <t>Ridged ice thickness</t>
  </si>
  <si>
    <t>Sea Ice Ridge Height (representing mean height over the ridged area)</t>
  </si>
  <si>
    <t>sirdgthick</t>
  </si>
  <si>
    <t>thickness_of_ridged_sea_ice</t>
  </si>
  <si>
    <t>area: time: mean where sea_ice (comment: mask=sirdgconc - ridges only)</t>
  </si>
  <si>
    <t>714c1192-faa7-11e6-bfb7-ac72891c3257</t>
  </si>
  <si>
    <t>5914eb78-9e49-11e5-803c-0d0b866b59f3</t>
  </si>
  <si>
    <t>Sea ice salinity</t>
  </si>
  <si>
    <t>Mean sea-ice salinity of all sea ice in grid cell</t>
  </si>
  <si>
    <t>sisali</t>
  </si>
  <si>
    <t>sea_ice_salinity</t>
  </si>
  <si>
    <t>7113f7b2-faa7-11e6-bfb7-ac72891c3257</t>
  </si>
  <si>
    <t>5913e674-9e49-11e5-803c-0d0b866b59f3</t>
  </si>
  <si>
    <t>C4MIP,CFMIP,CMIP,FAFMIP,GMMIP,GeoMIP,HighResMIP,LS3MIP,PMIP,RFMIP,SIMIP</t>
  </si>
  <si>
    <t>Sea-ice freeboard</t>
  </si>
  <si>
    <t>Mean height of sea-ice surface (=snow-ice interface when snow covered) above sea level</t>
  </si>
  <si>
    <t>sifb</t>
  </si>
  <si>
    <t>sea_ice_freeboard</t>
  </si>
  <si>
    <t>714718d6-faa7-11e6-bfb7-ac72891c3257</t>
  </si>
  <si>
    <t>590dac64-9e49-11e5-803c-0d0b866b59f3</t>
  </si>
  <si>
    <t>Sea-ice heat content per unit area</t>
  </si>
  <si>
    <t>J m-2</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</si>
  <si>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</si>
  <si>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sihc</t>
  </si>
  <si>
    <t>integral_of_sea_ice_temperature_wrt_depth_expressed_as_heat_content</t>
  </si>
  <si>
    <t>71492018-faa7-11e6-bfb7-ac72891c3257</t>
  </si>
  <si>
    <t>590f9d30-9e49-11e5-803c-0d0b866b59f3</t>
  </si>
  <si>
    <t>Snow-heat content per unit area</t>
  </si>
  <si>
    <t>Heat-content of all snow in grid cell divided by total grid-cell area. Snow-water equivalent at 0 Celsius is assumed to have a heat content of 0 J.  Does not include heat content of sea ice.</t>
  </si>
  <si>
    <t>sisnhc</t>
  </si>
  <si>
    <t>thermal_energy_content_of_surface_snow</t>
  </si>
  <si>
    <t>714e522c-faa7-11e6-bfb7-ac72891c3257</t>
  </si>
  <si>
    <t>5912f890-9e49-11e5-803c-0d0b866b59f3</t>
  </si>
  <si>
    <t>Freshwater flux from sea-ice surface</t>
  </si>
  <si>
    <t>Total flux of fresh water from sea-ice surface into underlying ocean. This combines both surface melt water that drains directly into the ocean and the drainage of surface melt pond. By definition, this flux is always positive.</t>
  </si>
  <si>
    <t>siflfwdrain</t>
  </si>
  <si>
    <t>freshwater_flux_from_ice_surface</t>
  </si>
  <si>
    <t>7111a6e2-faa7-11e6-bfb7-ac72891c3257</t>
  </si>
  <si>
    <t>0353bea4-dca0-11e5-81c9-5404a60d96b5</t>
  </si>
  <si>
    <t>NOT IN SIMIP GMD PAPER</t>
  </si>
  <si>
    <t>sea-ice area fraction change from thermodynamics</t>
  </si>
  <si>
    <t>Total change in sea-ice area fraction through thermodynamic processes</t>
  </si>
  <si>
    <t>sidconcth</t>
  </si>
  <si>
    <t>tendency_of_sea_ice_area_fraction_due_to_thermodynamics</t>
  </si>
  <si>
    <t>711e985c-faa7-11e6-bfb7-ac72891c3257</t>
  </si>
  <si>
    <t>590dc60e-9e49-11e5-803c-0d0b866b59f3</t>
  </si>
  <si>
    <t>sea-ice area fraction change from dynamics</t>
  </si>
  <si>
    <t>Total change in sea-ice area fraction through dynamics-related processes (advection, divergence...)</t>
  </si>
  <si>
    <t>sidconcdyn</t>
  </si>
  <si>
    <t>tendency_of_sea_ice_area_fraction_due_to_dynamics</t>
  </si>
  <si>
    <t>714c1d90-faa7-11e6-bfb7-ac72891c3257</t>
  </si>
  <si>
    <t>590ee584-9e49-11e5-803c-0d0b866b59f3</t>
  </si>
  <si>
    <t>sea-ice mass change from thermodynamics</t>
  </si>
  <si>
    <t>Total change in sea-ice mass from thermodynamic processes divided by grid-cell area</t>
  </si>
  <si>
    <t>sidmassth</t>
  </si>
  <si>
    <t>tendency_of_sea_ice_amount_due_to_thermodynamics</t>
  </si>
  <si>
    <t>7127bce8-faa7-11e6-bfb7-ac72891c3257</t>
  </si>
  <si>
    <t>590d95d0-9e49-11e5-803c-0d0b866b59f3</t>
  </si>
  <si>
    <t>sea-ice mass change from dynamics</t>
  </si>
  <si>
    <t>Total change in sea-ice mass through dynamics-related processes (advection,...) divided by grid-cell area</t>
  </si>
  <si>
    <t>sidmassdyn</t>
  </si>
  <si>
    <t>tendency_of_sea_ice_amount_due_to_dynamics</t>
  </si>
  <si>
    <t>711e3862-faa7-11e6-bfb7-ac72891c3257</t>
  </si>
  <si>
    <t>591357b8-9e49-11e5-803c-0d0b866b59f3</t>
  </si>
  <si>
    <t>sea-ice mass change through growth in supercooled open water (aka frazil)</t>
  </si>
  <si>
    <t>The rate of change of sea ice mass due to sea ice formation in supercooled water (often through frazil formation) divided by grid-cell area. Together, sidmassgrowthwat and sidmassgrowthbot should give total ice growth</t>
  </si>
  <si>
    <t>sidmassgrowthwat</t>
  </si>
  <si>
    <t>tendency_of_sea_ice_amount_due_to_freezing_in_open_water</t>
  </si>
  <si>
    <t>71310690-faa7-11e6-bfb7-ac72891c3257</t>
  </si>
  <si>
    <t>59149c7c-9e49-11e5-803c-0d0b866b59f3</t>
  </si>
  <si>
    <t>sea-ice mass change through basal growth</t>
  </si>
  <si>
    <t>The rate of change of sea ice mass due to vertical growth of existing sea ice at its base divided by grid-cell area.</t>
  </si>
  <si>
    <t>sidmassgrowthbot</t>
  </si>
  <si>
    <t>tendency_of_sea_ice_amount_due_to_congelation_ice_accumulation</t>
  </si>
  <si>
    <t>71190c48-faa7-11e6-bfb7-ac72891c3257</t>
  </si>
  <si>
    <t>590db4ac-9e49-11e5-803c-0d0b866b59f3</t>
  </si>
  <si>
    <t>sea-ice mass change through snow-to-ice conversion</t>
  </si>
  <si>
    <t>The rate of change of sea ice mass due to transformation of snow to sea ice divided by grid-cell area</t>
  </si>
  <si>
    <t>sidmasssi</t>
  </si>
  <si>
    <t>tendency_of_sea_ice_amount_due_to_snow_conversion</t>
  </si>
  <si>
    <t>714ef880-faa7-11e6-bfb7-ac72891c3257</t>
  </si>
  <si>
    <t>590d3518-9e49-11e5-803c-0d0b866b59f3</t>
  </si>
  <si>
    <t>sea-ice mass change through evaporation and sublimation</t>
  </si>
  <si>
    <t>The rate of change of sea-ice mass change through evaporation and sublimation divided by grid-cell area</t>
  </si>
  <si>
    <t>sidmassevapsubl</t>
  </si>
  <si>
    <t>water_evaporation_flux</t>
  </si>
  <si>
    <t>713aff10-faa7-11e6-bfb7-ac72891c3257</t>
  </si>
  <si>
    <t>59146180-9e49-11e5-803c-0d0b866b59f3</t>
  </si>
  <si>
    <t>sea-ice mass change through surface melting</t>
  </si>
  <si>
    <t>The rate of change of sea ice mass through melting at the ice surface divided by grid-cell area</t>
  </si>
  <si>
    <t>sidmassmelttop</t>
  </si>
  <si>
    <t>tendency_of_sea_ice_amount_due_to_surface_melting</t>
  </si>
  <si>
    <t>7124e0ea-faa7-11e6-bfb7-ac72891c3257</t>
  </si>
  <si>
    <t>59179aee-9e49-11e5-803c-0d0b866b59f3</t>
  </si>
  <si>
    <t>sea-ice mass change through bottom melting</t>
  </si>
  <si>
    <t>The rate of change of sea ice mass through melting at the ice bottom divided by grid-cell area</t>
  </si>
  <si>
    <t>sidmassmeltbot</t>
  </si>
  <si>
    <t>tendency_of_sea_ice_amount_due_to_basal_melting</t>
  </si>
  <si>
    <t>7129c466-faa7-11e6-bfb7-ac72891c3257</t>
  </si>
  <si>
    <t>5917ea6c-9e49-11e5-803c-0d0b866b59f3</t>
  </si>
  <si>
    <t>Lateral sea ice melt rate</t>
  </si>
  <si>
    <t>The rate of change of sea ice mass through lateral melting divided by grid-cell area (report 0 if not explicitly calculated thermodynamically)</t>
  </si>
  <si>
    <t>sidmasslat</t>
  </si>
  <si>
    <t>tendency_of_sea_ice_amount_due_to_lateral_melting</t>
  </si>
  <si>
    <t>7124ed7e-faa7-11e6-bfb7-ac72891c3257</t>
  </si>
  <si>
    <t>590ea5c4-9e49-11e5-803c-0d0b866b59f3</t>
  </si>
  <si>
    <t>snow mass change through snow fall</t>
  </si>
  <si>
    <t>mass of solid precipitation falling onto sea ice divided by grid-cell area</t>
  </si>
  <si>
    <t>sndmasssnf</t>
  </si>
  <si>
    <t>71401c0c-faa7-11e6-bfb7-ac72891c3257</t>
  </si>
  <si>
    <t>59142a3a-9e49-11e5-803c-0d0b866b59f3</t>
  </si>
  <si>
    <t>Snow Mass Rate of Change through Melt</t>
  </si>
  <si>
    <t>the rate of change of snow mass through melt divided by grid-cell area</t>
  </si>
  <si>
    <t>sndmassmelt</t>
  </si>
  <si>
    <t>714129a8-faa7-11e6-bfb7-ac72891c3257</t>
  </si>
  <si>
    <t>590e1ef6-9e49-11e5-803c-0d0b866b59f3</t>
  </si>
  <si>
    <t>Snow Mass Rate of Change through Evaporation or Sublimation</t>
  </si>
  <si>
    <t>the rate of change of snow mass through sublimation and evaporation divided by grid-cell area</t>
  </si>
  <si>
    <t>sndmasssubl</t>
  </si>
  <si>
    <t>surface_snow_sublimation_flux</t>
  </si>
  <si>
    <t>712fc2da-faa7-11e6-bfb7-ac72891c3257</t>
  </si>
  <si>
    <t>590de2ce-9e49-11e5-803c-0d0b866b59f3</t>
  </si>
  <si>
    <t>Snow Mass Rate of Change through Avection by Sea-ice Dynamics</t>
  </si>
  <si>
    <t>the rate of change of snow mass through advection with sea ice divided by grid-cell area</t>
  </si>
  <si>
    <t>sndmassdyn</t>
  </si>
  <si>
    <t>tendency_of_snow_mass_due_to_sea_ice_dynamics</t>
  </si>
  <si>
    <t>7110e568-faa7-11e6-bfb7-ac72891c3257</t>
  </si>
  <si>
    <t>59139246-9e49-11e5-803c-0d0b866b59f3</t>
  </si>
  <si>
    <t>Snow Mass Rate of Change through Snow-to-Ice Conversion</t>
  </si>
  <si>
    <t>the rate of change of snow mass due to transformation of snow to sea ice divided by grid-cell area</t>
  </si>
  <si>
    <t>sndmasssi</t>
  </si>
  <si>
    <t>tendency_of_surface_snow_amount_due_to_conversion_of_snow_to_sea_ice</t>
  </si>
  <si>
    <t>714d7898-faa7-11e6-bfb7-ac72891c3257</t>
  </si>
  <si>
    <t>5914c95e-9e49-11e5-803c-0d0b866b59f3</t>
  </si>
  <si>
    <t>Snow Mass Rate of Change through Wind Drift of Snow</t>
  </si>
  <si>
    <t>the rate of change of snow mass through wind drift of snow (from sea-ice into the sea) divided by grid-cell area</t>
  </si>
  <si>
    <t>sndmasswindrif</t>
  </si>
  <si>
    <t>tendency_of_snow_mass_due_to_drifting_snow</t>
  </si>
  <si>
    <t>712046d4-faa7-11e6-bfb7-ac72891c3257</t>
  </si>
  <si>
    <t>590d7370-9e49-11e5-803c-0d0b866b59f3</t>
  </si>
  <si>
    <t>Downwelling shortwave flux over sea ice</t>
  </si>
  <si>
    <t>The downwelling shortwave flux over sea ice (always positive by sign convention)</t>
  </si>
  <si>
    <t>siflswdtop</t>
  </si>
  <si>
    <t>713bf6d6-faa7-11e6-bfb7-ac72891c3257</t>
  </si>
  <si>
    <t>590f2f8a-9e49-11e5-803c-0d0b866b59f3</t>
  </si>
  <si>
    <t>Upwelling Shortwave Flux over Sea Ice</t>
  </si>
  <si>
    <t>The upwelling shortwave flux over sea ice (always negative)</t>
  </si>
  <si>
    <t>siflswutop</t>
  </si>
  <si>
    <t>710ad164-faa7-11e6-bfb7-ac72891c3257</t>
  </si>
  <si>
    <t>5917e51c-9e49-11e5-803c-0d0b866b59f3</t>
  </si>
  <si>
    <t>Downwelling shortwave flux under sea ice</t>
  </si>
  <si>
    <t>The downwelling shortwave flux underneath sea ice (always positive)</t>
  </si>
  <si>
    <t>siflswdbot</t>
  </si>
  <si>
    <t>bottom_downwelling_shortwave_flux_into_ocean</t>
  </si>
  <si>
    <t>710a6936-faa7-11e6-bfb7-ac72891c3257</t>
  </si>
  <si>
    <t>590f5672-9e49-11e5-803c-0d0b866b59f3</t>
  </si>
  <si>
    <t>Downwelling longwave flux over sea ice</t>
  </si>
  <si>
    <t>the downwelling longwave flux over sea ice (always positive)</t>
  </si>
  <si>
    <t>sifllwdtop</t>
  </si>
  <si>
    <t>710a7534-faa7-11e6-bfb7-ac72891c3257</t>
  </si>
  <si>
    <t>590e9656-9e49-11e5-803c-0d0b866b59f3</t>
  </si>
  <si>
    <t>Upwelling Longwave Flux over Sea Ice</t>
  </si>
  <si>
    <t>the upwelling longwave flux over sea ice (always negative)</t>
  </si>
  <si>
    <t>sifllwutop</t>
  </si>
  <si>
    <t>71460f22-faa7-11e6-bfb7-ac72891c3257</t>
  </si>
  <si>
    <t>591733d8-9e49-11e5-803c-0d0b866b59f3</t>
  </si>
  <si>
    <t>Net sensible heat flux over sea ice</t>
  </si>
  <si>
    <t>the net sensible heat flux over sea ice</t>
  </si>
  <si>
    <t>siflsenstop</t>
  </si>
  <si>
    <t>712cccec-faa7-11e6-bfb7-ac72891c3257</t>
  </si>
  <si>
    <t>590dbb78-9e49-11e5-803c-0d0b866b59f3</t>
  </si>
  <si>
    <t>C4MIP,CMIP,DCPP,FAFMIP,GMMIP,GeoMIP,HighResMIP,LS3MIP,PMIP,RFMIP,SIMIP</t>
  </si>
  <si>
    <t>Net latent heat flux over sea ice</t>
  </si>
  <si>
    <t>the net latent heat flux over sea ice</t>
  </si>
  <si>
    <t>sifllatstop</t>
  </si>
  <si>
    <t>7127cbc0-faa7-11e6-bfb7-ac72891c3257</t>
  </si>
  <si>
    <t>59131140-9e49-11e5-803c-0d0b866b59f3</t>
  </si>
  <si>
    <t>Net sensible heat flux under sea ice</t>
  </si>
  <si>
    <t>the net sensible heat flux under sea ice from the ocean</t>
  </si>
  <si>
    <t>siflsensupbot</t>
  </si>
  <si>
    <t>ice_ocean_heat_flux</t>
  </si>
  <si>
    <t>711fa92c-faa7-11e6-bfb7-ac72891c3257</t>
  </si>
  <si>
    <t>590ef524-9e49-11e5-803c-0d0b866b59f3</t>
  </si>
  <si>
    <t>Net conductive heat flux in ice at the surface</t>
  </si>
  <si>
    <t>the net heat conduction flux at the ice surface</t>
  </si>
  <si>
    <t>siflcondtop</t>
  </si>
  <si>
    <t>conductive_heat_flux_at_sea_ice_surface</t>
  </si>
  <si>
    <t>711489d4-faa7-11e6-bfb7-ac72891c3257</t>
  </si>
  <si>
    <t>590ecbda-9e49-11e5-803c-0d0b866b59f3</t>
  </si>
  <si>
    <t>Net conductive heat fluxes in ice at the bottom</t>
  </si>
  <si>
    <t>the net heat conduction flux at the ice base</t>
  </si>
  <si>
    <t>siflcondbot</t>
  </si>
  <si>
    <t>conductive_heat_flux_at_sea_ice_bottom</t>
  </si>
  <si>
    <t>71402c4c-faa7-11e6-bfb7-ac72891c3257</t>
  </si>
  <si>
    <t>5917ba9c-9e49-11e5-803c-0d0b866b59f3</t>
  </si>
  <si>
    <t>Rainfall rate over sea ice</t>
  </si>
  <si>
    <t>mass of liquid precipitation falling onto sea ice divided by grid-cell area</t>
  </si>
  <si>
    <t>sipr</t>
  </si>
  <si>
    <t>rainfall_flux</t>
  </si>
  <si>
    <t>7109e6a0-faa7-11e6-bfb7-ac72891c3257</t>
  </si>
  <si>
    <t>59138238-9e49-11e5-803c-0d0b866b59f3</t>
  </si>
  <si>
    <t>Salt flux from sea ice</t>
  </si>
  <si>
    <t>Total flux of salt from water into sea ice divided by grid-cell area; salt flux is upward (negative) during ice growth when salt is embedded into the ice and downward (positive) during melt when salt from sea ice is again released to the ocean</t>
  </si>
  <si>
    <t>siflsaltbot</t>
  </si>
  <si>
    <t>salt_flux_from_ice</t>
  </si>
  <si>
    <t>7143517e-faa7-11e6-bfb7-ac72891c3257</t>
  </si>
  <si>
    <t>590eb730-9e49-11e5-803c-0d0b866b59f3</t>
  </si>
  <si>
    <t>Freshwater flux from sea ice</t>
  </si>
  <si>
    <t>Total flux of fresh water from water into sea ice divided by grid-cell area; This flux is negative during ice growth (liquid water mass decreases, hence upward flux of freshwater), positive during ice melt (liquid water mass increases, hence downward flux of freshwater)</t>
  </si>
  <si>
    <t>siflfwbot</t>
  </si>
  <si>
    <t>freshwater_flux_from_ice</t>
  </si>
  <si>
    <t>710b731c-faa7-11e6-bfb7-ac72891c3257</t>
  </si>
  <si>
    <t>590dce42-9e49-11e5-803c-0d0b866b59f3</t>
  </si>
  <si>
    <t>X-component of sea ice velocity</t>
  </si>
  <si>
    <t>7147b8fe-faa7-11e6-bfb7-ac72891c3257</t>
  </si>
  <si>
    <t>19a6f354-81b1-11e6-92de-ac72891c3257</t>
  </si>
  <si>
    <t>C4MIP,CMIP,DAMIP,DCPP,FAFMIP,GMMIP,GeoMIP,HighResMIP,LS3MIP,RFMIP,SIMIP</t>
  </si>
  <si>
    <t>Y-component of sea ice velocity</t>
  </si>
  <si>
    <t>71237944-faa7-11e6-bfb7-ac72891c3257</t>
  </si>
  <si>
    <t>Sea-ice speed</t>
  </si>
  <si>
    <t>Speed of ice (i.e. mean absolute velocity) to account for back-and-forth movement of the ice</t>
  </si>
  <si>
    <t>sispeed</t>
  </si>
  <si>
    <t>sea_ice_speed</t>
  </si>
  <si>
    <t>71435d54-faa7-11e6-bfb7-ac72891c3257</t>
  </si>
  <si>
    <t>590f4f2e-9e49-11e5-803c-0d0b866b59f3</t>
  </si>
  <si>
    <t>X-component of sea-ice mass transport</t>
  </si>
  <si>
    <t>Includes transport of both sea ice and snow by advection</t>
  </si>
  <si>
    <t>sidmasstranx</t>
  </si>
  <si>
    <t>sea_ice_x_transport</t>
  </si>
  <si>
    <t>71375d1a-faa7-11e6-bfb7-ac72891c3257</t>
  </si>
  <si>
    <t>59172e42-9e49-11e5-803c-0d0b866b59f3</t>
  </si>
  <si>
    <t>Y-component of sea-ice mass transport</t>
  </si>
  <si>
    <t>sidmasstrany</t>
  </si>
  <si>
    <t>sea_ice_y_transport</t>
  </si>
  <si>
    <t>714b47f8-faa7-11e6-bfb7-ac72891c3257</t>
  </si>
  <si>
    <t>59172bcc-9e49-11e5-803c-0d0b866b59f3</t>
  </si>
  <si>
    <t>X-component of atmospheric stress on sea ice</t>
  </si>
  <si>
    <t>N m-2</t>
  </si>
  <si>
    <t>sistrxdtop</t>
  </si>
  <si>
    <t>surface_downward_x_stress</t>
  </si>
  <si>
    <t>71147110-faa7-11e6-bfb7-ac72891c3257</t>
  </si>
  <si>
    <t>5913f77c-9e49-11e5-803c-0d0b866b59f3</t>
  </si>
  <si>
    <t>C4MIP,CMIP,DCPP,FAFMIP,GMMIP,GeoMIP,HighResMIP,LS3MIP,RFMIP,SIMIP</t>
  </si>
  <si>
    <t>Y-component of atmospheric stress on sea ice</t>
  </si>
  <si>
    <t>sistrydtop</t>
  </si>
  <si>
    <t>surface_downward_y_stress</t>
  </si>
  <si>
    <t>713aeca0-faa7-11e6-bfb7-ac72891c3257</t>
  </si>
  <si>
    <t>591774d8-9e49-11e5-803c-0d0b866b59f3</t>
  </si>
  <si>
    <t>X-component of ocean stress on sea ice</t>
  </si>
  <si>
    <t>sistrxubot</t>
  </si>
  <si>
    <t>sea_ice_base_upward_x_stress</t>
  </si>
  <si>
    <t>711858ca-faa7-11e6-bfb7-ac72891c3257</t>
  </si>
  <si>
    <t>590d2848-9e49-11e5-803c-0d0b866b59f3</t>
  </si>
  <si>
    <t>Y-component of ocean stress on sea ice</t>
  </si>
  <si>
    <t>sistryubot</t>
  </si>
  <si>
    <t>downward_y_stress_at_sea_ice_base</t>
  </si>
  <si>
    <t>7132e85c-faa7-11e6-bfb7-ac72891c3257</t>
  </si>
  <si>
    <t>59150da6-9e49-11e5-803c-0d0b866b59f3</t>
  </si>
  <si>
    <t>Compressive sea ice strength</t>
  </si>
  <si>
    <t>N m-1</t>
  </si>
  <si>
    <t>Computed strength of the ice pack, defined as the energy (J m-2) dissipated per unit area removed from the ice pack under compression, and assumed proportional to the change in potential energy caused by ridging. For Hibler-type models, this is P (= P*hexp(-C(1-A)))</t>
  </si>
  <si>
    <t>sicompstren</t>
  </si>
  <si>
    <t>compressive_strength_of_sea_ice</t>
  </si>
  <si>
    <t>71166880-faa7-11e6-bfb7-ac72891c3257</t>
  </si>
  <si>
    <t>590e9390-9e49-11e5-803c-0d0b866b59f3</t>
  </si>
  <si>
    <t>Atmospheric drag coefficient</t>
  </si>
  <si>
    <t>Atmospheric drag coefficient that is used to calculate the atmospheric momentum drag on sea ice</t>
  </si>
  <si>
    <t>sidragtop</t>
  </si>
  <si>
    <t>surface_drag_coefficient_for_momentum_in_air</t>
  </si>
  <si>
    <t>711ece62-faa7-11e6-bfb7-ac72891c3257</t>
  </si>
  <si>
    <t>5914e0ba-9e49-11e5-803c-0d0b866b59f3</t>
  </si>
  <si>
    <t>Ocean drag coefficient</t>
  </si>
  <si>
    <t>Oceanic drag coefficient that is used to calculate the oceanic momentum drag on sea ice</t>
  </si>
  <si>
    <t>sidragbot</t>
  </si>
  <si>
    <t>surface_drag_coefficient_for_momentum_in_water</t>
  </si>
  <si>
    <t>7142bf02-faa7-11e6-bfb7-ac72891c3257</t>
  </si>
  <si>
    <t>590e9070-9e49-11e5-803c-0d0b866b59f3</t>
  </si>
  <si>
    <t>Sea-surface tilt term in force balance (x-component)</t>
  </si>
  <si>
    <t>X-component of force on sea ice caused by sea-surface tilt</t>
  </si>
  <si>
    <t>siforcetiltx</t>
  </si>
  <si>
    <t>sea_surface_tilt_force_on_sea_ice_x</t>
  </si>
  <si>
    <t>71220f64-faa7-11e6-bfb7-ac72891c3257</t>
  </si>
  <si>
    <t>590ed33c-9e49-11e5-803c-0d0b866b59f3</t>
  </si>
  <si>
    <t>Sea-surface tilt term in force balance (y-component)</t>
  </si>
  <si>
    <t>Y-component of force on sea ice caused by sea-surface tilt</t>
  </si>
  <si>
    <t>siforcetilty</t>
  </si>
  <si>
    <t>sea_surface_tilt_force_on_sea_ice_y</t>
  </si>
  <si>
    <t>710bfb0c-faa7-11e6-bfb7-ac72891c3257</t>
  </si>
  <si>
    <t>590d7654-9e49-11e5-803c-0d0b866b59f3</t>
  </si>
  <si>
    <t>Coriolis force term in force balance (x-component)</t>
  </si>
  <si>
    <t>X-component of force on sea ice caused by coriolis force</t>
  </si>
  <si>
    <t>siforcecoriolx</t>
  </si>
  <si>
    <t>coriolis_force_on_sea_ice_x</t>
  </si>
  <si>
    <t>714b545a-faa7-11e6-bfb7-ac72891c3257</t>
  </si>
  <si>
    <t>590e3ee0-9e49-11e5-803c-0d0b866b59f3</t>
  </si>
  <si>
    <t>Coriolis force term in force balance (y-component)</t>
  </si>
  <si>
    <t>Y-component of force on sea ice caused by coriolis force</t>
  </si>
  <si>
    <t>siforcecorioly</t>
  </si>
  <si>
    <t>coriolis_force_on_sea_ice_y</t>
  </si>
  <si>
    <t>712a8130-faa7-11e6-bfb7-ac72891c3257</t>
  </si>
  <si>
    <t>590d4fc6-9e49-11e5-803c-0d0b866b59f3</t>
  </si>
  <si>
    <t>Internal stress term in force balance (x-component)</t>
  </si>
  <si>
    <t>X-component of force on sea ice caused by internal stress (divergence of sigma)</t>
  </si>
  <si>
    <t>siforceintstrx</t>
  </si>
  <si>
    <t>internal_stress_in_sea_ice_x</t>
  </si>
  <si>
    <t>7147c57e-faa7-11e6-bfb7-ac72891c3257</t>
  </si>
  <si>
    <t>590df8a4-9e49-11e5-803c-0d0b866b59f3</t>
  </si>
  <si>
    <t>Internal stress term in force balance (y-component)</t>
  </si>
  <si>
    <t>Y-component of force on sea ice caused by internal stress (divergence of sigma)</t>
  </si>
  <si>
    <t>siforceintstry</t>
  </si>
  <si>
    <t>internal_stress_in_sea_ice_y</t>
  </si>
  <si>
    <t>7112fc9a-faa7-11e6-bfb7-ac72891c3257</t>
  </si>
  <si>
    <t>590df5e8-9e49-11e5-803c-0d0b866b59f3</t>
  </si>
  <si>
    <t>Average normal stress in sea ice</t>
  </si>
  <si>
    <t>Average normal stress in sea ice (first stress invariant)</t>
  </si>
  <si>
    <t>sistresave</t>
  </si>
  <si>
    <t>average_normal_stress</t>
  </si>
  <si>
    <t>area: mean where sea_ice (comment: mask=siconc) time: point</t>
  </si>
  <si>
    <t>711afb3e-faa7-11e6-bfb7-ac72891c3257</t>
  </si>
  <si>
    <t>590e4bd8-9e49-11e5-803c-0d0b866b59f3</t>
  </si>
  <si>
    <t>f7ec3940-562c-11e6-a2a4-ac72891c3257</t>
  </si>
  <si>
    <t>Instantaneous value (i.e. synoptic or time-step value), Global field (single level) [XY-na] [amnsi-tpt]</t>
  </si>
  <si>
    <t>Maximum shear stress in sea ice</t>
  </si>
  <si>
    <t>Maximum shear stress in sea ice (second stress invariant)</t>
  </si>
  <si>
    <t>sistremax</t>
  </si>
  <si>
    <t>maximum_shear_stress</t>
  </si>
  <si>
    <t>7148170e-faa7-11e6-bfb7-ac72891c3257</t>
  </si>
  <si>
    <t>590ea16e-9e49-11e5-803c-0d0b866b59f3</t>
  </si>
  <si>
    <t>Divergence of the sea-ice velocity field</t>
  </si>
  <si>
    <t>Divergence of sea-ice velocity field (first shear strain invariant)</t>
  </si>
  <si>
    <t>sidivvel</t>
  </si>
  <si>
    <t>divergence_of_sea_ice_velocity</t>
  </si>
  <si>
    <t>71436966-faa7-11e6-bfb7-ac72891c3257</t>
  </si>
  <si>
    <t>590d7924-9e49-11e5-803c-0d0b866b59f3</t>
  </si>
  <si>
    <t>f7eaf882-562c-11e6-a2a4-ac72891c3257</t>
  </si>
  <si>
    <t>Maximum shear of sea-ice velocity field</t>
  </si>
  <si>
    <t>Maximum shear of sea-ice velocity field (second shear strain invariant)</t>
  </si>
  <si>
    <t>sishevel</t>
  </si>
  <si>
    <t>maximum_shear_of_sea_ice_velocity</t>
  </si>
  <si>
    <t>713564ba-faa7-11e6-bfb7-ac72891c3257</t>
  </si>
  <si>
    <t>590d70b4-9e49-11e5-803c-0d0b866b59f3</t>
  </si>
  <si>
    <t>Sea ice extent North</t>
  </si>
  <si>
    <t>1e6 km2</t>
  </si>
  <si>
    <t>Total area of all Northern-Hemisphere grid cells that are covered by at least 15 % areal fraction of sea ice</t>
  </si>
  <si>
    <t>siextentn</t>
  </si>
  <si>
    <t>sea_ice_extent</t>
  </si>
  <si>
    <t>713a5c36-faa7-11e6-bfb7-ac72891c3257</t>
  </si>
  <si>
    <t>5917b45c-9e49-11e5-803c-0d0b866b59f3</t>
  </si>
  <si>
    <t>f7eb841e-562c-11e6-a2a4-ac72891c3257</t>
  </si>
  <si>
    <t>Temporal mean, Global mean/constant [na-na] [amnsi-tmn]</t>
  </si>
  <si>
    <t>Sea ice extent South</t>
  </si>
  <si>
    <t>Total area of all Southern-Hemisphere grid cells that are covered by at least 15 % areal fraction of sea ice</t>
  </si>
  <si>
    <t>siextents</t>
  </si>
  <si>
    <t>7146a28e-faa7-11e6-bfb7-ac72891c3257</t>
  </si>
  <si>
    <t>590e9ed0-9e49-11e5-803c-0d0b866b59f3</t>
  </si>
  <si>
    <t>Sea ice volume North</t>
  </si>
  <si>
    <t>1e3 km3</t>
  </si>
  <si>
    <t>total volume of sea ice in the Northern hemisphere</t>
  </si>
  <si>
    <t>sivoln</t>
  </si>
  <si>
    <t>sea_ice_volume</t>
  </si>
  <si>
    <t>712c4bd2-faa7-11e6-bfb7-ac72891c3257</t>
  </si>
  <si>
    <t>5913c9aa-9e49-11e5-803c-0d0b866b59f3</t>
  </si>
  <si>
    <t>Sea ice volume South</t>
  </si>
  <si>
    <t>total volume of sea ice in the Southern hemisphere</t>
  </si>
  <si>
    <t>sivols</t>
  </si>
  <si>
    <t>711edae2-faa7-11e6-bfb7-ac72891c3257</t>
  </si>
  <si>
    <t>590ee2fa-9e49-11e5-803c-0d0b866b59f3</t>
  </si>
  <si>
    <t>Sea ice area North</t>
  </si>
  <si>
    <t>total area of sea ice in the Northern hemisphere</t>
  </si>
  <si>
    <t>siarean</t>
  </si>
  <si>
    <t>sea_ice_area</t>
  </si>
  <si>
    <t>7132f446-faa7-11e6-bfb7-ac72891c3257</t>
  </si>
  <si>
    <t>59139a70-9e49-11e5-803c-0d0b866b59f3</t>
  </si>
  <si>
    <t>Sea ice area South</t>
  </si>
  <si>
    <t>total area of sea ice in the Southern hemisphere</t>
  </si>
  <si>
    <t>siareas</t>
  </si>
  <si>
    <t>7124f9a4-faa7-11e6-bfb7-ac72891c3257</t>
  </si>
  <si>
    <t>59139548-9e49-11e5-803c-0d0b866b59f3</t>
  </si>
  <si>
    <t>Sea mass area flux through straits</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</si>
  <si>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</si>
  <si>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Flux across 4 straits</t>
  </si>
  <si>
    <t>simassacrossline</t>
  </si>
  <si>
    <t>sea_ice_transport_across_line</t>
  </si>
  <si>
    <t>siline time</t>
  </si>
  <si>
    <t>90</t>
  </si>
  <si>
    <t>7109b964-faa7-11e6-bfb7-ac72891c3257</t>
  </si>
  <si>
    <t>7309e7f8-7a68-11e6-8db2-ac72891c3257</t>
  </si>
  <si>
    <t>e4affef0-8946-11e6-a0c4-5404a60d96b5</t>
  </si>
  <si>
    <t>Temporal mean, Sea-ice ocean transect [TRS-na] [amnsi-tmn]</t>
  </si>
  <si>
    <t>Meltpond Mass per Unit Area</t>
  </si>
  <si>
    <t>Meltpond mass per area of sea ice.</t>
  </si>
  <si>
    <t>simpmass</t>
  </si>
  <si>
    <t>surface_liquid_water_amount</t>
  </si>
  <si>
    <t>7117858a-faa7-11e6-bfb7-ac72891c3257</t>
  </si>
  <si>
    <t>aa9073c2-1b36-11e6-a696-35cd2d8034df</t>
  </si>
  <si>
    <t>CHANGED: -999</t>
  </si>
  <si>
    <t>Heat Flux Correction</t>
  </si>
  <si>
    <t>hfcorr</t>
  </si>
  <si>
    <t>heat_flux_correction</t>
  </si>
  <si>
    <t>baa6beda-e5dd-11e5-8482-ac72891c3257</t>
  </si>
  <si>
    <t>0312fb7cbaaff353e66b17c21fb13482</t>
  </si>
  <si>
    <t>f7dd642e-562c-11e6-a2a4-ac72891c3257</t>
  </si>
  <si>
    <t>AerChemMIP,C4MIP,CMIP,DAMIP,GMMIP,GeoMIP,HighResMIP,LS3MIP,OMIP,VIACSAB,VolMIP</t>
  </si>
  <si>
    <t>AerChemMIP,C4MIP,CMIP6,DAMIP,DECK,FAFMIP,GMMIP,GeoMIP,HighResMIP,LS3MIP,LUMIP,OMIP,PMIP,ScenarioMIP,VolMIP</t>
  </si>
  <si>
    <t>Surface Downward X Stress Correction</t>
  </si>
  <si>
    <t>This is the stress on the liquid ocean from overlying atmosphere, sea ice, ice shelf, etc.</t>
  </si>
  <si>
    <t>tauucorr</t>
  </si>
  <si>
    <t>surface_downward_x_stress_correction</t>
  </si>
  <si>
    <t>baa6d78a-e5dd-11e5-8482-ac72891c3257</t>
  </si>
  <si>
    <t>06942529e05aac1e9a39ca1f5737af2f</t>
  </si>
  <si>
    <t>19a4c502-81b1-11e6-92de-ac72891c3257</t>
  </si>
  <si>
    <t>AerChemMIP,C4MIP,CMIP,GMMIP,GeoMIP,HighResMIP,LS3MIP,OMIP,VIACSAB</t>
  </si>
  <si>
    <t>AerChemMIP,C4MIP,CFMIP,CMIP6,DAMIP,DECK,FAFMIP,GMMIP,GeoMIP,HighResMIP,LS3MIP,LUMIP,OMIP,PMIP,ScenarioMIP</t>
  </si>
  <si>
    <t>Surface Downward X Stress</t>
  </si>
  <si>
    <t>baa6cf38-e5dd-11e5-8482-ac72891c3257</t>
  </si>
  <si>
    <t>d1cfe9e20a66d3e922554248677efaba</t>
  </si>
  <si>
    <t>Surface Downward Y Stress Correction</t>
  </si>
  <si>
    <t>tauvcorr</t>
  </si>
  <si>
    <t>surface_downward_y_stress_correction</t>
  </si>
  <si>
    <t>baa6dbb8-e5dd-11e5-8482-ac72891c3257</t>
  </si>
  <si>
    <t>ab495084beb82a29c24bf6c226fd0e57</t>
  </si>
  <si>
    <t>Surface Downward Y Stress</t>
  </si>
  <si>
    <t>baa6d366-e5dd-11e5-8482-ac72891c3257</t>
  </si>
  <si>
    <t>593ed46e925a8bce9de9eb47f5e72632</t>
  </si>
  <si>
    <t>Virtual Salt Flux Correction</t>
  </si>
  <si>
    <t>It is set to zero in models which receive a real water flux.</t>
  </si>
  <si>
    <t>vsfcorr</t>
  </si>
  <si>
    <t>virtual_salt_flux_correction</t>
  </si>
  <si>
    <t>baa65eae-e5dd-11e5-8482-ac72891c3257</t>
  </si>
  <si>
    <t>87fbc4126ce4daecf084edf9ad1f4aaf</t>
  </si>
  <si>
    <t>Water Flux Correction</t>
  </si>
  <si>
    <t>Positive flux implies correction adds water to ocean.</t>
  </si>
  <si>
    <t>wfcorr</t>
  </si>
  <si>
    <t>water_flux_correction</t>
  </si>
  <si>
    <t>baa63dd4-e5dd-11e5-8482-ac72891c3257</t>
  </si>
  <si>
    <t>604242476d85346b48bd6d791ed05583</t>
  </si>
  <si>
    <t>AerChemMIP,C4MIP,CMIP,DAMIP,GMMIP,GeoMIP,HighResMIP,LS3MIP,OMIP,VIACSAB</t>
  </si>
  <si>
    <t>AerChemMIP,C4MIP,CMIP6,DAMIP,DECK,FAFMIP,GMMIP,GeoMIP,HighResMIP,LS3MIP,LUMIP,OMIP,PMIP,ScenarioMIP</t>
  </si>
  <si>
    <t>Moles Per Unit Mass of CFC-11 in sea water</t>
  </si>
  <si>
    <t>cfc11</t>
  </si>
  <si>
    <t>mole_concentration_of_cfc11_in_sea_water</t>
  </si>
  <si>
    <t>ba9ad9c6-e5dd-11e5-8482-ac72891c3257</t>
  </si>
  <si>
    <t>42625c97b8fe75124a345962c4430982</t>
  </si>
  <si>
    <t>AerChemMIP,C4MIP,CFMIP,CMIP,DAMIP,GMMIP,GeoMIP,HighResMIP,LS3MIP,OMIP</t>
  </si>
  <si>
    <t>AerChemMIP,C4MIP,CFMIP,CMIP6,DAMIP,DECK,FAFMIP,GMMIP,GeoMIP,HighResMIP,LS3MIP,LUMIP,OMIP,ScenarioMIP</t>
  </si>
  <si>
    <t>Sea Water Mass</t>
  </si>
  <si>
    <t>Total mass of liquid seawater. For Boussinesq models, report this diagnostic as Boussinesq reference density times total volume.</t>
  </si>
  <si>
    <t>Total mass of liquid sea water. For Boussinesq models, report this diagnostic as Boussinesq reference density times total volume.</t>
  </si>
  <si>
    <t>masso</t>
  </si>
  <si>
    <t>sea_water_mass</t>
  </si>
  <si>
    <t>area: sum where sea time: mean</t>
  </si>
  <si>
    <t>baa4f730-e5dd-11e5-8482-ac72891c3257</t>
  </si>
  <si>
    <t>7619324f698659657f466d5dc6660b9d</t>
  </si>
  <si>
    <t>f7dda574-562c-11e6-a2a4-ac72891c3257</t>
  </si>
  <si>
    <t>Temporal mean, Global mean/constant [na-na] [asm-tmn]</t>
  </si>
  <si>
    <t>Sea Water Pressure at Sea floor</t>
  </si>
  <si>
    <t>pbo</t>
  </si>
  <si>
    <t>sea_water_pressure_at_sea_floor</t>
  </si>
  <si>
    <t>baa4fb54-e5dd-11e5-8482-ac72891c3257</t>
  </si>
  <si>
    <t>3ed1667233f6ae4fe3c5ff93cd2de2f3</t>
  </si>
  <si>
    <t>Sea Water Pressure at Sea Water Surface</t>
  </si>
  <si>
    <t>pso</t>
  </si>
  <si>
    <t>sea_water_pressure_at_sea_water_surface</t>
  </si>
  <si>
    <t>baa4ff96-e5dd-11e5-8482-ac72891c3257</t>
  </si>
  <si>
    <t>d94709e6b579bccccccc914ba3531feb</t>
  </si>
  <si>
    <t>Sea Water Volume</t>
  </si>
  <si>
    <t>Total volume of liquid seawater.</t>
  </si>
  <si>
    <t>Total volume of liquid sea water.</t>
  </si>
  <si>
    <t>volo</t>
  </si>
  <si>
    <t>sea_water_volume</t>
  </si>
  <si>
    <t>baa503ce-e5dd-11e5-8482-ac72891c3257</t>
  </si>
  <si>
    <t>a86d0b2abcfe5055d91478b5c771bf34</t>
  </si>
  <si>
    <t>AerChemMIP,C4MIP,CMIP,DAMIP,DCPP,GMMIP,GeoMIP,HighResMIP,LS3MIP,OMIP,VIACSAB</t>
  </si>
  <si>
    <t>AerChemMIP,C4MIP,CMIP6,DAMIP,DCPP,DECK,FAFMIP,GMMIP,GeoMIP,HighResMIP,LS3MIP,LUMIP,OMIP,ScenarioMIP</t>
  </si>
  <si>
    <t>AerChemMIP,C4MIP,CFMIP,CMIP6,DAMIP,DCPP,DECK,FAFMIP,GMMIP,GeoMIP,HighResMIP,ISMIP6,LS3MIP,LUMIP,OMIP,PMIP,ScenarioMIP,VolMIP</t>
  </si>
  <si>
    <t>Square of Sea Surface Height Above Geoid</t>
  </si>
  <si>
    <t>Surface ocean geoid defines z=0.</t>
  </si>
  <si>
    <t>zossq</t>
  </si>
  <si>
    <t>square_of_sea_surface_height_above_geoid</t>
  </si>
  <si>
    <t>baa50c2a-e5dd-11e5-8482-ac72891c3257</t>
  </si>
  <si>
    <t>f7658de98a4b03f947f0ffb19eeca1fd</t>
  </si>
  <si>
    <t>AerChemMIP,C4MIP,CMIP,DCPP,GMMIP,GeoMIP,HighResMIP,LS3MIP,OMIP,VIACSAB</t>
  </si>
  <si>
    <t>AerChemMIP,C4MIP,CMIP6,DAMIP,DCPP,DECK,FAFMIP,GMMIP,GeoMIP,HighResMIP,LS3MIP,LUMIP,OMIP,PMIP,ScenarioMIP</t>
  </si>
  <si>
    <t>Global Average Thermosteric Sea Level Change</t>
  </si>
  <si>
    <t>There is no CMIP6 request for zosga nor zossga.</t>
  </si>
  <si>
    <t>zostoga</t>
  </si>
  <si>
    <t>global_average_thermosteric_sea_level_change</t>
  </si>
  <si>
    <t>baa51058-e5dd-11e5-8482-ac72891c3257</t>
  </si>
  <si>
    <t>69c17331aebbebfc295d5b7af7f0ef8b</t>
  </si>
  <si>
    <t>f7e2e214-562c-11e6-a2a4-ac72891c3257</t>
  </si>
  <si>
    <t>Temporal mean, Global mean/constant [na-na] [amse-tmn]</t>
  </si>
  <si>
    <t>AerChemMIP,C4MIP,CMIP,DAMIP,DCPP,GMMIP,GeoMIP,HighResMIP,ISMIP6,LS3MIP,OMIP,VIACSAB</t>
  </si>
  <si>
    <t>AerChemMIP,C4MIP,CMIP6,DAMIP,DCPP,DECK,FAFMIP,GMMIP,GeoMIP,HighResMIP,ISMIP6,LS3MIP,LUMIP,OMIP,ScenarioMIP</t>
  </si>
  <si>
    <t>Sea Water Mass Per Unit Area</t>
  </si>
  <si>
    <t>For Boussinesq models, report this diagnostic as Boussinesq reference density times grid celll volume.</t>
  </si>
  <si>
    <t>baa5147c-e5dd-11e5-8482-ac72891c3257</t>
  </si>
  <si>
    <t>AerChemMIP,C4MIP,CFMIP,CMIP,DAMIP,GMMIP,GeoMIP,HighResMIP,LS3MIP,OMIP,VIACSAB,VolMIP</t>
  </si>
  <si>
    <t>AerChemMIP,C4MIP,CFMIP,CMIP6,DAMIP,DECK,FAFMIP,GMMIP,GeoMIP,HighResMIP,LS3MIP,LUMIP,OMIP,PMIP,ScenarioMIP,VolMIP</t>
  </si>
  <si>
    <t>baa518c8-e5dd-11e5-8482-ac72891c3257</t>
  </si>
  <si>
    <t>AerChemMIP,C4MIP,CFMIP,CMIP,DAMIP,GMMIP,GeoMIP,HighResMIP,ISMIP6,LS3MIP,OMIP,VIACSAB,VolMIP</t>
  </si>
  <si>
    <t>AerChemMIP,C4MIP,CFMIP,CMIP6,DAMIP,DECK,FAFMIP,GMMIP,GeoMIP,HighResMIP,ISMIP6,LS3MIP,LUMIP,OMIP,PMIP,ScenarioMIP,VolMIP</t>
  </si>
  <si>
    <t>Global Average Sea Water Potential Temperature</t>
  </si>
  <si>
    <t>Diagnostic should be contributed even for models using conservative temperature as prognostic field</t>
  </si>
  <si>
    <t>thetaoga</t>
  </si>
  <si>
    <t>baa52138-e5dd-11e5-8482-ac72891c3257</t>
  </si>
  <si>
    <t>f0280734103f054b10012331ab1c0459</t>
  </si>
  <si>
    <t>AerChemMIP,C4MIP,CMIP,DAMIP,GMMIP,GeoMIP,HighResMIP,ISMIP6,LS3MIP,OMIP,VIACSAB,VolMIP</t>
  </si>
  <si>
    <t>baa53ee8-e5dd-11e5-8482-ac72891c3257</t>
  </si>
  <si>
    <t>AerChemMIP,C4MIP,CMIP,GMMIP,GeoMIP,HighResMIP,LS3MIP,OMIP,VIACSAB,VolMIP</t>
  </si>
  <si>
    <t>Global Mean Sea Water Salinity</t>
  </si>
  <si>
    <t>soga</t>
  </si>
  <si>
    <t>baa55086-e5dd-11e5-8482-ac72891c3257</t>
  </si>
  <si>
    <t>e6c345fa8ddd98d9834116333c2ee901</t>
  </si>
  <si>
    <t>Sea Water Age Since Surface Contact</t>
  </si>
  <si>
    <t>Time elapsed since water was last in surface layer of the ocean.</t>
  </si>
  <si>
    <t>agessc</t>
  </si>
  <si>
    <t>sea_water_age_since_surface_contact</t>
  </si>
  <si>
    <t>baa56de6-e5dd-11e5-8482-ac72891c3257</t>
  </si>
  <si>
    <t>1bb6dca6b08a4e887ded8a455ef04941</t>
  </si>
  <si>
    <t>AerChemMIP,C4MIP,CFMIP,CMIP,DAMIP,GMMIP,GeoMIP,HighResMIP,LS3MIP,OMIP,VIACSAB</t>
  </si>
  <si>
    <t>Ocean Barotropic Mass Streamfunction</t>
  </si>
  <si>
    <t>Streamfunction or its approximation for free surface models. See OMDP document for details.</t>
  </si>
  <si>
    <t>msftbarot</t>
  </si>
  <si>
    <t>ocean_barotropic_mass_streamfunction</t>
  </si>
  <si>
    <t>baa57250-e5dd-11e5-8482-ac72891c3257</t>
  </si>
  <si>
    <t>5edcb9a162e51d0a2c8d42a75bed04ef</t>
  </si>
  <si>
    <t>Square of Ocean Mixed Layer Thickness Defined by Sigma T</t>
  </si>
  <si>
    <t>mlotstsq</t>
  </si>
  <si>
    <t>square_of_ocean_mixed_layer_thickness_defined_by_sigma_t</t>
  </si>
  <si>
    <t>baa57ac0-e5dd-11e5-8482-ac72891c3257</t>
  </si>
  <si>
    <t>1c502fa4d453b20feafa63a862eaeb57</t>
  </si>
  <si>
    <t>AerChemMIP,C4MIP,CFMIP,CMIP6,DAMIP,DCPP,DECK,FAFMIP,GMMIP,GeoMIP,HighResMIP,ISMIP6,LS3MIP,LUMIP,OMIP,ScenarioMIP</t>
  </si>
  <si>
    <t>19a42192-81b1-11e6-92de-ac72891c3257</t>
  </si>
  <si>
    <t>Upward Ocean Mass Transport</t>
  </si>
  <si>
    <t>Upward mass transport from resolved and parameterized advective transport.</t>
  </si>
  <si>
    <t>Upward mass transport from residual mean (resolved plus parameterized) advective transport.</t>
  </si>
  <si>
    <t>wmo</t>
  </si>
  <si>
    <t>upward_ocean_mass_transport</t>
  </si>
  <si>
    <t>baa58f74-e5dd-11e5-8482-ac72891c3257</t>
  </si>
  <si>
    <t>05b30c1e249f6854ffc0b3f7676eed73</t>
  </si>
  <si>
    <t>AerChemMIP,C4MIP,CFMIP,CMIP,DAMIP,DCPP,GMMIP,GeoMIP,HighResMIP,LS3MIP,OMIP,VIACSAB</t>
  </si>
  <si>
    <t>AerChemMIP,C4MIP,CFMIP,CMIP6,DAMIP,DCPP,DECK,FAFMIP,GMMIP,GeoMIP,HighResMIP,LS3MIP,LUMIP,OMIP,PMIP,ScenarioMIP</t>
  </si>
  <si>
    <t>Ocean Mass X Transport</t>
  </si>
  <si>
    <t>X-ward mass transport from resolved and parameterized advective transport.</t>
  </si>
  <si>
    <t>X-ward mass transport from residual mean (resolved plus parameterized) advective transport.</t>
  </si>
  <si>
    <t>umo</t>
  </si>
  <si>
    <t>ocean_mass_x_transport</t>
  </si>
  <si>
    <t>baa5942e-e5dd-11e5-8482-ac72891c3257</t>
  </si>
  <si>
    <t>2f074f3417a26ad322b96dd0b6c21e09</t>
  </si>
  <si>
    <t>AerChemMIP,C4MIP,CFMIP,CMIP,GMMIP,GeoMIP,HighResMIP,LS3MIP,OMIP,VIACSAB</t>
  </si>
  <si>
    <t>Ocean Mass Y Transport</t>
  </si>
  <si>
    <t>Y-ward mass transport from resolved and parameterized advective transport.</t>
  </si>
  <si>
    <t>Y-ward mass transport from residual mean (resolved plus parameterized) advective transport.</t>
  </si>
  <si>
    <t>vmo</t>
  </si>
  <si>
    <t>ocean_mass_y_transport</t>
  </si>
  <si>
    <t>baa598c0-e5dd-11e5-8482-ac72891c3257</t>
  </si>
  <si>
    <t>f7fdcc15d14c0066a9590e4bce820056</t>
  </si>
  <si>
    <t>msftmyz</t>
  </si>
  <si>
    <t>longitude: mean (comment: basin mean[ along zig-zag grid path]) time: mean</t>
  </si>
  <si>
    <t>19a3785a-81b1-11e6-92de-ac72891c3257</t>
  </si>
  <si>
    <t>Temporal mean, Ocean Basin Meridional Section [YB-O] [zmean]</t>
  </si>
  <si>
    <t>AerChemMIP,C4MIP,CMIP,DAMIP,DCPP,GMMIP,GeoMIP,HighResMIP,LS3MIP,OMIP,VolMIP</t>
  </si>
  <si>
    <t>AerChemMIP,C4MIP,CMIP6,DAMIP,DCPP,DECK,FAFMIP,GMMIP,GeoMIP,HighResMIP,LS3MIP,LUMIP,OMIP,PMIP,ScenarioMIP,VolMIP</t>
  </si>
  <si>
    <t>Ocean Y Overturning Mass Streamfunction</t>
  </si>
  <si>
    <t>msftyyz</t>
  </si>
  <si>
    <t>ocean_y_overturning_mass_streamfunction</t>
  </si>
  <si>
    <t>time: mean grid_longitude: mean</t>
  </si>
  <si>
    <t>baa5a662-e5dd-11e5-8482-ac72891c3257</t>
  </si>
  <si>
    <t>59cc645887ed0a072bb553283e15f732</t>
  </si>
  <si>
    <t>AerChemMIP,C4MIP,CMIP,DAMIP,GMMIP,GeoMIP,HighResMIP,LS3MIP,OMIP</t>
  </si>
  <si>
    <t>Northward Ocean Heat Transport</t>
  </si>
  <si>
    <t>Contains contributions from all physical processes affecting the northward heat transport, including resolved advection, parameterized advection, lateral diffusion, etc. Diagnosed here as a function of latitude and basin.   Use Celsius for temperature scale.</t>
  </si>
  <si>
    <t>hfbasin</t>
  </si>
  <si>
    <t>northward_ocean_heat_transport</t>
  </si>
  <si>
    <t>longitude: mean (basin) time: mean</t>
  </si>
  <si>
    <t>latitude basin time</t>
  </si>
  <si>
    <t>baa5c87c-e5dd-11e5-8482-ac72891c3257</t>
  </si>
  <si>
    <t>1f5bb8c9dd54043a9d5f71dfe38f5a19</t>
  </si>
  <si>
    <t>19a4da1a-81b1-11e6-92de-ac72891c3257</t>
  </si>
  <si>
    <t>Temporal mean, Ocean Basin Zonal Mean [YB-na] [tmean]</t>
  </si>
  <si>
    <t>Ocean Heat X Transport</t>
  </si>
  <si>
    <t>Contains all contributions to "x-ward" heat transport from resolved and parameterized processes.  Use Celsius for temperature scale.</t>
  </si>
  <si>
    <t>hfx</t>
  </si>
  <si>
    <t>ocean_heat_x_transport</t>
  </si>
  <si>
    <t>baa5e2e4-e5dd-11e5-8482-ac72891c3257</t>
  </si>
  <si>
    <t>26542cc98f984d1b098796374a7ed264</t>
  </si>
  <si>
    <t>AerChemMIP,C4MIP,CFMIP,CMIP6,DAMIP,DCPP,DECK,FAFMIP,GMMIP,GeoMIP,HighResMIP,ISMIP6,LS3MIP,LUMIP,OMIP,PMIP,ScenarioMIP</t>
  </si>
  <si>
    <t>Ocean Heat Y Transport</t>
  </si>
  <si>
    <t>Contains all contributions to "y-ward" heat transport from resolved and parameterized processes. Use Celsius for temperature scale.</t>
  </si>
  <si>
    <t>hfy</t>
  </si>
  <si>
    <t>ocean_heat_y_transport</t>
  </si>
  <si>
    <t>baa5e758-e5dd-11e5-8482-ac72891c3257</t>
  </si>
  <si>
    <t>fa3149feef6236e0cc3207a977d2d0a5</t>
  </si>
  <si>
    <t>Northward Ocean Heat Transport due to Gyre</t>
  </si>
  <si>
    <t>From all advective mass transport processes, resolved and parameterized.</t>
  </si>
  <si>
    <t>htovgyre</t>
  </si>
  <si>
    <t>northward_ocean_heat_transport_due_to_gyre</t>
  </si>
  <si>
    <t>baa5ef8c-e5dd-11e5-8482-ac72891c3257</t>
  </si>
  <si>
    <t>e332882b170bce82d39f02b78fd87e79</t>
  </si>
  <si>
    <t>f7df8fce-562c-11e6-a2a4-ac72891c3257</t>
  </si>
  <si>
    <t>Temporal mean, Ocean Basin Zonal Mean [YB-na] [zmean]</t>
  </si>
  <si>
    <t>Northward Ocean Heat Transport due to Overturning</t>
  </si>
  <si>
    <t>htovovrt</t>
  </si>
  <si>
    <t>northward_ocean_heat_transport_due_to_overturning</t>
  </si>
  <si>
    <t>baa5f3ba-e5dd-11e5-8482-ac72891c3257</t>
  </si>
  <si>
    <t>2e1651d57e5cc5036810331a67ef6ed7</t>
  </si>
  <si>
    <t>Northward Ocean Salt Transport due to Gyre</t>
  </si>
  <si>
    <t>sltovgyre</t>
  </si>
  <si>
    <t>northward_ocean_salt_transport_due_to_gyre</t>
  </si>
  <si>
    <t>baa5f7de-e5dd-11e5-8482-ac72891c3257</t>
  </si>
  <si>
    <t>9e64d2aadc59070a13e29979b6c9541b</t>
  </si>
  <si>
    <t>Northward Ocean Salt Transport due to Overturning</t>
  </si>
  <si>
    <t>sltovovrt</t>
  </si>
  <si>
    <t>northward_ocean_salt_transport_due_to_overturning</t>
  </si>
  <si>
    <t>baa5fc0c-e5dd-11e5-8482-ac72891c3257</t>
  </si>
  <si>
    <t>d0f7da4833bd90226f521ddbf0dbcb63</t>
  </si>
  <si>
    <t>Sea Water Transport</t>
  </si>
  <si>
    <t>mfo</t>
  </si>
  <si>
    <t>sea_water_transport_across_line</t>
  </si>
  <si>
    <t>oline time</t>
  </si>
  <si>
    <t>baa60bf2-e5dd-11e5-8482-ac72891c3257</t>
  </si>
  <si>
    <t>91d62d57f0a58495fdf4358dc3ba1165</t>
  </si>
  <si>
    <t>f7e05972-562c-11e6-a2a4-ac72891c3257</t>
  </si>
  <si>
    <t>Temporal mean, Ocean Transect [TR-na] [tmean]</t>
  </si>
  <si>
    <t>Rainfall Flux where Ice Free Ocean over Sea</t>
  </si>
  <si>
    <t>computed as the total mass of liquid water falling as liquid rain  into the ice-free portion of the ocean divided by the area of the ocean portion of the grid cell.</t>
  </si>
  <si>
    <t>prra</t>
  </si>
  <si>
    <t>area: mean where ice_free_sea over sea time: mean</t>
  </si>
  <si>
    <t>7c61e914-1ab7-11e7-8dfc-5404a60d96b5</t>
  </si>
  <si>
    <t>5912cab4-9e49-11e5-803c-0d0b866b59f3</t>
  </si>
  <si>
    <t>f948921c-80ba-11e6-ab6e-5404a60d96b5</t>
  </si>
  <si>
    <t>Temporal mean, Global field (single level) [XY-na] [amnifs-tmn]</t>
  </si>
  <si>
    <t>AerChemMIP,C4MIP,CMIP,GMMIP,GeoMIP,HighResMIP,LS3MIP,OMIP,VolMIP</t>
  </si>
  <si>
    <t>CHANGED: 3</t>
  </si>
  <si>
    <t>Snowfall Flux where Ice Free Ocean over Sea</t>
  </si>
  <si>
    <t>computed as the total mass per unit time of solid-phase precipitation falling into the ice-free portion of the ocean divided by the area of the ocean portion of the grid cell.   (Snowfall flux includes all types of solid-phase precipitation.)</t>
  </si>
  <si>
    <t>baa61c28-e5dd-11e5-8482-ac72891c3257</t>
  </si>
  <si>
    <t>19a3ca76-81b1-11e6-92de-ac72891c3257</t>
  </si>
  <si>
    <t>Water Evaporation Flux Where Ice Free Ocean over Sea</t>
  </si>
  <si>
    <t>computed as the total mass of water vapor evaporating from the ice-free portion of the ocean  divided by the area of the ocean portion of the grid cell.</t>
  </si>
  <si>
    <t>evs</t>
  </si>
  <si>
    <t>baa6204c-e5dd-11e5-8482-ac72891c3257</t>
  </si>
  <si>
    <t>70ecea904324e6f3b891276634412350</t>
  </si>
  <si>
    <t>Water Flux into Sea Water From Rivers</t>
  </si>
  <si>
    <t>computed as the river flux of water into the ocean divided by the area of the ocean portion of the grid cell.</t>
  </si>
  <si>
    <t>friver</t>
  </si>
  <si>
    <t>water_flux_into_sea_water_from_rivers</t>
  </si>
  <si>
    <t>baa6247a-e5dd-11e5-8482-ac72891c3257</t>
  </si>
  <si>
    <t>be153e40e1e09d1d46a191b3a99be7f5</t>
  </si>
  <si>
    <t>Water Flux into Sea Water From Icebergs</t>
  </si>
  <si>
    <t>computed as the iceberg melt water  flux into the ocean divided by the area of the ocean portion of the grid cell.</t>
  </si>
  <si>
    <t>ficeberg</t>
  </si>
  <si>
    <t>water_flux_into_sea_water_from_icebergs</t>
  </si>
  <si>
    <t>baa628c6-e5dd-11e5-8482-ac72891c3257</t>
  </si>
  <si>
    <t>0638f32ebcc32d63faad121d5a83e3be</t>
  </si>
  <si>
    <t>AerChemMIP,C4MIP,CMIP,GMMIP,GeoMIP,HighResMIP,ISMIP6,LS3MIP,OMIP,VolMIP</t>
  </si>
  <si>
    <t>computed as the iceberg melt water flux into the ocean divided by the area of the ocean portion of the grid cell.</t>
  </si>
  <si>
    <t>ficeberg2d</t>
  </si>
  <si>
    <t>baa62cea-e5dd-11e5-8482-ac72891c3257</t>
  </si>
  <si>
    <t>AerChemMIP,C4MIP,CMIP6,DAMIP,DECK,FAFMIP,GMMIP,GeoMIP,HighResMIP,ISMIP6,LS3MIP,LUMIP,OMIP,PMIP,ScenarioMIP,VolMIP</t>
  </si>
  <si>
    <t>Water Flux into Sea Water due to Sea Ice Thermodynamics</t>
  </si>
  <si>
    <t>computed as the sea ice thermodynamic water flux into the ocean divided by the area of the ocean portion of the grid cell.</t>
  </si>
  <si>
    <t>fsitherm</t>
  </si>
  <si>
    <t>water_flux_into_sea_water_due_to_sea_ice_thermodynamics</t>
  </si>
  <si>
    <t>ocean seaIce</t>
  </si>
  <si>
    <t>baa63136-e5dd-11e5-8482-ac72891c3257</t>
  </si>
  <si>
    <t>f718ef1940e6feab018d81f508bd87c2</t>
  </si>
  <si>
    <t>Water Flux into Sea Water</t>
  </si>
  <si>
    <t>computed as the water  flux into the ocean divided by the area of the ocean portion of the grid cell.  This is the sum of the next two variables in this table.</t>
  </si>
  <si>
    <t>wfo</t>
  </si>
  <si>
    <t>water_flux_into_sea_water</t>
  </si>
  <si>
    <t>baa63578-e5dd-11e5-8482-ac72891c3257</t>
  </si>
  <si>
    <t>c3805ef555348a5f525cf09ccb254af4</t>
  </si>
  <si>
    <t>Water Flux into Sea Water Without Flux Correction</t>
  </si>
  <si>
    <t>computed as the water  flux (without flux correction) into the ocean divided by the area of the ocean portion of the grid cell.</t>
  </si>
  <si>
    <t>wfonocorr</t>
  </si>
  <si>
    <t>water_flux_into_sea_water_without_flux_correction</t>
  </si>
  <si>
    <t>baa639b0-e5dd-11e5-8482-ac72891c3257</t>
  </si>
  <si>
    <t>4d42d6e262fdc2c20cf8e2e82826e0c8</t>
  </si>
  <si>
    <t>Virtual Salt Flux into Sea Water due to Rainfall</t>
  </si>
  <si>
    <t>zero for models using real water fluxes.</t>
  </si>
  <si>
    <t>vsfpr</t>
  </si>
  <si>
    <t>virtual_salt_flux_into_sea_water_due_to_rainfall</t>
  </si>
  <si>
    <t>baa649d2-e5dd-11e5-8482-ac72891c3257</t>
  </si>
  <si>
    <t>7002f5a3bc5218f16a39f3dfabf42244</t>
  </si>
  <si>
    <t>AerChemMIP,C4MIP,CFMIP,CMIP6,DAMIP,DECK,FAFMIP,GMMIP,GeoMIP,HighResMIP,ISMIP6,LS3MIP,LUMIP,OMIP,ScenarioMIP</t>
  </si>
  <si>
    <t>Virtual Salt Flux into Sea Water due to Evaporation</t>
  </si>
  <si>
    <t>vsfevap</t>
  </si>
  <si>
    <t>virtual_salt_flux_into_sea_water_due_to_evaporation</t>
  </si>
  <si>
    <t>baa64df6-e5dd-11e5-8482-ac72891c3257</t>
  </si>
  <si>
    <t>b76d616f8f03bb60a0dffa023dfd0525</t>
  </si>
  <si>
    <t>Virtual Salt Flux into Sea Water From Rivers</t>
  </si>
  <si>
    <t>vsfriver</t>
  </si>
  <si>
    <t>virtual_salt_flux_into_sea_water_from_rivers</t>
  </si>
  <si>
    <t>baa65224-e5dd-11e5-8482-ac72891c3257</t>
  </si>
  <si>
    <t>86e9eba62a2d7875705086a75ba7f78c</t>
  </si>
  <si>
    <t>Virtual Salt Flux into Sea Water due to Sea Ice Thermodynamics</t>
  </si>
  <si>
    <t>This variable measures the virtual salt flux into sea water due to the melting of sea ice. It is set to zero in models which receive a real water flux.</t>
  </si>
  <si>
    <t>vsfsit</t>
  </si>
  <si>
    <t>virtual_salt_flux_into_sea_water_due_to_sea_ice_thermodynamics</t>
  </si>
  <si>
    <t>baa65648-e5dd-11e5-8482-ac72891c3257</t>
  </si>
  <si>
    <t>d0c290e7deb148591b62f8f050a885c2</t>
  </si>
  <si>
    <t>Virtual Salt Flux into Sea Water</t>
  </si>
  <si>
    <t>vsf</t>
  </si>
  <si>
    <t>virtual_salt_flux_into_sea_water</t>
  </si>
  <si>
    <t>baa65a76-e5dd-11e5-8482-ac72891c3257</t>
  </si>
  <si>
    <t>f45dc6b68a774051705e099da83e79cf</t>
  </si>
  <si>
    <t>Downward Sea Ice Basal Salt Flux</t>
  </si>
  <si>
    <t>This field is physical, and it arises since sea ice has a nonzero salt content, so it exchanges salt with the liquid ocean upon melting and freezing.</t>
  </si>
  <si>
    <t>sfdsi</t>
  </si>
  <si>
    <t>downward_sea_ice_basal_salt_flux</t>
  </si>
  <si>
    <t>baa662fa-e5dd-11e5-8482-ac72891c3257</t>
  </si>
  <si>
    <t>8d0958ad5a4eabc97fc1896e847b00fe</t>
  </si>
  <si>
    <t>Salt Flux into Sea Water from Rivers</t>
  </si>
  <si>
    <t>This field is physical, and it arises when rivers carry a nonzero salt content.  Often this is zero, with rivers assumed to be fresh.</t>
  </si>
  <si>
    <t>sfriver</t>
  </si>
  <si>
    <t>salt_flux_into_sea_water_from_rivers</t>
  </si>
  <si>
    <t>baa66746-e5dd-11e5-8482-ac72891c3257</t>
  </si>
  <si>
    <t>ced45b8b1f2797c54425755202dce533</t>
  </si>
  <si>
    <t>baa67344-e5dd-11e5-8482-ac72891c3257</t>
  </si>
  <si>
    <t>AerChemMIP,C4MIP,CMIP,GMMIP,GeoMIP,HighResMIP,ISMIP6,LS3MIP,OMIP,VIACSAB,VolMIP</t>
  </si>
  <si>
    <t>Temperature Flux due to Rainfall Expressed as Heat Flux into Sea Water</t>
  </si>
  <si>
    <t>This is defined as "where ice_free_sea over sea"; i.e., the total flux (considered here) entering the ice-free portion of the grid cell divided by the area of the ocean portion of the grid cell.  All such heat fluxes are computed based on Celsius scale.</t>
  </si>
  <si>
    <t>hfrainds</t>
  </si>
  <si>
    <t>temperature_flux_due_to_rainfall_expressed_as_heat_flux_into_sea_water</t>
  </si>
  <si>
    <t>baa67768-e5dd-11e5-8482-ac72891c3257</t>
  </si>
  <si>
    <t>af7707ac309cab4b2f2ce461f89ab741</t>
  </si>
  <si>
    <t>Temperature Flux due to Evaporation Expressed as Heat Flux Out of Sea Water</t>
  </si>
  <si>
    <t>This is defined as "where ice_free_sea over sea"</t>
  </si>
  <si>
    <t>hfevapds</t>
  </si>
  <si>
    <t>temperature_flux_due_to_evaporation_expressed_as_heat_flux_out_of_sea_water</t>
  </si>
  <si>
    <t>baa67b8c-e5dd-11e5-8482-ac72891c3257</t>
  </si>
  <si>
    <t>11f31866ee4fca2f68e25ccd529ede8a</t>
  </si>
  <si>
    <t>Temperature Flux due to Runoff Expressed as Heat Flux into Sea Water</t>
  </si>
  <si>
    <t>hfrunoffds</t>
  </si>
  <si>
    <t>temperature_flux_due_to_runoff_expressed_as_heat_flux_into_sea_water</t>
  </si>
  <si>
    <t>baa68000-e5dd-11e5-8482-ac72891c3257</t>
  </si>
  <si>
    <t>155ede0bff2578a736e6379552483f4e</t>
  </si>
  <si>
    <t>hfrunoffds2d</t>
  </si>
  <si>
    <t>baa6842e-e5dd-11e5-8482-ac72891c3257</t>
  </si>
  <si>
    <t>Heat Flux into Sea Water due to Snow Thermodynamics</t>
  </si>
  <si>
    <t>hfsnthermds</t>
  </si>
  <si>
    <t>heat_flux_into_sea_water_due_to_snow_thermodynamics</t>
  </si>
  <si>
    <t>baa68852-e5dd-11e5-8482-ac72891c3257</t>
  </si>
  <si>
    <t>22fae57fa6f2e7e2744a3a9fe3c0dbca</t>
  </si>
  <si>
    <t>hfsnthermds2d</t>
  </si>
  <si>
    <t>baa68c80-e5dd-11e5-8482-ac72891c3257</t>
  </si>
  <si>
    <t>Heat Flux into Sea Water due to Frazil Ice Formation</t>
  </si>
  <si>
    <t>hfsifrazil</t>
  </si>
  <si>
    <t>heat_flux_into_sea_water_due_to_freezing_of_frazil_ice</t>
  </si>
  <si>
    <t>baa690b8-e5dd-11e5-8482-ac72891c3257</t>
  </si>
  <si>
    <t>1b7e762395c4de9ec5c5c7bda3ce3781</t>
  </si>
  <si>
    <t>AerChemMIP,C4MIP,CMIP,DAMIP,GMMIP,GeoMIP,HighResMIP,LS3MIP,OMIP,VolMIP</t>
  </si>
  <si>
    <t>hfsifrazil2d</t>
  </si>
  <si>
    <t>baa69504-e5dd-11e5-8482-ac72891c3257</t>
  </si>
  <si>
    <t>Heat Flux into Sea Water due to Iceberg Thermodynamics</t>
  </si>
  <si>
    <t>hfibthermds</t>
  </si>
  <si>
    <t>heat_flux_into_sea_water_due_to_iceberg_thermodynamics</t>
  </si>
  <si>
    <t>baa6a18e-e5dd-11e5-8482-ac72891c3257</t>
  </si>
  <si>
    <t>bd938fec017c18d3eee106db55f924c5</t>
  </si>
  <si>
    <t>hfibthermds2d</t>
  </si>
  <si>
    <t>baa6a5bc-e5dd-11e5-8482-ac72891c3257</t>
  </si>
  <si>
    <t>Surface Net Downward Longwave Radiation</t>
  </si>
  <si>
    <t>rlntds</t>
  </si>
  <si>
    <t>surface_net_downward_longwave_flux</t>
  </si>
  <si>
    <t>1ded891c-b00c-11e6-bdc9-ac72891c3257</t>
  </si>
  <si>
    <t>b16fab4e82317586d4bc72d786a6a1db</t>
  </si>
  <si>
    <t>Surface Downward Latent Heat Flux</t>
  </si>
  <si>
    <t>This is defined as with the cell methods string: where ice_free_sea over sea</t>
  </si>
  <si>
    <t>hflso</t>
  </si>
  <si>
    <t>surface_downward_latent_heat_flux</t>
  </si>
  <si>
    <t>ada94e1e-b17f-11e6-8975-5404a60d96b5</t>
  </si>
  <si>
    <t>ad2c59f6784b7b6a8b2a95424a1a642d</t>
  </si>
  <si>
    <t>Surface Downward Sensible Heat Flux</t>
  </si>
  <si>
    <t>hfsso</t>
  </si>
  <si>
    <t>surface_downward_sensible_heat_flux</t>
  </si>
  <si>
    <t>ada95ca6-b17f-11e6-8975-5404a60d96b5</t>
  </si>
  <si>
    <t>e60a812c3a4351f1747a8bf9fb48aec8</t>
  </si>
  <si>
    <t>Net Downward Shortwave Radiation at Sea Water Surface</t>
  </si>
  <si>
    <t>This is the flux into the surface of liquid sea water only. This excludes shortwave flux absorbed by sea ice, but includes any light that passes through the ice and is absorbed by the ocean.</t>
  </si>
  <si>
    <t>rsntds</t>
  </si>
  <si>
    <t>net_downward_shortwave_flux_at_sea_water_surface</t>
  </si>
  <si>
    <t>baa6b66a-e5dd-11e5-8482-ac72891c3257</t>
  </si>
  <si>
    <t>1ace52320dc433dd648bb3dfbfc79935</t>
  </si>
  <si>
    <t>Downwelling Shortwave Radiation in Sea Water</t>
  </si>
  <si>
    <t>downwelling_shortwave_flux_in_sea_water</t>
  </si>
  <si>
    <t>baa6ba98-e5dd-11e5-8482-ac72891c3257</t>
  </si>
  <si>
    <t>749bcc09df8dd3d042e7954b42970906</t>
  </si>
  <si>
    <t>Depth Below Geoid of Ocean Layer</t>
  </si>
  <si>
    <t>Depth below geoid</t>
  </si>
  <si>
    <t>zfullo</t>
  </si>
  <si>
    <t>depth_below_geoid</t>
  </si>
  <si>
    <t>5a4c10e4-c77d-11e6-8a33-5404a60d96b5</t>
  </si>
  <si>
    <t>44471dd9799293cef70ac63fcdd2476e</t>
  </si>
  <si>
    <t>Depth Below Geoid of Interfaces Between Ocean Layers</t>
  </si>
  <si>
    <t>zhalfo</t>
  </si>
  <si>
    <t>5a4c1f6c-c77d-11e6-8a33-5404a60d96b5</t>
  </si>
  <si>
    <t>e4f788872546d474c64f89798a4cb8cb</t>
  </si>
  <si>
    <t>71657664-faa7-11e6-bfb7-ac72891c3257</t>
  </si>
  <si>
    <t>Sea Water Convervative Temperature</t>
  </si>
  <si>
    <t>Sea water conservative temperature (this should be contributed only for models using conservative temperature as prognostic field)</t>
  </si>
  <si>
    <t>Diagnostic should be contributed only for models using conservative temperature as prognostic field.</t>
  </si>
  <si>
    <t>bigthetao</t>
  </si>
  <si>
    <t>sea_water_conservative_temperature</t>
  </si>
  <si>
    <t>baa5255c-e5dd-11e5-8482-ac72891c3257</t>
  </si>
  <si>
    <t>4bccb8dcdb0ffe97dc89475c91ed66cc</t>
  </si>
  <si>
    <t>northward ocean heat transport due to parameterized mesoscale advection</t>
  </si>
  <si>
    <t>Contributions to heat transport from parameterized mesoscale eddy-induced advective transport. Diagnosed here as a function of latitude and basin.  Use Celsius for temperature scale.</t>
  </si>
  <si>
    <t>hfbasinpmadv</t>
  </si>
  <si>
    <t>northward_ocean_heat_transport_due_to_parameterized_mesoscale_advection</t>
  </si>
  <si>
    <t>baa5ccb4-e5dd-11e5-8482-ac72891c3257</t>
  </si>
  <si>
    <t>32cbc6ae59c0abfe8e9c526e548452cc</t>
  </si>
  <si>
    <t>northward ocean heat transport due to parameterized mesoscale diffusion</t>
  </si>
  <si>
    <t>Contributions to heat transport from parameterized mesoscale eddy-induced diffusive transport (i.e., neutral diffusion). Diagnosed here as a function of latitude and basin.</t>
  </si>
  <si>
    <t>hfbasinpmdiff</t>
  </si>
  <si>
    <t>northward_ocean_heat_transport_due_to_parameterized_mesoscale_diffusion</t>
  </si>
  <si>
    <t>baa5d0ec-e5dd-11e5-8482-ac72891c3257</t>
  </si>
  <si>
    <t>88f1496a06008de969d5913384e6cb17</t>
  </si>
  <si>
    <t>northward ocean heat transport due to parameterized submesoscale advection</t>
  </si>
  <si>
    <t>hfbasinpsmadv</t>
  </si>
  <si>
    <t>northward_ocean_heat_transport_due_to_parameterized_submesoscale_advection</t>
  </si>
  <si>
    <t>baa5d524-e5dd-11e5-8482-ac72891c3257</t>
  </si>
  <si>
    <t>cfc72744e73c1f6116661e251316c04f</t>
  </si>
  <si>
    <t>northward ocean heat transport due to parameterized eddy advection</t>
  </si>
  <si>
    <t>Contributions to heat transport from parameterized eddy-induced advective transport due to any subgrid advective process. Diagnosed here as a function of latitude and basin.  Use Celsius for temperature scale.</t>
  </si>
  <si>
    <t>hfbasinpadv</t>
  </si>
  <si>
    <t>northward_ocean_heat_transport_due_to_parameterized_eddy_advection</t>
  </si>
  <si>
    <t>baa5d952-e5dd-11e5-8482-ac72891c3257</t>
  </si>
  <si>
    <t>2e3e882a650986c1fdc5df05f5f10263</t>
  </si>
  <si>
    <t>msftmrho</t>
  </si>
  <si>
    <t>latitude rho basin time</t>
  </si>
  <si>
    <t>baa5a1da-e5dd-11e5-8482-ac72891c3257</t>
  </si>
  <si>
    <t>faeffb2438794e8400143533d61d1623</t>
  </si>
  <si>
    <t>19a40e64-81b1-11e6-92de-ac72891c3257</t>
  </si>
  <si>
    <t>Temporal mean, Ocean Basin Meridional Section (on density surfaces) [YB-R] [zmean]</t>
  </si>
  <si>
    <t>ocean meridional overturning mass streamfunction due to parameterized mesoscale advection</t>
  </si>
  <si>
    <t>CMIP5 called this "due to Bolus Advection".  Name change respects the more general physics of the mesoscale parameterizations.</t>
  </si>
  <si>
    <t>msftmrhompa</t>
  </si>
  <si>
    <t>ocean_meridional_overturning_mass_streamfunction_due_to_parameterized_mesoscale_advection</t>
  </si>
  <si>
    <t>baa5b364-e5dd-11e5-8482-ac72891c3257</t>
  </si>
  <si>
    <t>54bc1fc90fca4b22cd73cc18e3f6ec07</t>
  </si>
  <si>
    <t>msftmzmpa</t>
  </si>
  <si>
    <t>baa5af36-e5dd-11e5-8482-ac72891c3257</t>
  </si>
  <si>
    <t>bd75f065fbaddd5d92f4767c6d6baaff</t>
  </si>
  <si>
    <t>AerChemMIP,C4MIP,CMIP,DAMIP,DCPP,GMMIP,GeoMIP,HighResMIP,LS3MIP,OMIP</t>
  </si>
  <si>
    <t>ocean meridional overturning mass streamfunction due to parameterized submesoscale advection</t>
  </si>
  <si>
    <t>Report only if there is a submesoscale eddy parameterization.</t>
  </si>
  <si>
    <t>msftmzsmpa</t>
  </si>
  <si>
    <t>ocean_meridional_overturning_mass_streamfunction_due_to_parameterized_submesoscale_advection</t>
  </si>
  <si>
    <t>baa5c020-e5dd-11e5-8482-ac72891c3257</t>
  </si>
  <si>
    <t>136d81b44d45d8f7c549469ff69a74a7</t>
  </si>
  <si>
    <t>msftyrho</t>
  </si>
  <si>
    <t>baa5aafe-e5dd-11e5-8482-ac72891c3257</t>
  </si>
  <si>
    <t>29a3aaf848070fb8ff4ecb7aa2dfa2eb</t>
  </si>
  <si>
    <t>ocean Y overturning mass streamfunction due to parameterized mesoscale advection</t>
  </si>
  <si>
    <t>msftyrhompa</t>
  </si>
  <si>
    <t>ocean_y_overturning_mass_streamfunction_due_to_parameterized_mesoscale_advection</t>
  </si>
  <si>
    <t>baa5bbe8-e5dd-11e5-8482-ac72891c3257</t>
  </si>
  <si>
    <t>66a6e45b205b239932b72fa67a6500ed</t>
  </si>
  <si>
    <t>msftyzmpa</t>
  </si>
  <si>
    <t>baa5b79c-e5dd-11e5-8482-ac72891c3257</t>
  </si>
  <si>
    <t>481469b8223841a5382d43e7c6ae204e</t>
  </si>
  <si>
    <t>ocean Y overturning mass streamfunction due to parameterized submesoscale advection</t>
  </si>
  <si>
    <t>msftyzsmpa</t>
  </si>
  <si>
    <t>baa5c44e-e5dd-11e5-8482-ac72891c3257</t>
  </si>
  <si>
    <t>2ac2d8645abddc0eb9fe53a7ea680465</t>
  </si>
  <si>
    <t>Global Average Sea Surface Temperature</t>
  </si>
  <si>
    <t>tosga</t>
  </si>
  <si>
    <t>baa53ace-e5dd-11e5-8482-ac72891c3257</t>
  </si>
  <si>
    <t>dbba7f5717d68960a82b228e03dea7b7</t>
  </si>
  <si>
    <t>f7e17186-562c-11e6-a2a4-ac72891c3257</t>
  </si>
  <si>
    <t>Temporal mean, Global mean/constant [na-na] [tmean]</t>
  </si>
  <si>
    <t>Global Average Sea Water Conservative Temperature</t>
  </si>
  <si>
    <t>bigthetaoga</t>
  </si>
  <si>
    <t>baa52994-e5dd-11e5-8482-ac72891c3257</t>
  </si>
  <si>
    <t>6901f6894f7382d628084809e7208c4b</t>
  </si>
  <si>
    <t>PRIMA</t>
  </si>
  <si>
    <t>ESGF</t>
  </si>
  <si>
    <t>EERIE</t>
  </si>
  <si>
    <t>PRIM</t>
  </si>
  <si>
    <t>MPI-M</t>
  </si>
  <si>
    <t>Precipitation maximum</t>
  </si>
  <si>
    <t xml:space="preserve">maximum precipitation rate </t>
  </si>
  <si>
    <t>the maximum of time step precip rate within each day</t>
  </si>
  <si>
    <t>prmax</t>
  </si>
  <si>
    <t>time: maximum</t>
  </si>
  <si>
    <t>None</t>
  </si>
  <si>
    <t xml:space="preserve">longitude latitude time  </t>
  </si>
  <si>
    <t>PRIM additional</t>
  </si>
  <si>
    <t>primDay_prmax</t>
  </si>
  <si>
    <t>Precipitation minimum</t>
  </si>
  <si>
    <t xml:space="preserve">minimum precipitation rate </t>
  </si>
  <si>
    <t>the minimum of time step precip rate within each day</t>
  </si>
  <si>
    <t>prmin</t>
  </si>
  <si>
    <t>time: minimum</t>
  </si>
  <si>
    <t>primDay_prmin</t>
  </si>
  <si>
    <t>time: mean area: mean where land</t>
  </si>
  <si>
    <t>1 (WP10/11)</t>
  </si>
  <si>
    <t>in each soil layer, the mass of water in all phases, including ice.  Reported as ""missing"" for grid cells occupied entirely by ""sea""</t>
  </si>
  <si>
    <t>primDay_mrlsl</t>
  </si>
  <si>
    <t>Evaporation</t>
  </si>
  <si>
    <t>primDay_evspsbl</t>
  </si>
  <si>
    <t>Eastward Neutral wind</t>
  </si>
  <si>
    <t>Neutral eastward wind at 10m</t>
  </si>
  <si>
    <t>uneutrals</t>
  </si>
  <si>
    <t>eastward_neurtral_wind</t>
  </si>
  <si>
    <t>MJR additional</t>
  </si>
  <si>
    <t>primDay_uneutrals</t>
  </si>
  <si>
    <t>Northward Neutral wind</t>
  </si>
  <si>
    <t>Neutral northward wind at 10m</t>
  </si>
  <si>
    <t>vneutrals</t>
  </si>
  <si>
    <t>northward_neutral_wind</t>
  </si>
  <si>
    <t>primDay_vneutrals</t>
  </si>
  <si>
    <t>These are standard variables from CMIP5.</t>
  </si>
  <si>
    <t>longitude latitude plev10 time</t>
  </si>
  <si>
    <t>hus10</t>
  </si>
  <si>
    <t>8b9817e6-4a5b-11e6-9cd2-ac72891c3257</t>
  </si>
  <si>
    <t>f7ed55dc-562c-11e6-a2a4-ac72891c3257</t>
  </si>
  <si>
    <t>Temporal mean, Global field (10 pressure levels) [XY-P10] [tmean]</t>
  </si>
  <si>
    <t>NEW: 3</t>
  </si>
  <si>
    <t>hus19</t>
  </si>
  <si>
    <t>abb97cce-817c-11e6-a4e2-5404a60d96b5</t>
  </si>
  <si>
    <t>19a32990-81b1-11e6-92de-ac72891c3257</t>
  </si>
  <si>
    <t>hus23</t>
  </si>
  <si>
    <t>abb9844e-817c-11e6-a4e2-5404a60d96b5</t>
  </si>
  <si>
    <t>The difference is to request greater vertical</t>
  </si>
  <si>
    <t>ta10</t>
  </si>
  <si>
    <t>8b981d36-4a5b-11e6-9cd2-ac72891c3257</t>
  </si>
  <si>
    <t>ta19</t>
  </si>
  <si>
    <t>abbab1d4-817c-11e6-a4e2-5404a60d96b5</t>
  </si>
  <si>
    <t>ta23</t>
  </si>
  <si>
    <t>abbab418-817c-11e6-a4e2-5404a60d96b5</t>
  </si>
  <si>
    <t>resolution: 17 standard level.</t>
  </si>
  <si>
    <t>ua10</t>
  </si>
  <si>
    <t>8b9821d2-4a5b-11e6-9cd2-ac72891c3257</t>
  </si>
  <si>
    <t>ua19</t>
  </si>
  <si>
    <t>abb99bd2-817c-11e6-a4e2-5404a60d96b5</t>
  </si>
  <si>
    <t>ua23</t>
  </si>
  <si>
    <t>abb99e20-817c-11e6-a4e2-5404a60d96b5</t>
  </si>
  <si>
    <t>va10</t>
  </si>
  <si>
    <t>8b98265a-4a5b-11e6-9cd2-ac72891c3257</t>
  </si>
  <si>
    <t>va19</t>
  </si>
  <si>
    <t>abbac94e-817c-11e6-a4e2-5404a60d96b5</t>
  </si>
  <si>
    <t>va23</t>
  </si>
  <si>
    <t>abbacb74-817c-11e6-a4e2-5404a60d96b5</t>
  </si>
  <si>
    <t>omega (=dp/dt)</t>
  </si>
  <si>
    <t>wap is a lower priority request (level 2, not level 1)</t>
  </si>
  <si>
    <t>wap10</t>
  </si>
  <si>
    <t>8b982c22-4a5b-11e6-9cd2-ac72891c3257</t>
  </si>
  <si>
    <t>wap19</t>
  </si>
  <si>
    <t>abb9b3ba-817c-11e6-a4e2-5404a60d96b5</t>
  </si>
  <si>
    <t>wap23</t>
  </si>
  <si>
    <t>abb9b5e0-817c-11e6-a4e2-5404a60d96b5</t>
  </si>
  <si>
    <t>zg10</t>
  </si>
  <si>
    <t>8b983136-4a5b-11e6-9cd2-ac72891c3257</t>
  </si>
  <si>
    <t>zg19</t>
  </si>
  <si>
    <t>abbb60e8-817c-11e6-a4e2-5404a60d96b5</t>
  </si>
  <si>
    <t>OMIP upgrades</t>
  </si>
  <si>
    <t>primOday_mlotst</t>
  </si>
  <si>
    <t>degree_C</t>
  </si>
  <si>
    <t>all levels from surface to 100m depth</t>
  </si>
  <si>
    <t>RH additional</t>
  </si>
  <si>
    <t>primOday_thetao</t>
  </si>
  <si>
    <t>primOday_so</t>
  </si>
  <si>
    <t>primOday_uo</t>
  </si>
  <si>
    <t>primOday_vo</t>
  </si>
  <si>
    <t>area: time: mean where sea_ice</t>
  </si>
  <si>
    <t>SIMIP upgrades</t>
  </si>
  <si>
    <t>primSIday_sitimefrac</t>
  </si>
  <si>
    <t>primSIday_sistrxdtop</t>
  </si>
  <si>
    <t>primSIday_sistrydtop</t>
  </si>
  <si>
    <t>primSIday_sistrxubot</t>
  </si>
  <si>
    <t>sea_ice_base_upward_y_stress</t>
  </si>
  <si>
    <t>primSIday_sistryubot</t>
  </si>
  <si>
    <t>primSIday_siforceintstrx</t>
  </si>
  <si>
    <t>primSIday_siforceintstry</t>
  </si>
  <si>
    <t>1/s</t>
  </si>
  <si>
    <t>time: point area: mean where sea_ice</t>
  </si>
  <si>
    <t>primSIday_sidivvel</t>
  </si>
  <si>
    <t>Sea ice mass flux through straits</t>
  </si>
  <si>
    <t>kg/s</t>
  </si>
  <si>
    <t>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</si>
  <si>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siacrossline</t>
  </si>
  <si>
    <t>primSIday_siacrossline</t>
  </si>
  <si>
    <t>air_pressure_at_sea_level</t>
  </si>
  <si>
    <t>DCPP [DCPP-6hr]</t>
  </si>
  <si>
    <t>910446fc-267c-11e7-8933-ac72891c3257</t>
  </si>
  <si>
    <t>19a52344-81b1-11e6-92de-ac72891c3257</t>
  </si>
  <si>
    <t>Instantaneous value (i.e. synoptic or time-step value), Global field (single level) [XY-na] [fixed]</t>
  </si>
  <si>
    <t>DCPP,VIACSAB</t>
  </si>
  <si>
    <t>CMIP6,DECK,HighResMIP,ScenarioMIP,VolMIP</t>
  </si>
  <si>
    <t>PSL</t>
  </si>
  <si>
    <t>plev_4</t>
  </si>
  <si>
    <t>longitude latitude plev4 time</t>
  </si>
  <si>
    <t>wap4</t>
  </si>
  <si>
    <t>HighResMIP [6hrPlev_extr_dr]</t>
  </si>
  <si>
    <t>8bae5fba-4a5b-11e6-9cd2-ac72891c3257</t>
  </si>
  <si>
    <t>f7ec89ae-562c-11e6-a2a4-ac72891c3257</t>
  </si>
  <si>
    <t>Temporal mean, Global field (4 pressure levels) [XY-P4] [tmean]</t>
  </si>
  <si>
    <t>CMIP6,DECK,HighResMIP</t>
  </si>
  <si>
    <t>OMEGA</t>
  </si>
  <si>
    <t>hus4</t>
  </si>
  <si>
    <t>8bae64ba-4a5b-11e6-9cd2-ac72891c3257</t>
  </si>
  <si>
    <t>70409cbe-f2a0-11e6-9a05-5404a60d96b5</t>
  </si>
  <si>
    <t>Temporal mean, Global field (4 pressure levels) [XY-P4]</t>
  </si>
  <si>
    <t>CMIP,HighResMIP</t>
  </si>
  <si>
    <t>longitude latitude plev27 time1</t>
  </si>
  <si>
    <t>f2c73d5e-26b8-11e7-8344-ac72891c3257</t>
  </si>
  <si>
    <t>f7ea8046-562c-11e6-a2a4-ac72891c3257</t>
  </si>
  <si>
    <t>Instantaneous value (i.e. synoptic or time-step value), Global field (27 pressure levels) [XY-P27] [tpt]</t>
  </si>
  <si>
    <t>CHANGED: -2</t>
  </si>
  <si>
    <t>f2af2732-26b8-11e7-8344-ac72891c3257</t>
  </si>
  <si>
    <t>Convective Cloud Optical Depth</t>
  </si>
  <si>
    <t>This is the in-cloud optical depth obtained by considering only the cloudy portion of the grid cell</t>
  </si>
  <si>
    <t>Convective cloud optical depth</t>
  </si>
  <si>
    <t>dtauc</t>
  </si>
  <si>
    <t>atmosphere_optical_thickness_due_to_convective_cloud</t>
  </si>
  <si>
    <t>8bb09104-4a5b-11e6-9cd2-ac72891c3257</t>
  </si>
  <si>
    <t>7c0c62d0dc4787a601a1bc1c4e3f7597</t>
  </si>
  <si>
    <t>f7e14828-562c-11e6-a2a4-ac72891c3257</t>
  </si>
  <si>
    <t>Instantaneous value (i.e. synoptic or time-step value), Global field (single level) [XY-na] [tpt]</t>
  </si>
  <si>
    <t>Stratiform Cloud Optical Depth</t>
  </si>
  <si>
    <t>This is the in-cloud optical depth obtained by considering only the cloudy portion of the grid cell.</t>
  </si>
  <si>
    <t>Stratiform cloud optical depth</t>
  </si>
  <si>
    <t>dtaus</t>
  </si>
  <si>
    <t>atmosphere_optical_thickness_due_to_stratiform_cloud</t>
  </si>
  <si>
    <t>8bb08c22-4a5b-11e6-9cd2-ac72891c3257</t>
  </si>
  <si>
    <t>ffa75c4442ad340cb0cdeb11aa19f044</t>
  </si>
  <si>
    <t>f2c7dcbe-26b8-11e7-8344-ac72891c3257</t>
  </si>
  <si>
    <t>f26fcec0-26b8-11e7-8344-ac72891c3257</t>
  </si>
  <si>
    <t>9138d264-267c-11e7-8933-ac72891c3257</t>
  </si>
  <si>
    <t>area: mean where land time: point</t>
  </si>
  <si>
    <t>9138eede-267c-11e7-8933-ac72891c3257</t>
  </si>
  <si>
    <t>9138e754-267c-11e7-8933-ac72891c3257</t>
  </si>
  <si>
    <t>f27d9f32-26b8-11e7-8344-ac72891c3257</t>
  </si>
  <si>
    <t>9138da2a-267c-11e7-8933-ac72891c3257</t>
  </si>
  <si>
    <t>f2cb0dee-26b8-11e7-8344-ac72891c3257</t>
  </si>
  <si>
    <t>8bb08740-4a5b-11e6-9cd2-ac72891c3257</t>
  </si>
  <si>
    <t>f2ab3208-26b8-11e7-8344-ac72891c3257</t>
  </si>
  <si>
    <t>float</t>
  </si>
  <si>
    <t>8bb06940-4a5b-11e6-9cd2-ac72891c3257</t>
  </si>
  <si>
    <t>9138eb1e-267c-11e7-8933-ac72891c3257</t>
  </si>
  <si>
    <t>HighResMIP,VIACSAB</t>
  </si>
  <si>
    <t>atmosphere_relative_vorticity</t>
  </si>
  <si>
    <t>Mean vorticity over 850,700,600 hPa</t>
  </si>
  <si>
    <t>Mean vorticity over 850-600 hPa layer</t>
  </si>
  <si>
    <t>vortmean</t>
  </si>
  <si>
    <t>9137bc62-267c-11e7-8933-ac72891c3257</t>
  </si>
  <si>
    <t>59152e1c-9e49-11e5-803c-0d0b866b59f3</t>
  </si>
  <si>
    <t>f7e9888a-562c-11e6-a2a4-ac72891c3257</t>
  </si>
  <si>
    <t>8bb0333a-4a5b-11e6-9cd2-ac72891c3257</t>
  </si>
  <si>
    <t>hus7h</t>
  </si>
  <si>
    <t>ta7h</t>
  </si>
  <si>
    <t>713fda6c-faa7-11e6-bfb7-ac72891c3257</t>
  </si>
  <si>
    <t>713f2efa-faa7-11e6-bfb7-ac72891c3257</t>
  </si>
  <si>
    <t>wet_bulb_potential_temperature</t>
  </si>
  <si>
    <t>Wet bulb potential temperature</t>
  </si>
  <si>
    <t>plev_7</t>
  </si>
  <si>
    <t>wbptemp</t>
  </si>
  <si>
    <t>wbptemp7h</t>
  </si>
  <si>
    <t>711ce354-faa7-11e6-bfb7-ac72891c3257</t>
  </si>
  <si>
    <t>5917b704-9e49-11e5-803c-0d0b866b59f3</t>
  </si>
  <si>
    <t>geopotential height on the 500 hPa surface</t>
  </si>
  <si>
    <t>zg500</t>
  </si>
  <si>
    <t>aer6hr</t>
  </si>
  <si>
    <t>7c70f59e-1ab7-11e7-8dfc-5404a60d96b5</t>
  </si>
  <si>
    <t>c0007a5e2b555d399d9bfe49f7502f1b</t>
  </si>
  <si>
    <t>62eeb57e-1617-11e7-a126-5404a60d96b5</t>
  </si>
  <si>
    <t>Instantaneous value (i.e. synoptic or time-step value), Global field (single level) [XY-na] {:p500}</t>
  </si>
  <si>
    <t>AerChemMIP,CMIP,HighResMIP,VolMIP</t>
  </si>
  <si>
    <t>longitude latitude plev3 time1</t>
  </si>
  <si>
    <t>8bae55ba-4a5b-11e6-9cd2-ac72891c3257</t>
  </si>
  <si>
    <t>Instantaneous value (i.e. synoptic or time-step value), Global field (3 pressure levels) [XY-P3] [amn-tpt]</t>
  </si>
  <si>
    <t>CMIP,DAMIP,HighResMIP,VolMIP</t>
  </si>
  <si>
    <t>8bae5aba-4a5b-11e6-9cd2-ac72891c3257</t>
  </si>
  <si>
    <t>6a35d178-aa6a-11e6-9736-5404a60d96b5</t>
  </si>
  <si>
    <t>Relative Vorticity at 850hPa</t>
  </si>
  <si>
    <t>Relative vorticity is the upward component of the vorticity vector i.e. the component which arises from horizontal velocity.</t>
  </si>
  <si>
    <t>rv850</t>
  </si>
  <si>
    <t>longitude latitude time1 p850</t>
  </si>
  <si>
    <t>7c70ee64-1ab7-11e7-8dfc-5404a60d96b5</t>
  </si>
  <si>
    <t>590ece46-9e49-11e5-803c-0d0b866b59f3</t>
  </si>
  <si>
    <t>62eedca2-1617-11e7-a126-5404a60d96b5</t>
  </si>
  <si>
    <t>Instantaneous value (i.e. synoptic or time-step value), Global field (single level) [XY-na] {:p850}</t>
  </si>
  <si>
    <t>Geopotential Height at 500hPa</t>
  </si>
  <si>
    <t>longitude latitude time1 p500</t>
  </si>
  <si>
    <t>Relative Vorticity</t>
  </si>
  <si>
    <t>longitude latitude time1 pl700</t>
  </si>
  <si>
    <t>af24ee2c-1e00-11e7-a625-5404a60d96b5</t>
  </si>
  <si>
    <t>Instantaneous value (i.e. synoptic or time-step value), Global field (single level) [XY-na] {:pl700} [tpt]</t>
  </si>
  <si>
    <t>Wet Bulb Potential Temperature</t>
  </si>
  <si>
    <t>Instantaneous value (i.e. synoptic or time-step value), Global field (27 pressure levels) [XY-P27] [amn-tpt]</t>
  </si>
  <si>
    <t>longitude latitude time1 sdepth1</t>
  </si>
  <si>
    <t>f7e54ec8-562c-11e6-a2a4-ac72891c3257</t>
  </si>
  <si>
    <t>Instantaneous value (i.e. synoptic or time-step value), Global field (single level) [XY-na] {:sdepth1} [amnla-tpt]</t>
  </si>
  <si>
    <t>Temperature of single near-surface soil layer.  Reported as "missing" for grid cells occupied entirely by "sea".</t>
  </si>
  <si>
    <t>longitude latitude sdepth time1</t>
  </si>
  <si>
    <t>a3a34612-3c2a-11e9-a042-1c4d70487308</t>
  </si>
  <si>
    <t>Instantaneous value (i.e. synoptic or time-step value),, Global field on soil levels [XY-S] [amn-tpt]</t>
  </si>
  <si>
    <t>fa23fd12-267c-11e7-9bed-ac72891c3257</t>
  </si>
  <si>
    <t>Instantaneous value (i.e. synoptic or time-step value), Global field (single level) [XY-na] [amnla-tpt]</t>
  </si>
  <si>
    <t>at surface; includes both liquid and solid phases.  This is the 3-hour mean precipitation flux.</t>
  </si>
  <si>
    <t>3hr</t>
  </si>
  <si>
    <t>3hr ((isd.003))</t>
  </si>
  <si>
    <t>bab3c904-e5dd-11e5-8482-ac72891c3257</t>
  </si>
  <si>
    <t>CMIP,DAMIP,GeoMIP,HighResMIP,LS3MIP,VIACSAB</t>
  </si>
  <si>
    <t>This is sampled synoptically.</t>
  </si>
  <si>
    <t>3hrPt</t>
  </si>
  <si>
    <t>bab91b20-e5dd-11e5-8482-ac72891c3257</t>
  </si>
  <si>
    <t>CFMIP,CMIP,DAMIP,HighResMIP,LS3MIP,VIACSAB</t>
  </si>
  <si>
    <t>This is the 3-hour mean flux.</t>
  </si>
  <si>
    <t>baaefbcc-e5dd-11e5-8482-ac72891c3257</t>
  </si>
  <si>
    <t>-800.0 s</t>
  </si>
  <si>
    <t>2400.0 s</t>
  </si>
  <si>
    <t>110.0 s</t>
  </si>
  <si>
    <t>CMIP,HighResMIP,VIACSAB</t>
  </si>
  <si>
    <t>baaf8452-e5dd-11e5-8482-ac72891c3257</t>
  </si>
  <si>
    <t>-1000.0 s</t>
  </si>
  <si>
    <t>2000.0 s</t>
  </si>
  <si>
    <t>5.0 s</t>
  </si>
  <si>
    <t>60.0 s</t>
  </si>
  <si>
    <t>bab52b5a-e5dd-11e5-8482-ac72891c3257</t>
  </si>
  <si>
    <t>CMIP,HighResMIP,LS3MIP,VIACSAB</t>
  </si>
  <si>
    <t>bab59202-e5dd-11e5-8482-ac72891c3257</t>
  </si>
  <si>
    <t>bab5df78-e5dd-11e5-8482-ac72891c3257</t>
  </si>
  <si>
    <t>CMIP,DAMIP,HighResMIP,LS3MIP,VIACSAB</t>
  </si>
  <si>
    <t>bab65138-e5dd-11e5-8482-ac72891c3257</t>
  </si>
  <si>
    <t>babb5db8-e5dd-11e5-8482-ac72891c3257</t>
  </si>
  <si>
    <t>CFMIP,CMIP,HighResMIP,VIACSAB</t>
  </si>
  <si>
    <t>babbdec8-e5dd-11e5-8482-ac72891c3257</t>
  </si>
  <si>
    <t>bab034a6-e5dd-11e5-8482-ac72891c3257</t>
  </si>
  <si>
    <t>bab1c668-e5dd-11e5-8482-ac72891c3257</t>
  </si>
  <si>
    <t>Surface temperature of all surfaces except open ocean, sampled synoptically.</t>
  </si>
  <si>
    <t>area: mean (comment: over land and sea ice) time: point</t>
  </si>
  <si>
    <t>babb12ae-e5dd-11e5-8482-ac72891c3257</t>
  </si>
  <si>
    <t>f9478aee-33d3-11e7-8cec-5404a60d96b5</t>
  </si>
  <si>
    <t>Instantaneous, Global field (single level) [XY-na] [amnlsi-tpt]</t>
  </si>
  <si>
    <t>temperature of surface of open ocean, sampled synoptically.</t>
  </si>
  <si>
    <t>area: mean where sea time: point</t>
  </si>
  <si>
    <t>babb20b4-e5dd-11e5-8482-ac72891c3257</t>
  </si>
  <si>
    <t>e9f98b2c-c1ce-11e6-8067-ac72891c3257</t>
  </si>
  <si>
    <t>Instantaneous value (i.e. synoptic or time-step value), Global field (single level) [XY-na] [amse-tpt]</t>
  </si>
  <si>
    <t>at surface.  This is a 3-hour mean convective precipitation flux.</t>
  </si>
  <si>
    <t>bab40c20-e5dd-11e5-8482-ac72891c3257</t>
  </si>
  <si>
    <t>CMIP,GeoMIP,HighResMIP,VIACSAB</t>
  </si>
  <si>
    <t>at surface.  Includes precipitation of all forms water in the solid phase.  This is the 3-hour mean snowfall flux.</t>
  </si>
  <si>
    <t>bab42912-e5dd-11e5-8482-ac72891c3257</t>
  </si>
  <si>
    <t>the total runoff (including "drainage" through the base of the soil model) leaving the land portion of the grid cell divided by the land area in the grid cell, averaged over the 3-hour interval.</t>
  </si>
  <si>
    <t>bab177b2-e5dd-11e5-8482-ac72891c3257</t>
  </si>
  <si>
    <t>This is a 3-hour mean flux.</t>
  </si>
  <si>
    <t>bab55f12-e5dd-11e5-8482-ac72891c3257</t>
  </si>
  <si>
    <t>bab612cc-e5dd-11e5-8482-ac72891c3257</t>
  </si>
  <si>
    <t>CMIP,HighResMIP,RFMIP,VIACSAB</t>
  </si>
  <si>
    <t>bab66e70-e5dd-11e5-8482-ac72891c3257</t>
  </si>
  <si>
    <t>sampled synoptically to diagnose atmospheric tides, this is better than mean sea level pressure.</t>
  </si>
  <si>
    <t>bab47354-e5dd-11e5-8482-ac72891c3257</t>
  </si>
  <si>
    <t>for the whole atmospheric column, as seen from the surface or the top of the atmosphere. Include both large-scale and convective cloud.  This is a 3-hour mean.</t>
  </si>
  <si>
    <t>baaad560-e5dd-11e5-8482-ac72891c3257</t>
  </si>
  <si>
    <t>Surface Diffuse Downwelling Shortwave Radiation</t>
  </si>
  <si>
    <t>Surface downwelling solar irradiance from diffuse radiation for UV calculations.</t>
  </si>
  <si>
    <t>rsdsdiff</t>
  </si>
  <si>
    <t>surface_diffuse_downwelling_shortwave_flux_in_air</t>
  </si>
  <si>
    <t>bab61768-e5dd-11e5-8482-ac72891c3257</t>
  </si>
  <si>
    <t>f27656eeae247192e82aa1032c911399</t>
  </si>
  <si>
    <t>TOA outgoing longwave radiation</t>
  </si>
  <si>
    <t>HighResMIP [3hr_cloud]</t>
  </si>
  <si>
    <t>8bb0a946-4a5b-11e6-9cd2-ac72891c3257</t>
  </si>
  <si>
    <t>TOA outgoing shortwave radiation</t>
  </si>
  <si>
    <t>8bb0ae3c-4a5b-11e6-9cd2-ac72891c3257</t>
  </si>
  <si>
    <t>TOA outgoing clear sky longwave</t>
  </si>
  <si>
    <t>8bb0b328-4a5b-11e6-9cd2-ac72891c3257</t>
  </si>
  <si>
    <t>TOA outgoing clear sky shortwave</t>
  </si>
  <si>
    <t>8bb0b832-4a5b-11e6-9cd2-ac72891c3257</t>
  </si>
  <si>
    <t>HighResMIP,RFMIP</t>
  </si>
  <si>
    <t>TOA incident shortwave radiation</t>
  </si>
  <si>
    <t>8bb0bd0a-4a5b-11e6-9cd2-ac72891c3257</t>
  </si>
  <si>
    <t>Column-integrated water vapour</t>
  </si>
  <si>
    <t>8bb0c1f6-4a5b-11e6-9cd2-ac72891c3257</t>
  </si>
  <si>
    <t>Liquid water path</t>
  </si>
  <si>
    <t>8bb0c7e6-4a5b-11e6-9cd2-ac72891c3257</t>
  </si>
  <si>
    <t>Ice water path</t>
  </si>
  <si>
    <t>8bb0ccd2-4a5b-11e6-9cd2-ac72891c3257</t>
  </si>
  <si>
    <t>Sea level pressure</t>
  </si>
  <si>
    <t>8bb0d1c8-4a5b-11e6-9cd2-ac72891c3257</t>
  </si>
  <si>
    <t>Precipitation Flux from Shallow Convection</t>
  </si>
  <si>
    <t>Convection precipitation from shallow convection</t>
  </si>
  <si>
    <t>Shallow convection precipitation flux</t>
  </si>
  <si>
    <t>prcsh</t>
  </si>
  <si>
    <t>shallow_convective_precipitation_flux</t>
  </si>
  <si>
    <t>HighResMIP [3hr_extr]</t>
  </si>
  <si>
    <t>8bae892c-4a5b-11e6-9cd2-ac72891c3257</t>
  </si>
  <si>
    <t>590d6e02-9e49-11e5-803c-0d0b866b59f3</t>
  </si>
  <si>
    <t>Eastward wind on pressure levels</t>
  </si>
  <si>
    <t>HighResMIP [3hrPlev]</t>
  </si>
  <si>
    <t>f2ab1be2-26b8-11e7-8344-ac72891c3257</t>
  </si>
  <si>
    <t>Northward wind on pressure levels</t>
  </si>
  <si>
    <t>f2acf552-26b8-11e7-8344-ac72891c3257</t>
  </si>
  <si>
    <t>wap7h</t>
  </si>
  <si>
    <t>8baea574-4a5b-11e6-9cd2-ac72891c3257</t>
  </si>
  <si>
    <t>Temperature on pressure levels</t>
  </si>
  <si>
    <t>f2a303d0-26b8-11e7-8344-ac72891c3257</t>
  </si>
  <si>
    <t>Specific humidity on pressure levels</t>
  </si>
  <si>
    <t>f2c7178e-26b8-11e7-8344-ac72891c3257</t>
  </si>
  <si>
    <t>ISCCP 7x7</t>
  </si>
  <si>
    <t>longitude latitude plev7c tau time1</t>
  </si>
  <si>
    <t>8bb0db0a-4a5b-11e6-9cd2-ac72891c3257</t>
  </si>
  <si>
    <t>8c2e2752-45fc-11e7-b16a-ac72891c3257</t>
  </si>
  <si>
    <t>Instantaneous values, Global field (7 pressure levels) [XY-P7] {tau:} [tpt]</t>
  </si>
  <si>
    <t>Eastward wind on pressure 850 levels</t>
  </si>
  <si>
    <t>Northward wind on pressure 850 levels</t>
  </si>
  <si>
    <t>ua850</t>
  </si>
  <si>
    <t>va850</t>
  </si>
  <si>
    <t>area: time: point</t>
  </si>
  <si>
    <t>longitude latitude height10m time</t>
  </si>
  <si>
    <t>prim3hr_sfcWind</t>
  </si>
  <si>
    <t>U10</t>
  </si>
  <si>
    <t>prim3hr_evspsbl</t>
  </si>
  <si>
    <t>prim3hrpt_sfcWind</t>
  </si>
  <si>
    <t>limited</t>
  </si>
  <si>
    <t>Eastward 50m Wind</t>
  </si>
  <si>
    <t>eastward component of wind at 50 m</t>
  </si>
  <si>
    <t>Nearest level acceptable</t>
  </si>
  <si>
    <t>ua50m</t>
  </si>
  <si>
    <t>time: point</t>
  </si>
  <si>
    <t>longitude latitude height50m time1</t>
  </si>
  <si>
    <t>PRIMAVERA_additional</t>
  </si>
  <si>
    <t>prim3hrpt_ua50m</t>
  </si>
  <si>
    <t>3 (WP10/11)</t>
  </si>
  <si>
    <t>Northward 50m Wind</t>
  </si>
  <si>
    <t>northward component of wind at 50 m</t>
  </si>
  <si>
    <t>va50m</t>
  </si>
  <si>
    <t>prim3hrpt_va50m</t>
  </si>
  <si>
    <t>Eastward 100m Wind</t>
  </si>
  <si>
    <t>eastward component of wind at 100 m</t>
  </si>
  <si>
    <t>ua100m</t>
  </si>
  <si>
    <t>longitude latitude height100m time1</t>
  </si>
  <si>
    <t>prim3hrpt_ua100m</t>
  </si>
  <si>
    <t>Northward 100m Wind</t>
  </si>
  <si>
    <t>northward component of wind at 100 m</t>
  </si>
  <si>
    <t>va100m</t>
  </si>
  <si>
    <t>prim3hrpt_va100m</t>
  </si>
  <si>
    <t>Eastward Wind at 100 hPa</t>
  </si>
  <si>
    <t>Eastward wind at 100 hPa</t>
  </si>
  <si>
    <t>ua100</t>
  </si>
  <si>
    <t>longitude latitude p100 time1</t>
  </si>
  <si>
    <t>prim3hrpt_ua100</t>
  </si>
  <si>
    <t>Northward Wind at 100 hPa</t>
  </si>
  <si>
    <t>Northward wind at 100 hPa</t>
  </si>
  <si>
    <t>va100</t>
  </si>
  <si>
    <t>prim3hrpt_va100</t>
  </si>
  <si>
    <t>Air Temperature at 100 hPa</t>
  </si>
  <si>
    <t>ta100</t>
  </si>
  <si>
    <t>prim3hrpt_ta100</t>
  </si>
  <si>
    <t>Specific humidity at 100 hPa</t>
  </si>
  <si>
    <t>hus100</t>
  </si>
  <si>
    <t>prim3hrpt_hus100</t>
  </si>
  <si>
    <t>vorticity_mean_850_700</t>
  </si>
  <si>
    <t>prim3hrpt_vortmean</t>
  </si>
  <si>
    <t>Geopotential height</t>
  </si>
  <si>
    <t>prim3hrpt_zg7h</t>
  </si>
  <si>
    <t>Eastward Wind at 1000 hPa</t>
  </si>
  <si>
    <t>Eastward wind at 1000 hPa</t>
  </si>
  <si>
    <t>ua1000</t>
  </si>
  <si>
    <t>longitude latitude p1000 time1</t>
  </si>
  <si>
    <t>#70/Extra_plev_request</t>
  </si>
  <si>
    <t>prim3hrpt_ua1000</t>
  </si>
  <si>
    <t>Northward Wind at 1000 hPa</t>
  </si>
  <si>
    <t>Northward wind at 1000 hPa</t>
  </si>
  <si>
    <t>va1000</t>
  </si>
  <si>
    <t>prim3hrpt_va1000</t>
  </si>
  <si>
    <t>hus1000</t>
  </si>
  <si>
    <t>prim3hrpt_hus1000</t>
  </si>
  <si>
    <t>Maximum Near-Surface Wind Speed of Gust</t>
  </si>
  <si>
    <t>Maximum gust speed of the near-surface (usually, 10 meters)  wind</t>
  </si>
  <si>
    <t>wsgmax</t>
  </si>
  <si>
    <t>wind_speed_of_gust</t>
  </si>
  <si>
    <t>prim6hr_wsgsmax</t>
  </si>
  <si>
    <t>CHANGED: -1 (WP10/11)</t>
  </si>
  <si>
    <t>Maximum Near-Surface Wind Speed</t>
  </si>
  <si>
    <t>prim6hr_sfcWindmax</t>
  </si>
  <si>
    <t>Tendency of Air Temperature due to Convection</t>
  </si>
  <si>
    <t>10 years only</t>
  </si>
  <si>
    <t>#70:Diabatic_temp_tend_request</t>
  </si>
  <si>
    <t>prim6hr_tntc</t>
  </si>
  <si>
    <t>New: false</t>
  </si>
  <si>
    <t>CHANGED: 2</t>
  </si>
  <si>
    <t>Tendency of Air Temperature due to Long Wave heating</t>
  </si>
  <si>
    <t>prim6hr_tntrl</t>
  </si>
  <si>
    <t>Tendency of Air Temperature due to Boundary Layer Mixing</t>
  </si>
  <si>
    <t>tntpbl</t>
  </si>
  <si>
    <t>tendency_of_air_temperature_due_to_boundary_layer_mixing</t>
  </si>
  <si>
    <t>prim6hr_tntpbl</t>
  </si>
  <si>
    <t>Tendency of Air Temperature due to Shortwave Heating</t>
  </si>
  <si>
    <t>prim6hr_tntrs</t>
  </si>
  <si>
    <t>Tendency of Air Temperature due to Stratiform Clouds and Precipitation</t>
  </si>
  <si>
    <t>tntscp</t>
  </si>
  <si>
    <t>tendency_of_air_temperature_due_to_stratiform_clouds_and_precipitation</t>
  </si>
  <si>
    <t>prim6hr_tntscp</t>
  </si>
  <si>
    <t>#70:comment:16</t>
  </si>
  <si>
    <t>prim6hr_pr</t>
  </si>
  <si>
    <t>NEW: 1</t>
  </si>
  <si>
    <t>surface solar irradiance for UV calculations</t>
  </si>
  <si>
    <t>prim6hr_rsds</t>
  </si>
  <si>
    <t>prim6hr_ps</t>
  </si>
  <si>
    <t>Total Cloud Fraction</t>
  </si>
  <si>
    <t>Total cloud area fraction for the whole atmospheric column, as seen from the surface or the top of the atmosphere. Includes both large-scale and convective cloud.</t>
  </si>
  <si>
    <t>prim6hr_clt</t>
  </si>
  <si>
    <t>unset</t>
  </si>
  <si>
    <t>prim6hr_rsdsdiff</t>
  </si>
  <si>
    <t>m01s01i216</t>
  </si>
  <si>
    <t>ua4</t>
  </si>
  <si>
    <t>va4</t>
  </si>
  <si>
    <t>This is the 6-hour mean flux.</t>
  </si>
  <si>
    <t xml:space="preserve">area: time: mean </t>
  </si>
  <si>
    <t>prim6hr_hfls</t>
  </si>
  <si>
    <t>prim6hr_hfss</t>
  </si>
  <si>
    <t>prim6hr_rlds</t>
  </si>
  <si>
    <t>prim6hr_rlus</t>
  </si>
  <si>
    <t>prim6hr_rsus</t>
  </si>
  <si>
    <t>at surface.  This is a 6-hour mean convective precipitation flux.</t>
  </si>
  <si>
    <t>prim6hr_prc</t>
  </si>
  <si>
    <t>at surface.  Includes precipitation of all forms water in the solid phase.  This is the 6-hour mean snowfall flux.</t>
  </si>
  <si>
    <t>prim6hr_prsn</t>
  </si>
  <si>
    <t>the total runoff (including "drainage" through the base of the soil model) leaving the land portion of the grid cell divided by the land area in the grid cell, averaged over the 6-hour interval.</t>
  </si>
  <si>
    <t>prim6hr_mrro</t>
  </si>
  <si>
    <t>This is a 6-hour mean flux.</t>
  </si>
  <si>
    <t>prim6hr_rldscs</t>
  </si>
  <si>
    <t>surface solar irradiance clear sky for UV calculations</t>
  </si>
  <si>
    <t>prim6hr_rsdscs</t>
  </si>
  <si>
    <t>Surface upwelling clear-sky shortwave radiation</t>
  </si>
  <si>
    <t>prim6hr_rsuscs</t>
  </si>
  <si>
    <t>Theta on PV +/- 2 Surface</t>
  </si>
  <si>
    <t>thetapv2</t>
  </si>
  <si>
    <t>theta_on_pv2_surface</t>
  </si>
  <si>
    <t>prim6hrpt_thetapv2</t>
  </si>
  <si>
    <t>Do not include if prim3hrpt_ua1000 is included</t>
  </si>
  <si>
    <t>prim6hrpt_ua1000</t>
  </si>
  <si>
    <t>Do not include if prim3hrpt_va1000 is included</t>
  </si>
  <si>
    <t>prim6hrpt_va1000</t>
  </si>
  <si>
    <t>Specific Humidity at 1000 hPa</t>
  </si>
  <si>
    <t>Do not include if prim3hrpt_hus1000 is included</t>
  </si>
  <si>
    <t>prim6hrpt_hus1000</t>
  </si>
  <si>
    <t>Do not include if prim3hrpt_ua50m is included</t>
  </si>
  <si>
    <t>prim6hrpt_ua50m</t>
  </si>
  <si>
    <t>Do not include if prim3hrpt_va50m is included</t>
  </si>
  <si>
    <t>prim6hrpt_va50m</t>
  </si>
  <si>
    <t>Do not include if prim3hrpt_ua100m is included</t>
  </si>
  <si>
    <t>prim6hrpt_ua100m</t>
  </si>
  <si>
    <t>Do not include if prim3hrpt_va100m is included</t>
  </si>
  <si>
    <t>prim6hrpt_va100m</t>
  </si>
  <si>
    <t>"skin" temperature of all surfaces except open ocean.</t>
  </si>
  <si>
    <t>"skin" temperature of all surfaces except open ocean, sampled synoptically.</t>
  </si>
  <si>
    <t>prim6hrpt_tslsi</t>
  </si>
  <si>
    <t>tso</t>
  </si>
  <si>
    <t>prim6hrpt_tso</t>
  </si>
  <si>
    <t>prim6hrpt_ps</t>
  </si>
  <si>
    <t>for the whole atmospheric column, as seen from the surface or the top of the atmosphere. Include both large-scale and convective cloud.  This is a 6-hour mean.</t>
  </si>
  <si>
    <t>prim6hrpt_clt</t>
  </si>
  <si>
    <t>CHANGED: 1(LIMITED)</t>
  </si>
  <si>
    <t>Convective precipitation flux</t>
  </si>
  <si>
    <t>8baec3f6-4a5b-11e6-9cd2-ac72891c3257</t>
  </si>
  <si>
    <t>Pressure levels (3)</t>
  </si>
  <si>
    <t>HighResMIP [1hr_energy]</t>
  </si>
  <si>
    <t>8bb134b0-4a5b-11e6-9cd2-ac72891c3257</t>
  </si>
  <si>
    <t>19a69e72-81b1-11e6-92de-ac72891c3257</t>
  </si>
  <si>
    <t>Instantaneous value (i.e. synoptic or time-step value), Global field (3 pressure levels into stratosphere) [XY-P3H] [tpt]</t>
  </si>
  <si>
    <t>DECK,HighResMIP</t>
  </si>
  <si>
    <t>8bb13b68-4a5b-11e6-9cd2-ac72891c3257</t>
  </si>
  <si>
    <t>8bb14072-4a5b-11e6-9cd2-ac72891c3257</t>
  </si>
  <si>
    <t>8bb14612-4a5b-11e6-9cd2-ac72891c3257</t>
  </si>
  <si>
    <t>Model levels or plev_27</t>
  </si>
  <si>
    <t>8bb0f00e-4a5b-11e6-9cd2-ac72891c3257</t>
  </si>
  <si>
    <t>8bb0f518-4a5b-11e6-9cd2-ac72891c3257</t>
  </si>
  <si>
    <t>wap27</t>
  </si>
  <si>
    <t>8bb0fa18-4a5b-11e6-9cd2-ac72891c3257</t>
  </si>
  <si>
    <t>8bb0ffc2-4a5b-11e6-9cd2-ac72891c3257</t>
  </si>
  <si>
    <t>8bb104c2-4a5b-11e6-9cd2-ac72891c3257</t>
  </si>
  <si>
    <t>tntr27</t>
  </si>
  <si>
    <t>8bb109c2-4a5b-11e6-9cd2-ac72891c3257</t>
  </si>
  <si>
    <t>TOA Outgoing Longwave Radiatio</t>
  </si>
  <si>
    <t>8bb11ef8-4a5b-11e6-9cd2-ac72891c3257</t>
  </si>
  <si>
    <t>near-surface (usually, 10 meters) eastward component of wind.</t>
  </si>
  <si>
    <t>longitude latitude height10m time1</t>
  </si>
  <si>
    <t>prim1hrpt_uas</t>
  </si>
  <si>
    <t>1 (LIMITED)</t>
  </si>
  <si>
    <t>near-surface (usually, 10 meters) northward component of wind.</t>
  </si>
  <si>
    <t>prim1hrpt_vas</t>
  </si>
  <si>
    <t>limited domain, 10 year data set, nearest level</t>
  </si>
  <si>
    <t>prim1hrpt_ua50m</t>
  </si>
  <si>
    <t>3 (LIMITED)</t>
  </si>
  <si>
    <t>prim1hrpt_va50m</t>
  </si>
  <si>
    <t>prim1hrpt_ua100m</t>
  </si>
  <si>
    <t>prim1hrpt_va100m</t>
  </si>
  <si>
    <t>limited domain, 10 year data set</t>
  </si>
  <si>
    <t>prim1hrpt_rsdsdiff</t>
  </si>
  <si>
    <t>prim1hrpt_rsds</t>
  </si>
  <si>
    <t>prim1hrpt_sfcWindmax</t>
  </si>
  <si>
    <t>Maximum 50m Wind</t>
  </si>
  <si>
    <t>50m wind speed</t>
  </si>
  <si>
    <t>wind50mmax</t>
  </si>
  <si>
    <t>longitude latitude height50m time</t>
  </si>
  <si>
    <t>prim1hrpt_wind50max</t>
  </si>
  <si>
    <t>Maximum 100m Wind</t>
  </si>
  <si>
    <t>100m wind speed</t>
  </si>
  <si>
    <t>wind100mmax</t>
  </si>
  <si>
    <t>longitude latitude height100m time</t>
  </si>
  <si>
    <t>prim1hrpt_wind100max</t>
  </si>
  <si>
    <t>near surface (10m) wind gust</t>
  </si>
  <si>
    <t>prim1hrpt_wsgsmax</t>
  </si>
  <si>
    <t>CHANGED: -1</t>
  </si>
  <si>
    <t>Maximum Wind Speed of Gust at 50m</t>
  </si>
  <si>
    <t>50m wind gust</t>
  </si>
  <si>
    <t>wsgmax50m</t>
  </si>
  <si>
    <t>prim1hrpt_wsgsmax50</t>
  </si>
  <si>
    <t>Maximum Wind Speed of Gust at 100m</t>
  </si>
  <si>
    <t>100m wind gust</t>
  </si>
  <si>
    <t>wsgmax100m</t>
  </si>
  <si>
    <t>prim1hrpt_wsgsmax100</t>
  </si>
  <si>
    <t>Maximum Surface Diffuse Downwelling Shortwave Radiation</t>
  </si>
  <si>
    <t>rsdsdiffmax</t>
  </si>
  <si>
    <t>Maximum Surface Downwelling Shortwave Radiation</t>
  </si>
  <si>
    <t>rsdsmax</t>
  </si>
  <si>
    <t>prim1hrpt_rsdsmax</t>
  </si>
  <si>
    <t>CHANGED: 3 (LIIMITED)</t>
  </si>
  <si>
    <t>Minimum Surface Diffuse Downwelling Shortwave Radiation</t>
  </si>
  <si>
    <t>rsdsdiffmin</t>
  </si>
  <si>
    <t>prim1hrpt_rsdsdiffmin</t>
  </si>
  <si>
    <t>Minimum Surface Downwelling Shortwave Radiation</t>
  </si>
  <si>
    <t>rsdsmin</t>
  </si>
  <si>
    <t>prim1hrpt_rsdsmin</t>
  </si>
  <si>
    <t>Minimum Near-Surface Wind</t>
  </si>
  <si>
    <t>sfcWindmin</t>
  </si>
  <si>
    <t>prim1hrpt_sfcWindmin</t>
  </si>
  <si>
    <t>Minimum 50m Wind</t>
  </si>
  <si>
    <t>wind50mmin</t>
  </si>
  <si>
    <t>prim1hrpt_wind50min</t>
  </si>
  <si>
    <t>Minimum 100m Wind</t>
  </si>
  <si>
    <t>wind100mmin</t>
  </si>
  <si>
    <t>prim1hrpt_wind100min</t>
  </si>
  <si>
    <t>prim1hrpt_ps</t>
  </si>
  <si>
    <t>1 (LIIMITED)</t>
  </si>
  <si>
    <t>longitude latitude height2m time1</t>
  </si>
  <si>
    <t>prim1hrpt_tas</t>
  </si>
  <si>
    <t>Cloud Area Fraction</t>
  </si>
  <si>
    <t>cloud area fraction</t>
  </si>
  <si>
    <t>#29, missed off PRIMAVERA additional</t>
  </si>
  <si>
    <t>prim1hrpt_clt</t>
  </si>
  <si>
    <t>HROmon</t>
  </si>
  <si>
    <t>HROday</t>
  </si>
  <si>
    <t>HRday</t>
  </si>
  <si>
    <t>HR6hrPlevPt</t>
  </si>
  <si>
    <t>HR1hr</t>
  </si>
  <si>
    <t>6hrPlev</t>
  </si>
  <si>
    <t>Sea Water Surface X Velocity</t>
  </si>
  <si>
    <t>Sea Water Surface Y Velocity</t>
  </si>
  <si>
    <t>First level</t>
  </si>
  <si>
    <t>uos</t>
  </si>
  <si>
    <t>vos</t>
  </si>
  <si>
    <t>surface_sea_water_x_velocity</t>
  </si>
  <si>
    <t>surface_sea_water_y_velocity</t>
  </si>
  <si>
    <t>thetaossq</t>
  </si>
  <si>
    <t>sossq</t>
  </si>
  <si>
    <t>square_of_sea_water_salinity</t>
  </si>
  <si>
    <t>square_of_sea_water_potential_temperature</t>
  </si>
  <si>
    <t>asked for</t>
  </si>
  <si>
    <t>Not poss for all time</t>
  </si>
  <si>
    <t>AR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</si>
</sst>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4"/>
      <color rgb="FF0000FF"/>
      <name val="Calibri"/>
      <family val="2"/>
      <scheme val="minor"/>
    </font>
    <font>
      <sz val="8"/>
      <color indexed="81"/>
      <name val="Tahoma"/>
      <family val="2"/>
    </font>
    <font>
      <b/>
      <sz val="11"/>
      <color theme="1"/>
      <name val="Calibri"/>
      <family val="2"/>
      <scheme val="minor"/>
    </font>
    <font>
      <sz val="11"/>
      <color rgb="FF000000"/>
      <name val="Calibri"/>
      <family val="2"/>
    </font>
    <font>
      <b/>
      <sz val="11"/>
      <color rgb="FF000000"/>
      <name val="Calibri"/>
      <family val="2"/>
    </font>
    <font>
      <sz val="9"/>
      <color rgb="FF000000"/>
      <name val="Arial"/>
      <family val="2"/>
    </font>
    <font>
      <sz val="11"/>
      <name val="Calibri"/>
      <family val="2"/>
    </font>
  </fonts>
  <fills count="6">
    <fill>
      <patternFill patternType="none"/>
    </fill>
    <fill>
      <patternFill patternType="gray125"/>
    </fill>
    <fill>
      <patternFill patternType="solid">
        <fgColor rgb="FFAAAACC"/>
        <bgColor indexed="64"/>
      </patternFill>
    </fill>
    <fill>
      <patternFill patternType="solid">
        <fgColor rgb="FFFFFF00"/>
        <bgColor rgb="FFFFFF00"/>
      </patternFill>
    </fill>
    <fill>
      <patternFill patternType="solid">
        <fgColor rgb="FF00FFFF"/>
        <bgColor rgb="FF00FFFF"/>
      </patternFill>
    </fill>
    <fill>
      <patternFill patternType="solid">
        <fgColor rgb="FFFF0000"/>
        <bgColor rgb="FFFF0000"/>
      </patternFill>
    </fill>
  </fills>
  <borders count="1">
    <border>
      <left/>
      <right/>
      <top/>
      <bottom/>
      <diagonal/>
    </border>
  </borders>
  <cellStyleXfs count="1">
    <xf numFmtId="0" fontId="0" fillId="0" borderId="0"/>
  </cellStyleXfs>
  <cellXfs count="21">
    <xf numFmtId="0" fontId="0" fillId="0" borderId="0" xfId="0"/>
    <xf numFmtId="0" fontId="1" fillId="2" borderId="0" xfId="0" applyFont="1" applyFill="1" applyAlignment="1">
      <alignment wrapText="1"/>
    </xf>
    <xf numFmtId="0" fontId="0" fillId="0" borderId="0" xfId="0" applyAlignment="1">
      <alignment wrapText="1"/>
    </xf>
    <xf numFmtId="0" fontId="3" fillId="0" borderId="0" xfId="0" applyFont="1"/>
    <xf numFmtId="164" fontId="0" fillId="0" borderId="0" xfId="0" applyNumberFormat="1"/>
    <xf numFmtId="164" fontId="3" fillId="0" borderId="0" xfId="0" applyNumberFormat="1" applyFont="1"/>
    <xf numFmtId="3" fontId="0" fillId="0" borderId="0" xfId="0" applyNumberFormat="1"/>
    <xf numFmtId="49" fontId="0" fillId="0" borderId="0" xfId="0" applyNumberFormat="1" applyAlignment="1">
      <alignment wrapText="1"/>
    </xf>
    <xf numFmtId="49" fontId="0" fillId="0" borderId="0" xfId="0" applyNumberFormat="1"/>
    <xf numFmtId="0" fontId="5" fillId="3" borderId="0" xfId="0" applyFont="1" applyFill="1" applyAlignment="1">
      <alignment wrapText="1"/>
    </xf>
    <xf numFmtId="11" fontId="0" fillId="0" borderId="0" xfId="0" applyNumberFormat="1"/>
    <xf numFmtId="0" fontId="6" fillId="0" borderId="0" xfId="0" applyFont="1"/>
    <xf numFmtId="0" fontId="5" fillId="3" borderId="0" xfId="0" applyFont="1" applyFill="1"/>
    <xf numFmtId="0" fontId="0" fillId="0" borderId="0" xfId="0" applyAlignment="1">
      <alignment horizontal="center"/>
    </xf>
    <xf numFmtId="0" fontId="7" fillId="0" borderId="0" xfId="0" applyFont="1"/>
    <xf numFmtId="0" fontId="0" fillId="0" borderId="0" xfId="0" applyAlignment="1">
      <alignment horizontal="right" wrapText="1"/>
    </xf>
    <xf numFmtId="0" fontId="0" fillId="4" borderId="0" xfId="0" applyFill="1"/>
    <xf numFmtId="0" fontId="0" fillId="5" borderId="0" xfId="0" applyFill="1"/>
    <xf numFmtId="1" fontId="0" fillId="0" borderId="0" xfId="0" applyNumberFormat="1"/>
    <xf numFmtId="0" fontId="0" fillId="0" borderId="0" xfId="0" applyAlignment="1">
      <alignment horizontal="center"/>
    </xf>
    <xf numFmtId="0" fontId="3" fillId="0" borderId="0" xfId="0" applyFont="1" applyAlignment="1">
      <alignment horizontal="center"/>
    </xf>
  </cellXfs>
  <cellStyles count="1">
    <cellStyle name="Normal" xfId="0" builtinId="0"/>
  </cellStyles>
  <dxfs count="72">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FCE8B2"/>
          <bgColor rgb="FFFCE8B2"/>
        </patternFill>
      </fill>
      <border>
        <left/>
        <right/>
        <top/>
        <bottom/>
      </border>
    </dxf>
    <dxf>
      <fill>
        <patternFill patternType="solid">
          <fgColor rgb="FFB7E1CD"/>
          <bgColor rgb="FFB7E1CD"/>
        </patternFill>
      </fill>
      <border>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eddon, Jon" id="{160E1B36-7B5A-443B-9D8B-DD525A48728B}" userId="S::jon.seddon@metoffice.gov.uk::a2ecb1af-462c-47a7-a0d0-b1beb0b9172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7" dT="2023-01-31T15:49:33.70" personId="{160E1B36-7B5A-443B-9D8B-DD525A48728B}" id="{DFAB5DB5-5817-44C8-BB8D-A15ACCFE5CB8}">
    <text>I have assumed 137 atmosphere levels for AWI</text>
  </threadedComment>
  <threadedComment ref="L7" dT="2023-01-31T16:39:21.14" personId="{160E1B36-7B5A-443B-9D8B-DD525A48728B}" id="{D1AFC42F-2ADB-44C1-BC7D-BA47F266CDC1}">
    <text>I have assumed 137 atmosphere levels for BSC</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7.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8"/>
  <sheetViews>
    <sheetView workbookViewId="0">
      <selection activeCell="C10" sqref="C10"/>
    </sheetView>
  </sheetViews>
  <sheetFormatPr defaultRowHeight="15" x14ac:dyDescent="0.25"/>
  <cols>
    <col min="1" max="1" width="30.7109375" customWidth="1"/>
    <col min="2" max="2" width="60.7109375" customWidth="1"/>
    <col min="3" max="4" width="8.85546875" customWidth="1"/>
    <col min="5" max="5" width="12.140625" bestFit="1" customWidth="1"/>
    <col min="6" max="7" width="9" bestFit="1" customWidth="1"/>
    <col min="8" max="8" width="9.85546875" bestFit="1" customWidth="1"/>
    <col min="9" max="9" width="12.42578125" bestFit="1" customWidth="1"/>
    <col min="10" max="18" width="9" bestFit="1" customWidth="1"/>
  </cols>
  <sheetData>
    <row r="1" spans="1:18" ht="18.75" x14ac:dyDescent="0.3">
      <c r="A1" s="1"/>
      <c r="B1" s="1" t="s">
        <v>0</v>
      </c>
    </row>
    <row r="2" spans="1:18" x14ac:dyDescent="0.25">
      <c r="A2" s="2" t="s">
        <v>1</v>
      </c>
      <c r="B2" s="2" t="s">
        <v>2</v>
      </c>
    </row>
    <row r="3" spans="1:18" ht="75" x14ac:dyDescent="0.25">
      <c r="A3" s="2" t="s">
        <v>3</v>
      </c>
      <c r="B3" s="2" t="s">
        <v>1356</v>
      </c>
    </row>
    <row r="4" spans="1:18" x14ac:dyDescent="0.25">
      <c r="C4" s="3" t="s">
        <v>1009</v>
      </c>
    </row>
    <row r="5" spans="1:18" x14ac:dyDescent="0.25">
      <c r="C5" s="19" t="s">
        <v>1003</v>
      </c>
      <c r="D5" s="19"/>
      <c r="E5" s="19"/>
      <c r="F5" s="19"/>
      <c r="G5" s="19" t="s">
        <v>1008</v>
      </c>
      <c r="H5" s="19"/>
      <c r="I5" s="19"/>
      <c r="J5" s="19"/>
      <c r="K5" s="19" t="s">
        <v>1016</v>
      </c>
      <c r="L5" s="19"/>
      <c r="M5" s="19"/>
      <c r="N5" s="19"/>
      <c r="O5" s="19" t="s">
        <v>1017</v>
      </c>
      <c r="P5" s="19"/>
      <c r="Q5" s="19"/>
      <c r="R5" s="19"/>
    </row>
    <row r="6" spans="1:18" x14ac:dyDescent="0.25">
      <c r="C6" t="s">
        <v>1004</v>
      </c>
      <c r="D6" t="s">
        <v>1005</v>
      </c>
      <c r="E6" t="s">
        <v>1006</v>
      </c>
      <c r="F6" t="s">
        <v>1007</v>
      </c>
      <c r="G6" t="s">
        <v>1004</v>
      </c>
      <c r="H6" t="s">
        <v>1005</v>
      </c>
      <c r="I6" t="s">
        <v>1006</v>
      </c>
      <c r="J6" t="s">
        <v>1007</v>
      </c>
      <c r="K6" t="s">
        <v>1004</v>
      </c>
      <c r="L6" t="s">
        <v>1005</v>
      </c>
      <c r="M6" t="s">
        <v>1006</v>
      </c>
      <c r="N6" t="s">
        <v>1007</v>
      </c>
      <c r="O6" t="s">
        <v>1004</v>
      </c>
      <c r="P6" t="s">
        <v>1005</v>
      </c>
      <c r="Q6" t="s">
        <v>1006</v>
      </c>
      <c r="R6" t="s">
        <v>1007</v>
      </c>
    </row>
    <row r="7" spans="1:18" x14ac:dyDescent="0.25">
      <c r="C7" s="6">
        <v>6599680</v>
      </c>
      <c r="D7" s="6">
        <v>2140702</v>
      </c>
      <c r="E7" s="6">
        <v>1228800</v>
      </c>
      <c r="F7" s="6">
        <v>5242880</v>
      </c>
      <c r="G7" s="6">
        <v>7402886</v>
      </c>
      <c r="H7" s="6">
        <f>4322 * 3059</f>
        <v>13220998</v>
      </c>
      <c r="I7" s="6">
        <f>4322 * 3606</f>
        <v>15585132</v>
      </c>
      <c r="J7" s="6">
        <v>3729001</v>
      </c>
      <c r="K7" s="6">
        <v>137</v>
      </c>
      <c r="L7" s="6">
        <v>137</v>
      </c>
      <c r="M7" s="6">
        <v>85</v>
      </c>
      <c r="N7" s="6">
        <v>90</v>
      </c>
      <c r="O7" s="6">
        <v>69</v>
      </c>
      <c r="P7" s="6">
        <v>75</v>
      </c>
      <c r="Q7" s="6">
        <v>75</v>
      </c>
      <c r="R7" s="6">
        <v>128</v>
      </c>
    </row>
    <row r="8" spans="1:18" x14ac:dyDescent="0.25">
      <c r="C8" s="19" t="s">
        <v>1010</v>
      </c>
      <c r="D8" s="19"/>
      <c r="E8" s="19"/>
    </row>
    <row r="9" spans="1:18" x14ac:dyDescent="0.25">
      <c r="C9" t="s">
        <v>274</v>
      </c>
      <c r="D9" t="s">
        <v>8</v>
      </c>
      <c r="E9" t="s">
        <v>214</v>
      </c>
      <c r="F9" t="s">
        <v>4448</v>
      </c>
      <c r="G9" t="s">
        <v>1336</v>
      </c>
    </row>
    <row r="10" spans="1:18" x14ac:dyDescent="0.25">
      <c r="C10">
        <v>12</v>
      </c>
      <c r="D10">
        <v>365</v>
      </c>
      <c r="E10">
        <f>(365 * 24) / 6</f>
        <v>1460</v>
      </c>
      <c r="F10">
        <v>2920</v>
      </c>
      <c r="G10">
        <v>8760</v>
      </c>
    </row>
    <row r="12" spans="1:18" x14ac:dyDescent="0.25">
      <c r="C12" t="s">
        <v>1015</v>
      </c>
    </row>
    <row r="13" spans="1:18" x14ac:dyDescent="0.25">
      <c r="C13">
        <v>2.5</v>
      </c>
    </row>
    <row r="15" spans="1:18" x14ac:dyDescent="0.25">
      <c r="C15" s="20" t="s">
        <v>1019</v>
      </c>
      <c r="D15" s="20"/>
      <c r="E15" s="20"/>
      <c r="F15" s="20"/>
      <c r="G15" s="20"/>
    </row>
    <row r="16" spans="1:18" x14ac:dyDescent="0.25">
      <c r="B16" s="3" t="s">
        <v>1018</v>
      </c>
      <c r="C16" s="3" t="s">
        <v>1004</v>
      </c>
      <c r="D16" s="3" t="s">
        <v>1005</v>
      </c>
      <c r="E16" s="3" t="s">
        <v>1006</v>
      </c>
      <c r="F16" s="3" t="s">
        <v>1007</v>
      </c>
      <c r="G16" s="3" t="s">
        <v>1021</v>
      </c>
    </row>
    <row r="17" spans="2:7" x14ac:dyDescent="0.25">
      <c r="B17" t="s">
        <v>4</v>
      </c>
      <c r="C17" s="4">
        <f>SUM('6hrPlevPt'!$AC$2:$AC$102) / POWER(1024,3)</f>
        <v>740.33761024475098</v>
      </c>
      <c r="D17" s="4">
        <f>SUM('6hrPlevPt'!$AD$2:$AD$102) / POWER(1024,3)</f>
        <v>240.13924961909652</v>
      </c>
      <c r="E17" s="4">
        <f>SUM('6hrPlevPt'!$AE$2:$AE$102) / POWER(1024,3)</f>
        <v>137.84408569335938</v>
      </c>
      <c r="F17" s="4">
        <f>SUM('6hrPlevPt'!$AF$2:$AF$102) / POWER(1024,3)</f>
        <v>588.134765625</v>
      </c>
      <c r="G17" s="5">
        <f>SUM(C17:F17)</f>
        <v>1706.4557111822069</v>
      </c>
    </row>
    <row r="18" spans="2:7" x14ac:dyDescent="0.25">
      <c r="B18" t="s">
        <v>4798</v>
      </c>
      <c r="C18" s="4">
        <f>SUM('6hrPlev'!$AC$2:$AC$100) / POWER(1024,3)</f>
        <v>67.30341911315918</v>
      </c>
      <c r="D18" s="4">
        <f>SUM('6hrPlev'!$AD$2:$AD$100) / POWER(1024,3)</f>
        <v>21.83084087446332</v>
      </c>
      <c r="E18" s="4">
        <f>SUM('6hrPlev'!$AE$2:$AE$100) / POWER(1024,3)</f>
        <v>12.531280517578125</v>
      </c>
      <c r="F18" s="4">
        <f>SUM('6hrPlev'!$AF$2:$AF$100) / POWER(1024,3)</f>
        <v>53.466796875</v>
      </c>
      <c r="G18" s="5">
        <f t="shared" ref="G18:G25" si="0">SUM(C18:F18)</f>
        <v>155.13233738020062</v>
      </c>
    </row>
    <row r="19" spans="2:7" x14ac:dyDescent="0.25">
      <c r="B19" t="s">
        <v>5</v>
      </c>
      <c r="C19" s="4">
        <f>SUM(Amon!$AC$2:$AC$100) / POWER(1024,3)</f>
        <v>214.08019065856934</v>
      </c>
      <c r="D19" s="4">
        <f>SUM(Amon!$AD$2:$AD$100) / POWER(1024,3)</f>
        <v>69.440017137676477</v>
      </c>
      <c r="E19" s="4">
        <f>SUM(Amon!$AE$2:$AE$100) / POWER(1024,3)</f>
        <v>29.148101806640625</v>
      </c>
      <c r="F19" s="4">
        <f>SUM(Amon!$AF$2:$AF$100) / POWER(1024,3)</f>
        <v>128.759765625</v>
      </c>
      <c r="G19" s="5">
        <f t="shared" si="0"/>
        <v>441.42807522788644</v>
      </c>
    </row>
    <row r="20" spans="2:7" x14ac:dyDescent="0.25">
      <c r="B20" t="s">
        <v>6</v>
      </c>
      <c r="C20" s="4">
        <f>SUM(Oday!$AC$2:$AC$100) / POWER(1024,3)</f>
        <v>25.164833199232817</v>
      </c>
      <c r="D20" s="4">
        <f>SUM(Oday!$AD$2:$AD$100) / POWER(1024,3)</f>
        <v>44.942500721663237</v>
      </c>
      <c r="E20" s="4">
        <f>SUM(Oday!$AE$2:$AE$100) / POWER(1024,3)</f>
        <v>52.978966198861599</v>
      </c>
      <c r="F20" s="4">
        <f>SUM(Oday!$AF$2:$AF$100) / POWER(1024,3)</f>
        <v>12.676095264032483</v>
      </c>
      <c r="G20" s="5">
        <f t="shared" si="0"/>
        <v>135.76239538379014</v>
      </c>
    </row>
    <row r="21" spans="2:7" x14ac:dyDescent="0.25">
      <c r="B21" t="s">
        <v>1333</v>
      </c>
      <c r="C21" s="4">
        <f>SUM(Omon!$AC$2:$AC$92) / POWER(1024,3)</f>
        <v>75.080831106752157</v>
      </c>
      <c r="D21" s="4">
        <f>SUM(Omon!$AD$2:$AD$92) / POWER(1024,3)</f>
        <v>142.95409133657813</v>
      </c>
      <c r="E21" s="4">
        <f>SUM(Omon!$AE$2:$AE$92) / POWER(1024,3)</f>
        <v>168.51665686815977</v>
      </c>
      <c r="F21" s="4">
        <f>SUM(Omon!$AF$2:$AF$92) / POWER(1024,3)</f>
        <v>62.408063532784581</v>
      </c>
      <c r="G21" s="5">
        <f t="shared" ref="G21" si="1">SUM(C21:F21)</f>
        <v>448.95964284427464</v>
      </c>
    </row>
    <row r="22" spans="2:7" x14ac:dyDescent="0.25">
      <c r="B22" t="s">
        <v>7</v>
      </c>
      <c r="C22" s="4">
        <f>SUM(SIday!$AC$2:$AC$101) / POWER(1024,3)</f>
        <v>43.355868058279157</v>
      </c>
      <c r="D22" s="4">
        <f>SUM(SIday!$AD$2:$AD$101) / POWER(1024,3)</f>
        <v>69.232987822033465</v>
      </c>
      <c r="E22" s="4">
        <f>SUM(SIday!$AE$2:$AE$101) / POWER(1024,3)</f>
        <v>80.512722674757242</v>
      </c>
      <c r="F22" s="4">
        <f>SUM(SIday!$AF$2:$AF$101) / POWER(1024,3)</f>
        <v>23.469709302298725</v>
      </c>
      <c r="G22" s="5">
        <f t="shared" si="0"/>
        <v>216.57128785736859</v>
      </c>
    </row>
    <row r="23" spans="2:7" x14ac:dyDescent="0.25">
      <c r="B23" t="s">
        <v>1334</v>
      </c>
      <c r="C23" s="4">
        <f>SUM(SImon!$AC$2:$AC$96) / POWER(1024,3)</f>
        <v>17.580910865217447</v>
      </c>
      <c r="D23" s="4">
        <f>SUM(SImon!$AD$2:$AD$96) / POWER(1024,3)</f>
        <v>31.398185435682535</v>
      </c>
      <c r="E23" s="4">
        <f>SUM(SImon!$AE$2:$AE$96) / POWER(1024,3)</f>
        <v>37.012702412903309</v>
      </c>
      <c r="F23" s="4">
        <f>SUM(SImon!$AF$2:$AF$96) / POWER(1024,3)</f>
        <v>8.8559021707624197</v>
      </c>
      <c r="G23" s="5">
        <f t="shared" ref="G23" si="2">SUM(C23:F23)</f>
        <v>94.847700884565711</v>
      </c>
    </row>
    <row r="24" spans="2:7" x14ac:dyDescent="0.25">
      <c r="B24" t="s">
        <v>8</v>
      </c>
      <c r="C24" s="4">
        <f>SUM(day!$AC$2:$AC$100) / POWER(1024,3)</f>
        <v>476.73255205154419</v>
      </c>
      <c r="D24" s="4">
        <f>SUM(day!$AD$2:$AD$100) / POWER(1024,3)</f>
        <v>154.63512286078185</v>
      </c>
      <c r="E24" s="4">
        <f>SUM(day!$AE$2:$AE$100) / POWER(1024,3)</f>
        <v>88.763236999511719</v>
      </c>
      <c r="F24" s="4">
        <f>SUM(day!$AF$2:$AF$100) / POWER(1024,3)</f>
        <v>378.72314453125</v>
      </c>
      <c r="G24" s="5">
        <f t="shared" si="0"/>
        <v>1098.8540564430878</v>
      </c>
    </row>
    <row r="25" spans="2:7" x14ac:dyDescent="0.25">
      <c r="B25" t="s">
        <v>1447</v>
      </c>
      <c r="C25" s="4">
        <f>SUM(Lmon!$AC$2:$AC$100) / POWER(1024,3)</f>
        <v>9.7728252410888672</v>
      </c>
      <c r="D25" s="4">
        <f>SUM(Lmon!$AD$2:$AD$100) / POWER(1024,3)</f>
        <v>3.1699577160179615</v>
      </c>
      <c r="E25" s="4">
        <f>SUM(Lmon!$AE$2:$AE$100) / POWER(1024,3)</f>
        <v>1.819610595703125</v>
      </c>
      <c r="F25" s="4">
        <f>SUM(Lmon!$AF$2:$AF$100) / POWER(1024,3)</f>
        <v>7.763671875</v>
      </c>
      <c r="G25" s="5">
        <f t="shared" si="0"/>
        <v>22.526065427809954</v>
      </c>
    </row>
    <row r="26" spans="2:7" x14ac:dyDescent="0.25">
      <c r="B26" t="s">
        <v>1448</v>
      </c>
      <c r="C26" s="4">
        <f>SUM(LImon!$AC$2:$AC$101) / POWER(1024,3)</f>
        <v>2.7658939361572266</v>
      </c>
      <c r="D26" s="4">
        <f>SUM(LImon!$AD$2:$AD$101) / POWER(1024,3)</f>
        <v>0.89715784415602684</v>
      </c>
      <c r="E26" s="4">
        <f>SUM(LImon!$AE$2:$AE$101) / POWER(1024,3)</f>
        <v>0.514984130859375</v>
      </c>
      <c r="F26" s="4">
        <f>SUM(LImon!$AF$2:$AF$101) / POWER(1024,3)</f>
        <v>2.197265625</v>
      </c>
      <c r="G26" s="5">
        <f t="shared" ref="G26" si="3">SUM(C26:F26)</f>
        <v>6.3753015361726284</v>
      </c>
    </row>
    <row r="27" spans="2:7" x14ac:dyDescent="0.25">
      <c r="B27" s="3" t="s">
        <v>1020</v>
      </c>
      <c r="C27" s="5">
        <f>SUM(C17:C24)</f>
        <v>1659.6362152975053</v>
      </c>
      <c r="D27" s="5">
        <f>SUM(D17:D24)</f>
        <v>774.57299580797553</v>
      </c>
      <c r="E27" s="5">
        <f>SUM(E17:E24)</f>
        <v>607.30775317177176</v>
      </c>
      <c r="F27" s="5">
        <f>SUM(F17:F24)</f>
        <v>1256.4942429261282</v>
      </c>
      <c r="G27" s="5">
        <f>SUM(G17:G24)</f>
        <v>4298.0112072033808</v>
      </c>
    </row>
    <row r="28" spans="2:7" x14ac:dyDescent="0.25">
      <c r="G28" s="3"/>
    </row>
    <row r="29" spans="2:7" x14ac:dyDescent="0.25">
      <c r="B29" s="3" t="s">
        <v>1331</v>
      </c>
      <c r="G29" s="3"/>
    </row>
    <row r="30" spans="2:7" x14ac:dyDescent="0.25">
      <c r="B30" t="s">
        <v>1326</v>
      </c>
      <c r="C30" s="4">
        <f>SUM(Ofx!$AC$2:$AC$101) / POWER(1024,3)</f>
        <v>3.6713078571483493</v>
      </c>
      <c r="D30" s="4">
        <f>SUM(Ofx!$AD$2:$AD$101) / POWER(1024,3)</f>
        <v>7.1107655251398683</v>
      </c>
      <c r="E30" s="4">
        <f>SUM(Ofx!$AE$2:$AE$101) / POWER(1024,3)</f>
        <v>8.3822884876281023</v>
      </c>
      <c r="F30" s="4">
        <f>SUM(Ofx!$AF$2:$AF$101) / POWER(1024,3)</f>
        <v>3.3860802417621017</v>
      </c>
      <c r="G30" s="5">
        <f t="shared" ref="G30" si="4">SUM(C30:F30)</f>
        <v>22.550442111678421</v>
      </c>
    </row>
    <row r="31" spans="2:7" x14ac:dyDescent="0.25">
      <c r="B31" t="s">
        <v>1037</v>
      </c>
      <c r="C31" s="4">
        <f>SUM(fx!$AC$2:$AC$101) / POWER(1024,3)</f>
        <v>2.2127151489257813</v>
      </c>
      <c r="D31" s="4">
        <f>SUM(fx!$AD$2:$AD$101) / POWER(1024,3)</f>
        <v>0.71772627532482147</v>
      </c>
      <c r="E31" s="4">
        <f>SUM(fx!$AE$2:$AE$101) / POWER(1024,3)</f>
        <v>0.263214111328125</v>
      </c>
      <c r="F31" s="4">
        <f>SUM(fx!$AF$2:$AF$101) / POWER(1024,3)</f>
        <v>1.18408203125</v>
      </c>
      <c r="G31" s="5">
        <f t="shared" ref="G31" si="5">SUM(C31:F31)</f>
        <v>4.3777375668287277</v>
      </c>
    </row>
    <row r="32" spans="2:7" x14ac:dyDescent="0.25">
      <c r="B32" s="3" t="s">
        <v>1332</v>
      </c>
      <c r="C32" s="5">
        <f>SUM(C30:C31)</f>
        <v>5.8840230060741305</v>
      </c>
      <c r="D32" s="5">
        <f t="shared" ref="D32:G32" si="6">SUM(D30:D31)</f>
        <v>7.8284918004646897</v>
      </c>
      <c r="E32" s="5">
        <f t="shared" si="6"/>
        <v>8.6455025989562273</v>
      </c>
      <c r="F32" s="5">
        <f t="shared" si="6"/>
        <v>4.5701622730121017</v>
      </c>
      <c r="G32" s="5">
        <f t="shared" si="6"/>
        <v>26.928179678507149</v>
      </c>
    </row>
    <row r="34" spans="2:7" x14ac:dyDescent="0.25">
      <c r="B34" t="s">
        <v>1355</v>
      </c>
    </row>
    <row r="35" spans="2:7" x14ac:dyDescent="0.25">
      <c r="B35" s="3" t="s">
        <v>1018</v>
      </c>
      <c r="C35" s="3" t="s">
        <v>1004</v>
      </c>
      <c r="D35" s="3" t="s">
        <v>1005</v>
      </c>
      <c r="E35" s="3" t="s">
        <v>1006</v>
      </c>
      <c r="F35" s="3" t="s">
        <v>1007</v>
      </c>
      <c r="G35" s="3" t="s">
        <v>1021</v>
      </c>
    </row>
    <row r="36" spans="2:7" x14ac:dyDescent="0.25">
      <c r="B36" t="s">
        <v>4797</v>
      </c>
      <c r="C36" s="4">
        <f>SUM(HR1hr!$AC$2:$AC$100) / POWER(1024,3)</f>
        <v>3499.7777938842773</v>
      </c>
      <c r="D36" s="4">
        <f>SUM(HR1hr!$AD$2:$AD$100) / POWER(1024,3)</f>
        <v>1135.2037254720926</v>
      </c>
      <c r="E36" s="4">
        <f>SUM(HR1hr!$AE$2:$AE$100) / POWER(1024,3)</f>
        <v>651.6265869140625</v>
      </c>
      <c r="F36" s="4">
        <f>SUM(HR1hr!$AF$2:$AF$100) / POWER(1024,3)</f>
        <v>2780.2734375</v>
      </c>
      <c r="G36" s="5">
        <f t="shared" ref="G36" si="7">SUM(C36:F36)</f>
        <v>8066.8815437704325</v>
      </c>
    </row>
    <row r="37" spans="2:7" x14ac:dyDescent="0.25">
      <c r="B37" t="s">
        <v>4796</v>
      </c>
      <c r="C37" s="4">
        <f>SUM(HR6hrPt!$AC$2:$AC$95) / POWER(1024,3)</f>
        <v>471.12393379211426</v>
      </c>
      <c r="D37" s="4">
        <f>SUM(HR6hrPt!$AD$2:$AD$95) / POWER(1024,3)</f>
        <v>152.81588612124324</v>
      </c>
      <c r="E37" s="4">
        <f>SUM(HR6hrPt!$AE$2:$AE$95) / POWER(1024,3)</f>
        <v>87.718963623046875</v>
      </c>
      <c r="F37" s="4">
        <f>SUM(HR6hrPt!$AF$2:$AF$95) / POWER(1024,3)</f>
        <v>374.267578125</v>
      </c>
      <c r="G37" s="5">
        <f t="shared" ref="G37" si="8">SUM(C37:F37)</f>
        <v>1085.9263616614044</v>
      </c>
    </row>
    <row r="38" spans="2:7" x14ac:dyDescent="0.25">
      <c r="B38" t="s">
        <v>4795</v>
      </c>
      <c r="C38" s="4">
        <f>SUM(HRday!$AC$2:$AC$95) / POWER(1024,3)</f>
        <v>134.60683822631836</v>
      </c>
      <c r="D38" s="4">
        <f>SUM(HRday!$AD$2:$AD$95) / POWER(1024,3)</f>
        <v>43.66168174892664</v>
      </c>
      <c r="E38" s="4">
        <f>SUM(HRday!$AE$2:$AE$95) / POWER(1024,3)</f>
        <v>25.06256103515625</v>
      </c>
      <c r="F38" s="4">
        <f>SUM(HRday!$AF$2:$AF$95) / POWER(1024,3)</f>
        <v>106.93359375</v>
      </c>
      <c r="G38" s="5">
        <f t="shared" ref="G38:G40" si="9">SUM(C38:F38)</f>
        <v>310.26467476040125</v>
      </c>
    </row>
    <row r="39" spans="2:7" x14ac:dyDescent="0.25">
      <c r="B39" t="s">
        <v>4794</v>
      </c>
      <c r="C39" s="4">
        <f>SUM(HROday!$AC$2:$AC$93) / POWER(1024,3)</f>
        <v>75.49449959769845</v>
      </c>
      <c r="D39" s="4">
        <f>SUM(HROday!$AD$2:$AD$93) / POWER(1024,3)</f>
        <v>134.82750216498971</v>
      </c>
      <c r="E39" s="4">
        <f>SUM(HROday!$AE$2:$AE$93) / POWER(1024,3)</f>
        <v>158.9368985965848</v>
      </c>
      <c r="F39" s="4">
        <f>SUM(HROday!$AF$2:$AF$93) / POWER(1024,3)</f>
        <v>38.028285792097449</v>
      </c>
      <c r="G39" s="5">
        <f t="shared" si="9"/>
        <v>407.28718615137041</v>
      </c>
    </row>
    <row r="40" spans="2:7" x14ac:dyDescent="0.25">
      <c r="B40" t="s">
        <v>4793</v>
      </c>
      <c r="C40" s="4">
        <f>SUM(HROmon!$AC$2:$AC$98) / POWER(1024,3)</f>
        <v>171.67242374271154</v>
      </c>
      <c r="D40" s="4">
        <f>SUM(HROmon!$AD$2:$AD$98) / POWER(1024,3)</f>
        <v>333.19015603512526</v>
      </c>
      <c r="E40" s="4">
        <f>SUM(HROmon!$AE$2:$AE$98) / POWER(1024,3)</f>
        <v>392.77008913457394</v>
      </c>
      <c r="F40" s="4">
        <f>SUM(HROmon!$AF$2:$AF$98) / POWER(1024,3)</f>
        <v>160.23973574861884</v>
      </c>
      <c r="G40" s="5">
        <f t="shared" si="9"/>
        <v>1057.8724046610296</v>
      </c>
    </row>
    <row r="41" spans="2:7" x14ac:dyDescent="0.25">
      <c r="B41" s="3" t="s">
        <v>1020</v>
      </c>
      <c r="C41" s="5">
        <f>SUM(C36:C40)</f>
        <v>4352.67548924312</v>
      </c>
      <c r="D41" s="5">
        <f>SUM(D36:D40)</f>
        <v>1799.6989515423775</v>
      </c>
      <c r="E41" s="5">
        <f>SUM(E36:E40)</f>
        <v>1316.1150993034244</v>
      </c>
      <c r="F41" s="5">
        <f>SUM(F36:F40)</f>
        <v>3459.7426309157163</v>
      </c>
      <c r="G41" s="5">
        <f>SUM(G36:G40)</f>
        <v>10928.232171004638</v>
      </c>
    </row>
    <row r="43" spans="2:7" x14ac:dyDescent="0.25">
      <c r="B43" t="s">
        <v>3238</v>
      </c>
    </row>
    <row r="44" spans="2:7" x14ac:dyDescent="0.25">
      <c r="B44" s="3" t="s">
        <v>1331</v>
      </c>
    </row>
    <row r="45" spans="2:7" x14ac:dyDescent="0.25">
      <c r="B45" t="s">
        <v>2129</v>
      </c>
    </row>
    <row r="46" spans="2:7" x14ac:dyDescent="0.25">
      <c r="B46" t="s">
        <v>3239</v>
      </c>
    </row>
    <row r="47" spans="2:7" x14ac:dyDescent="0.25">
      <c r="B47" t="s">
        <v>3240</v>
      </c>
      <c r="C47" s="4">
        <f>SUMPRODUCT(CFmon!$AC$2:$AC$100,$AD$2:$AD$100) / POWER(1024,3)</f>
        <v>0</v>
      </c>
    </row>
    <row r="48" spans="2:7" x14ac:dyDescent="0.25">
      <c r="B48" t="s">
        <v>3241</v>
      </c>
    </row>
  </sheetData>
  <mergeCells count="6">
    <mergeCell ref="O5:R5"/>
    <mergeCell ref="C15:G15"/>
    <mergeCell ref="C5:F5"/>
    <mergeCell ref="G5:J5"/>
    <mergeCell ref="C8:E8"/>
    <mergeCell ref="K5:N5"/>
  </mergeCells>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1B865-CF4F-48B6-BA18-117168F41792}">
  <dimension ref="A1:AI10"/>
  <sheetViews>
    <sheetView topLeftCell="L6" workbookViewId="0">
      <selection activeCell="AI11" sqref="AI11"/>
    </sheetView>
  </sheetViews>
  <sheetFormatPr defaultRowHeight="15" x14ac:dyDescent="0.25"/>
  <cols>
    <col min="2" max="12" width="40.7109375" customWidth="1"/>
    <col min="13" max="28" width="40.7109375" hidden="1" customWidth="1"/>
    <col min="29" max="29" width="27.42578125" customWidth="1"/>
    <col min="30" max="30" width="24.140625" customWidth="1"/>
    <col min="31" max="31" width="21.140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1004</v>
      </c>
      <c r="AD1" s="1" t="s">
        <v>1005</v>
      </c>
      <c r="AE1" s="1" t="s">
        <v>1006</v>
      </c>
      <c r="AF1" s="1" t="s">
        <v>4226</v>
      </c>
      <c r="AG1" s="1" t="s">
        <v>4222</v>
      </c>
      <c r="AH1" s="1" t="s">
        <v>4223</v>
      </c>
      <c r="AI1" s="1" t="s">
        <v>4224</v>
      </c>
    </row>
    <row r="2" spans="1:35" ht="135" x14ac:dyDescent="0.25">
      <c r="A2" s="2" t="s">
        <v>37</v>
      </c>
      <c r="B2" s="2" t="s">
        <v>1981</v>
      </c>
      <c r="C2" s="2" t="s">
        <v>1982</v>
      </c>
      <c r="D2" s="2" t="s">
        <v>1983</v>
      </c>
      <c r="E2" s="2" t="s">
        <v>1984</v>
      </c>
      <c r="F2" s="2" t="s">
        <v>1985</v>
      </c>
      <c r="G2" s="2" t="s">
        <v>1986</v>
      </c>
      <c r="H2" s="2" t="s">
        <v>1987</v>
      </c>
      <c r="I2" s="2" t="s">
        <v>68</v>
      </c>
      <c r="J2" s="2" t="s">
        <v>44</v>
      </c>
      <c r="K2" s="2" t="s">
        <v>1988</v>
      </c>
      <c r="L2" s="2" t="s">
        <v>1985</v>
      </c>
      <c r="M2" s="2" t="s">
        <v>46</v>
      </c>
      <c r="N2" s="2" t="s">
        <v>274</v>
      </c>
      <c r="O2" s="2"/>
      <c r="P2" s="2" t="s">
        <v>1989</v>
      </c>
      <c r="Q2" s="2"/>
      <c r="R2" s="2" t="s">
        <v>82</v>
      </c>
      <c r="S2" s="2" t="s">
        <v>1990</v>
      </c>
      <c r="T2" s="2" t="s">
        <v>1991</v>
      </c>
      <c r="U2" s="2" t="s">
        <v>1992</v>
      </c>
      <c r="V2" s="2" t="s">
        <v>1993</v>
      </c>
      <c r="W2" s="2"/>
      <c r="X2" s="2"/>
      <c r="Y2" s="2"/>
      <c r="Z2" s="2"/>
      <c r="AA2" s="2" t="s">
        <v>1994</v>
      </c>
      <c r="AB2" s="2" t="s">
        <v>1994</v>
      </c>
      <c r="AC2" s="18">
        <f>SQRT(Notes!$C$7) * 39 * Notes!$C$10 * Notes!$C$13</f>
        <v>3005711.5550232027</v>
      </c>
      <c r="AD2" s="18">
        <f>SQRT(Notes!$D$7) * 39 * Notes!$C$10 * Notes!$C$13</f>
        <v>1711843.1492984397</v>
      </c>
      <c r="AE2" s="18">
        <f>SQRT(Notes!$E$7) * 39 * Notes!$C$10 * Notes!$C$13</f>
        <v>1296959.6447075754</v>
      </c>
      <c r="AF2" s="18">
        <f>SQRT(Notes!$F$7) * 39 * Notes!$C$10 * Notes!$C$13</f>
        <v>2678988.3224829482</v>
      </c>
      <c r="AG2">
        <v>1</v>
      </c>
      <c r="AH2">
        <v>2</v>
      </c>
      <c r="AI2">
        <v>3</v>
      </c>
    </row>
    <row r="3" spans="1:35" ht="120" x14ac:dyDescent="0.25">
      <c r="A3" s="2" t="s">
        <v>823</v>
      </c>
      <c r="B3" s="2" t="s">
        <v>1995</v>
      </c>
      <c r="C3" s="2" t="s">
        <v>1982</v>
      </c>
      <c r="D3" s="2" t="s">
        <v>1996</v>
      </c>
      <c r="E3" s="2"/>
      <c r="F3" s="2" t="s">
        <v>1997</v>
      </c>
      <c r="G3" s="2" t="s">
        <v>1998</v>
      </c>
      <c r="H3" s="2" t="s">
        <v>1987</v>
      </c>
      <c r="I3" s="2"/>
      <c r="J3" s="2" t="s">
        <v>44</v>
      </c>
      <c r="K3" s="2" t="s">
        <v>1988</v>
      </c>
      <c r="L3" s="2" t="s">
        <v>1997</v>
      </c>
      <c r="M3" s="2" t="s">
        <v>46</v>
      </c>
      <c r="N3" s="2" t="s">
        <v>274</v>
      </c>
      <c r="O3" s="2"/>
      <c r="P3" s="2" t="s">
        <v>1999</v>
      </c>
      <c r="Q3" s="2"/>
      <c r="R3" s="2" t="s">
        <v>174</v>
      </c>
      <c r="S3" s="2" t="s">
        <v>2000</v>
      </c>
      <c r="T3" s="2" t="s">
        <v>2001</v>
      </c>
      <c r="U3" s="2" t="s">
        <v>1992</v>
      </c>
      <c r="V3" s="2" t="s">
        <v>1993</v>
      </c>
      <c r="W3" s="2"/>
      <c r="X3" s="2"/>
      <c r="Y3" s="2"/>
      <c r="Z3" s="2"/>
      <c r="AA3" s="2" t="s">
        <v>1994</v>
      </c>
      <c r="AB3" s="2" t="s">
        <v>1994</v>
      </c>
      <c r="AC3" s="18">
        <f>SQRT(Notes!$C$7) * 39 * Notes!$C$10 * Notes!$C$13</f>
        <v>3005711.5550232027</v>
      </c>
      <c r="AD3" s="18">
        <f>SQRT(Notes!$D$7) * 39 * Notes!$C$10 * Notes!$C$13</f>
        <v>1711843.1492984397</v>
      </c>
      <c r="AE3" s="18">
        <f>SQRT(Notes!$E$7) * 39 * Notes!$C$10 * Notes!$C$13</f>
        <v>1296959.6447075754</v>
      </c>
      <c r="AF3" s="18">
        <f>SQRT(Notes!$F$7) * 39 * Notes!$C$10 * Notes!$C$13</f>
        <v>2678988.3224829482</v>
      </c>
      <c r="AG3">
        <v>3</v>
      </c>
      <c r="AH3">
        <v>3</v>
      </c>
      <c r="AI3">
        <v>3</v>
      </c>
    </row>
    <row r="4" spans="1:35" ht="30" x14ac:dyDescent="0.25">
      <c r="A4" s="2" t="s">
        <v>823</v>
      </c>
      <c r="B4" s="2" t="s">
        <v>2002</v>
      </c>
      <c r="C4" s="2" t="s">
        <v>2003</v>
      </c>
      <c r="D4" s="2" t="s">
        <v>2004</v>
      </c>
      <c r="E4" s="2"/>
      <c r="F4" s="2" t="s">
        <v>2005</v>
      </c>
      <c r="G4" s="2" t="s">
        <v>2006</v>
      </c>
      <c r="H4" s="2" t="s">
        <v>1987</v>
      </c>
      <c r="I4" s="2"/>
      <c r="J4" s="2" t="s">
        <v>44</v>
      </c>
      <c r="K4" s="2" t="s">
        <v>1988</v>
      </c>
      <c r="L4" s="2" t="s">
        <v>2005</v>
      </c>
      <c r="M4" s="2" t="s">
        <v>46</v>
      </c>
      <c r="N4" s="2" t="s">
        <v>274</v>
      </c>
      <c r="O4" s="2"/>
      <c r="P4" s="2" t="s">
        <v>1999</v>
      </c>
      <c r="Q4" s="2"/>
      <c r="R4" s="2" t="s">
        <v>186</v>
      </c>
      <c r="S4" s="2" t="s">
        <v>2007</v>
      </c>
      <c r="T4" s="2" t="s">
        <v>2008</v>
      </c>
      <c r="U4" s="2" t="s">
        <v>1992</v>
      </c>
      <c r="V4" s="2" t="s">
        <v>1993</v>
      </c>
      <c r="W4" s="2"/>
      <c r="X4" s="2"/>
      <c r="Y4" s="2"/>
      <c r="Z4" s="2"/>
      <c r="AA4" s="2" t="s">
        <v>1994</v>
      </c>
      <c r="AB4" s="2" t="s">
        <v>1994</v>
      </c>
      <c r="AC4" s="18">
        <f>SQRT(Notes!$C$7) * 39 * Notes!$C$10 * Notes!$C$13</f>
        <v>3005711.5550232027</v>
      </c>
      <c r="AD4" s="18">
        <f>SQRT(Notes!$D$7) * 39 * Notes!$C$10 * Notes!$C$13</f>
        <v>1711843.1492984397</v>
      </c>
      <c r="AE4" s="18">
        <f>SQRT(Notes!$E$7) * 39 * Notes!$C$10 * Notes!$C$13</f>
        <v>1296959.6447075754</v>
      </c>
      <c r="AF4" s="18">
        <f>SQRT(Notes!$F$7) * 39 * Notes!$C$10 * Notes!$C$13</f>
        <v>2678988.3224829482</v>
      </c>
      <c r="AG4">
        <v>3</v>
      </c>
      <c r="AH4">
        <v>3</v>
      </c>
      <c r="AI4">
        <v>3</v>
      </c>
    </row>
    <row r="5" spans="1:35" ht="90" x14ac:dyDescent="0.25">
      <c r="A5" s="2" t="s">
        <v>823</v>
      </c>
      <c r="B5" s="2" t="s">
        <v>2009</v>
      </c>
      <c r="C5" s="2" t="s">
        <v>103</v>
      </c>
      <c r="D5" s="2" t="s">
        <v>2010</v>
      </c>
      <c r="E5" s="2"/>
      <c r="F5" s="2" t="s">
        <v>2011</v>
      </c>
      <c r="G5" s="2" t="s">
        <v>2012</v>
      </c>
      <c r="H5" s="2" t="s">
        <v>1987</v>
      </c>
      <c r="I5" s="2"/>
      <c r="J5" s="2" t="s">
        <v>44</v>
      </c>
      <c r="K5" s="2" t="s">
        <v>1988</v>
      </c>
      <c r="L5" s="2" t="s">
        <v>2011</v>
      </c>
      <c r="M5" s="2" t="s">
        <v>46</v>
      </c>
      <c r="N5" s="2" t="s">
        <v>274</v>
      </c>
      <c r="O5" s="2"/>
      <c r="P5" s="2" t="s">
        <v>1999</v>
      </c>
      <c r="Q5" s="2"/>
      <c r="R5" s="2" t="s">
        <v>193</v>
      </c>
      <c r="S5" s="2" t="s">
        <v>2013</v>
      </c>
      <c r="T5" s="2" t="s">
        <v>2014</v>
      </c>
      <c r="U5" s="2" t="s">
        <v>1992</v>
      </c>
      <c r="V5" s="2" t="s">
        <v>1993</v>
      </c>
      <c r="W5" s="2"/>
      <c r="X5" s="2"/>
      <c r="Y5" s="2"/>
      <c r="Z5" s="2"/>
      <c r="AA5" s="2" t="s">
        <v>1994</v>
      </c>
      <c r="AB5" s="2" t="s">
        <v>1994</v>
      </c>
      <c r="AC5" s="18">
        <f>SQRT(Notes!$C$7) * 39 * Notes!$C$10 * Notes!$C$13</f>
        <v>3005711.5550232027</v>
      </c>
      <c r="AD5" s="18">
        <f>SQRT(Notes!$D$7) * 39 * Notes!$C$10 * Notes!$C$13</f>
        <v>1711843.1492984397</v>
      </c>
      <c r="AE5" s="18">
        <f>SQRT(Notes!$E$7) * 39 * Notes!$C$10 * Notes!$C$13</f>
        <v>1296959.6447075754</v>
      </c>
      <c r="AF5" s="18">
        <f>SQRT(Notes!$F$7) * 39 * Notes!$C$10 * Notes!$C$13</f>
        <v>2678988.3224829482</v>
      </c>
      <c r="AG5">
        <v>3</v>
      </c>
      <c r="AH5">
        <v>2</v>
      </c>
      <c r="AI5">
        <v>3</v>
      </c>
    </row>
    <row r="6" spans="1:35" ht="105" x14ac:dyDescent="0.25">
      <c r="A6" s="2" t="s">
        <v>823</v>
      </c>
      <c r="B6" s="2" t="s">
        <v>2015</v>
      </c>
      <c r="C6" s="2" t="s">
        <v>103</v>
      </c>
      <c r="D6" s="2" t="s">
        <v>2016</v>
      </c>
      <c r="E6" s="2"/>
      <c r="F6" s="2" t="s">
        <v>2017</v>
      </c>
      <c r="G6" s="2" t="s">
        <v>2018</v>
      </c>
      <c r="H6" s="2" t="s">
        <v>1987</v>
      </c>
      <c r="I6" s="2"/>
      <c r="J6" s="2" t="s">
        <v>44</v>
      </c>
      <c r="K6" s="2" t="s">
        <v>1988</v>
      </c>
      <c r="L6" s="2" t="s">
        <v>2017</v>
      </c>
      <c r="M6" s="2" t="s">
        <v>46</v>
      </c>
      <c r="N6" s="2" t="s">
        <v>274</v>
      </c>
      <c r="O6" s="2"/>
      <c r="P6" s="2" t="s">
        <v>1999</v>
      </c>
      <c r="Q6" s="2"/>
      <c r="R6" s="2" t="s">
        <v>202</v>
      </c>
      <c r="S6" s="2" t="s">
        <v>2019</v>
      </c>
      <c r="T6" s="2" t="s">
        <v>2020</v>
      </c>
      <c r="U6" s="2" t="s">
        <v>1992</v>
      </c>
      <c r="V6" s="2" t="s">
        <v>1993</v>
      </c>
      <c r="W6" s="2"/>
      <c r="X6" s="2"/>
      <c r="Y6" s="2"/>
      <c r="Z6" s="2"/>
      <c r="AA6" s="2" t="s">
        <v>1994</v>
      </c>
      <c r="AB6" s="2" t="s">
        <v>1994</v>
      </c>
      <c r="AC6" s="18">
        <f>SQRT(Notes!$C$7) * 39 * Notes!$C$10 * Notes!$C$13</f>
        <v>3005711.5550232027</v>
      </c>
      <c r="AD6" s="18">
        <f>SQRT(Notes!$D$7) * 39 * Notes!$C$10 * Notes!$C$13</f>
        <v>1711843.1492984397</v>
      </c>
      <c r="AE6" s="18">
        <f>SQRT(Notes!$E$7) * 39 * Notes!$C$10 * Notes!$C$13</f>
        <v>1296959.6447075754</v>
      </c>
      <c r="AF6" s="18">
        <f>SQRT(Notes!$F$7) * 39 * Notes!$C$10 * Notes!$C$13</f>
        <v>2678988.3224829482</v>
      </c>
      <c r="AG6">
        <v>3</v>
      </c>
      <c r="AH6">
        <v>2</v>
      </c>
      <c r="AI6">
        <v>3</v>
      </c>
    </row>
    <row r="7" spans="1:35" ht="45" x14ac:dyDescent="0.25">
      <c r="A7" s="2" t="s">
        <v>823</v>
      </c>
      <c r="B7" s="2" t="s">
        <v>2021</v>
      </c>
      <c r="C7" s="2" t="s">
        <v>2003</v>
      </c>
      <c r="D7" s="2" t="s">
        <v>2022</v>
      </c>
      <c r="E7" s="2"/>
      <c r="F7" s="2" t="s">
        <v>2023</v>
      </c>
      <c r="G7" s="2" t="s">
        <v>2024</v>
      </c>
      <c r="H7" s="2" t="s">
        <v>1987</v>
      </c>
      <c r="I7" s="2"/>
      <c r="J7" s="2" t="s">
        <v>44</v>
      </c>
      <c r="K7" s="2" t="s">
        <v>1988</v>
      </c>
      <c r="L7" s="2" t="s">
        <v>2023</v>
      </c>
      <c r="M7" s="2" t="s">
        <v>46</v>
      </c>
      <c r="N7" s="2" t="s">
        <v>274</v>
      </c>
      <c r="O7" s="2"/>
      <c r="P7" s="2" t="s">
        <v>1999</v>
      </c>
      <c r="Q7" s="2"/>
      <c r="R7" s="2" t="s">
        <v>208</v>
      </c>
      <c r="S7" s="2" t="s">
        <v>2025</v>
      </c>
      <c r="T7" s="2" t="s">
        <v>2026</v>
      </c>
      <c r="U7" s="2" t="s">
        <v>1992</v>
      </c>
      <c r="V7" s="2" t="s">
        <v>1993</v>
      </c>
      <c r="W7" s="2"/>
      <c r="X7" s="2"/>
      <c r="Y7" s="2"/>
      <c r="Z7" s="2"/>
      <c r="AA7" s="2" t="s">
        <v>220</v>
      </c>
      <c r="AB7" s="2" t="s">
        <v>220</v>
      </c>
      <c r="AC7" s="18">
        <f>SQRT(Notes!$C$7) * 39 * Notes!$C$10 * Notes!$C$13</f>
        <v>3005711.5550232027</v>
      </c>
      <c r="AD7" s="18">
        <f>SQRT(Notes!$D$7) * 39 * Notes!$C$10 * Notes!$C$13</f>
        <v>1711843.1492984397</v>
      </c>
      <c r="AE7" s="18">
        <f>SQRT(Notes!$E$7) * 39 * Notes!$C$10 * Notes!$C$13</f>
        <v>1296959.6447075754</v>
      </c>
      <c r="AF7" s="18">
        <f>SQRT(Notes!$F$7) * 39 * Notes!$C$10 * Notes!$C$13</f>
        <v>2678988.3224829482</v>
      </c>
      <c r="AG7">
        <v>3</v>
      </c>
      <c r="AH7">
        <v>3</v>
      </c>
      <c r="AI7">
        <v>3</v>
      </c>
    </row>
    <row r="8" spans="1:35" ht="90" x14ac:dyDescent="0.25">
      <c r="A8" s="2" t="s">
        <v>823</v>
      </c>
      <c r="B8" s="2" t="s">
        <v>2027</v>
      </c>
      <c r="C8" s="2" t="s">
        <v>2003</v>
      </c>
      <c r="D8" s="2" t="s">
        <v>2028</v>
      </c>
      <c r="E8" s="2"/>
      <c r="F8" s="2" t="s">
        <v>2029</v>
      </c>
      <c r="G8" s="2" t="s">
        <v>2030</v>
      </c>
      <c r="H8" s="2" t="s">
        <v>1987</v>
      </c>
      <c r="I8" s="2"/>
      <c r="J8" s="2" t="s">
        <v>44</v>
      </c>
      <c r="K8" s="2" t="s">
        <v>1988</v>
      </c>
      <c r="L8" s="2" t="s">
        <v>2029</v>
      </c>
      <c r="M8" s="2" t="s">
        <v>46</v>
      </c>
      <c r="N8" s="2" t="s">
        <v>274</v>
      </c>
      <c r="O8" s="2"/>
      <c r="P8" s="2" t="s">
        <v>1999</v>
      </c>
      <c r="Q8" s="2"/>
      <c r="R8" s="2" t="s">
        <v>436</v>
      </c>
      <c r="S8" s="2" t="s">
        <v>2031</v>
      </c>
      <c r="T8" s="2" t="s">
        <v>2032</v>
      </c>
      <c r="U8" s="2" t="s">
        <v>1992</v>
      </c>
      <c r="V8" s="2" t="s">
        <v>1993</v>
      </c>
      <c r="W8" s="2"/>
      <c r="X8" s="2"/>
      <c r="Y8" s="2"/>
      <c r="Z8" s="2"/>
      <c r="AA8" s="2" t="s">
        <v>220</v>
      </c>
      <c r="AB8" s="2" t="s">
        <v>220</v>
      </c>
      <c r="AC8" s="18">
        <f>SQRT(Notes!$C$7) * 39 * Notes!$C$10 * Notes!$C$13</f>
        <v>3005711.5550232027</v>
      </c>
      <c r="AD8" s="18">
        <f>SQRT(Notes!$D$7) * 39 * Notes!$C$10 * Notes!$C$13</f>
        <v>1711843.1492984397</v>
      </c>
      <c r="AE8" s="18">
        <f>SQRT(Notes!$E$7) * 39 * Notes!$C$10 * Notes!$C$13</f>
        <v>1296959.6447075754</v>
      </c>
      <c r="AF8" s="18">
        <f>SQRT(Notes!$F$7) * 39 * Notes!$C$10 * Notes!$C$13</f>
        <v>2678988.3224829482</v>
      </c>
      <c r="AG8">
        <v>3</v>
      </c>
      <c r="AH8">
        <v>3</v>
      </c>
      <c r="AI8">
        <v>3</v>
      </c>
    </row>
    <row r="9" spans="1:35" ht="30" x14ac:dyDescent="0.25">
      <c r="A9" s="2" t="s">
        <v>823</v>
      </c>
      <c r="B9" s="2" t="s">
        <v>2033</v>
      </c>
      <c r="C9" s="2" t="s">
        <v>189</v>
      </c>
      <c r="D9" s="2" t="s">
        <v>2034</v>
      </c>
      <c r="E9" s="2"/>
      <c r="F9" s="2" t="s">
        <v>2035</v>
      </c>
      <c r="G9" s="2" t="s">
        <v>2036</v>
      </c>
      <c r="H9" s="2" t="s">
        <v>1987</v>
      </c>
      <c r="I9" s="2"/>
      <c r="J9" s="2" t="s">
        <v>44</v>
      </c>
      <c r="K9" s="2" t="s">
        <v>1988</v>
      </c>
      <c r="L9" s="2" t="s">
        <v>2035</v>
      </c>
      <c r="M9" s="2" t="s">
        <v>46</v>
      </c>
      <c r="N9" s="2" t="s">
        <v>274</v>
      </c>
      <c r="O9" s="2"/>
      <c r="P9" s="2" t="s">
        <v>1999</v>
      </c>
      <c r="Q9" s="2"/>
      <c r="R9" s="2" t="s">
        <v>439</v>
      </c>
      <c r="S9" s="2" t="s">
        <v>2037</v>
      </c>
      <c r="T9" s="2" t="s">
        <v>2038</v>
      </c>
      <c r="U9" s="2" t="s">
        <v>1992</v>
      </c>
      <c r="V9" s="2" t="s">
        <v>1993</v>
      </c>
      <c r="W9" s="2"/>
      <c r="X9" s="2"/>
      <c r="Y9" s="2"/>
      <c r="Z9" s="2"/>
      <c r="AA9" s="2" t="s">
        <v>220</v>
      </c>
      <c r="AB9" s="2" t="s">
        <v>220</v>
      </c>
      <c r="AC9" s="18">
        <f>SQRT(Notes!$C$7) * 39 * Notes!$C$10 * Notes!$C$13</f>
        <v>3005711.5550232027</v>
      </c>
      <c r="AD9" s="18">
        <f>SQRT(Notes!$D$7) * 39 * Notes!$C$10 * Notes!$C$13</f>
        <v>1711843.1492984397</v>
      </c>
      <c r="AE9" s="18">
        <f>SQRT(Notes!$E$7) * 39 * Notes!$C$10 * Notes!$C$13</f>
        <v>1296959.6447075754</v>
      </c>
      <c r="AF9" s="18">
        <f>SQRT(Notes!$F$7) * 39 * Notes!$C$10 * Notes!$C$13</f>
        <v>2678988.3224829482</v>
      </c>
      <c r="AG9">
        <v>3</v>
      </c>
      <c r="AH9">
        <v>3</v>
      </c>
      <c r="AI9">
        <v>3</v>
      </c>
    </row>
    <row r="10" spans="1:35" ht="30" x14ac:dyDescent="0.25">
      <c r="A10" s="2" t="s">
        <v>823</v>
      </c>
      <c r="B10" s="2" t="s">
        <v>2039</v>
      </c>
      <c r="C10" s="2" t="s">
        <v>189</v>
      </c>
      <c r="D10" s="2" t="s">
        <v>2040</v>
      </c>
      <c r="E10" s="2"/>
      <c r="F10" s="2" t="s">
        <v>2041</v>
      </c>
      <c r="G10" s="2" t="s">
        <v>2042</v>
      </c>
      <c r="H10" s="2" t="s">
        <v>1987</v>
      </c>
      <c r="I10" s="2"/>
      <c r="J10" s="2" t="s">
        <v>44</v>
      </c>
      <c r="K10" s="2" t="s">
        <v>1988</v>
      </c>
      <c r="L10" s="2" t="s">
        <v>2041</v>
      </c>
      <c r="M10" s="2" t="s">
        <v>46</v>
      </c>
      <c r="N10" s="2" t="s">
        <v>274</v>
      </c>
      <c r="O10" s="2"/>
      <c r="P10" s="2" t="s">
        <v>1999</v>
      </c>
      <c r="Q10" s="2"/>
      <c r="R10" s="2" t="s">
        <v>441</v>
      </c>
      <c r="S10" s="2" t="s">
        <v>2043</v>
      </c>
      <c r="T10" s="2" t="s">
        <v>2044</v>
      </c>
      <c r="U10" s="2" t="s">
        <v>1992</v>
      </c>
      <c r="V10" s="2" t="s">
        <v>1993</v>
      </c>
      <c r="W10" s="2"/>
      <c r="X10" s="2"/>
      <c r="Y10" s="2"/>
      <c r="Z10" s="2"/>
      <c r="AA10" s="2" t="s">
        <v>220</v>
      </c>
      <c r="AB10" s="2" t="s">
        <v>220</v>
      </c>
      <c r="AC10" s="18">
        <f>SQRT(Notes!$C$7) * 39 * Notes!$C$10 * Notes!$C$13</f>
        <v>3005711.5550232027</v>
      </c>
      <c r="AD10" s="18">
        <f>SQRT(Notes!$D$7) * 39 * Notes!$C$10 * Notes!$C$13</f>
        <v>1711843.1492984397</v>
      </c>
      <c r="AE10" s="18">
        <f>SQRT(Notes!$E$7) * 39 * Notes!$C$10 * Notes!$C$13</f>
        <v>1296959.6447075754</v>
      </c>
      <c r="AF10" s="18">
        <f>SQRT(Notes!$F$7) * 39 * Notes!$C$10 * Notes!$C$13</f>
        <v>2678988.3224829482</v>
      </c>
      <c r="AG10">
        <v>3</v>
      </c>
      <c r="AH10">
        <v>3</v>
      </c>
      <c r="AI10">
        <v>3</v>
      </c>
    </row>
  </sheetData>
  <pageMargins left="0.7" right="0.7" top="0.75" bottom="0.75" header="0.3" footer="0.3"/>
  <pageSetup paperSize="9" orientation="portrait"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I37"/>
  <sheetViews>
    <sheetView topLeftCell="A16" workbookViewId="0">
      <selection activeCell="F20" sqref="F20"/>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30" x14ac:dyDescent="0.25">
      <c r="A2" s="2" t="s">
        <v>37</v>
      </c>
      <c r="B2" s="2" t="s">
        <v>118</v>
      </c>
      <c r="C2" s="2" t="s">
        <v>37</v>
      </c>
      <c r="D2" s="2" t="s">
        <v>119</v>
      </c>
      <c r="E2" s="2"/>
      <c r="F2" s="2" t="s">
        <v>120</v>
      </c>
      <c r="G2" s="2" t="s">
        <v>121</v>
      </c>
      <c r="H2" s="2" t="s">
        <v>43</v>
      </c>
      <c r="I2" s="2"/>
      <c r="J2" s="2" t="s">
        <v>44</v>
      </c>
      <c r="K2" s="2" t="s">
        <v>281</v>
      </c>
      <c r="L2" s="2" t="s">
        <v>120</v>
      </c>
      <c r="M2" s="2" t="s">
        <v>46</v>
      </c>
      <c r="N2" s="2" t="s">
        <v>8</v>
      </c>
      <c r="O2" s="2" t="s">
        <v>47</v>
      </c>
      <c r="P2" s="2" t="s">
        <v>860</v>
      </c>
      <c r="Q2" s="2" t="s">
        <v>861</v>
      </c>
      <c r="R2" s="2" t="s">
        <v>48</v>
      </c>
      <c r="S2" s="2" t="s">
        <v>910</v>
      </c>
      <c r="T2" s="2" t="s">
        <v>123</v>
      </c>
      <c r="U2" s="2" t="s">
        <v>285</v>
      </c>
      <c r="V2" s="2" t="s">
        <v>286</v>
      </c>
      <c r="W2" s="2"/>
      <c r="X2" s="2"/>
      <c r="Y2" s="2"/>
      <c r="Z2" s="2"/>
      <c r="AA2" s="2" t="s">
        <v>911</v>
      </c>
      <c r="AB2" s="2" t="s">
        <v>911</v>
      </c>
      <c r="AC2">
        <f>Notes!$C$7 * Notes!$D$10 * Notes!$C$13</f>
        <v>6022208000</v>
      </c>
      <c r="AD2">
        <f>Notes!$D$7 * Notes!$D$10 * Notes!$C$13</f>
        <v>1953390575</v>
      </c>
      <c r="AE2">
        <f>Notes!$E$7 * Notes!$D$10 * Notes!$C$13</f>
        <v>1121280000</v>
      </c>
      <c r="AF2">
        <f>Notes!$F$7 * Notes!$D$10 * Notes!$C$13</f>
        <v>4784128000</v>
      </c>
      <c r="AG2">
        <v>2</v>
      </c>
      <c r="AH2">
        <v>1</v>
      </c>
      <c r="AI2">
        <v>1</v>
      </c>
    </row>
    <row r="3" spans="1:35" ht="45" x14ac:dyDescent="0.25">
      <c r="A3" s="2" t="s">
        <v>37</v>
      </c>
      <c r="B3" s="2" t="s">
        <v>296</v>
      </c>
      <c r="C3" s="2" t="s">
        <v>53</v>
      </c>
      <c r="D3" s="2" t="s">
        <v>297</v>
      </c>
      <c r="E3" s="2"/>
      <c r="F3" s="2" t="s">
        <v>299</v>
      </c>
      <c r="G3" s="2" t="s">
        <v>56</v>
      </c>
      <c r="H3" s="2" t="s">
        <v>912</v>
      </c>
      <c r="I3" s="2"/>
      <c r="J3" s="2" t="s">
        <v>44</v>
      </c>
      <c r="K3" s="2" t="s">
        <v>281</v>
      </c>
      <c r="L3" s="2" t="s">
        <v>299</v>
      </c>
      <c r="M3" s="2" t="s">
        <v>46</v>
      </c>
      <c r="N3" s="2" t="s">
        <v>8</v>
      </c>
      <c r="O3" s="2" t="s">
        <v>47</v>
      </c>
      <c r="P3" s="2" t="s">
        <v>860</v>
      </c>
      <c r="Q3" s="2" t="s">
        <v>861</v>
      </c>
      <c r="R3" s="2" t="s">
        <v>59</v>
      </c>
      <c r="S3" s="2" t="s">
        <v>913</v>
      </c>
      <c r="T3" s="2" t="s">
        <v>302</v>
      </c>
      <c r="U3" s="2" t="s">
        <v>914</v>
      </c>
      <c r="V3" s="2" t="s">
        <v>915</v>
      </c>
      <c r="W3" s="2"/>
      <c r="X3" s="2"/>
      <c r="Y3" s="2"/>
      <c r="Z3" s="2"/>
      <c r="AA3" s="2" t="s">
        <v>916</v>
      </c>
      <c r="AB3" s="2" t="s">
        <v>916</v>
      </c>
      <c r="AC3">
        <f>Notes!$C$7 * Notes!$D$10 * Notes!$C$13</f>
        <v>6022208000</v>
      </c>
      <c r="AD3">
        <f>Notes!$D$7 * Notes!$D$10 * Notes!$C$13</f>
        <v>1953390575</v>
      </c>
      <c r="AE3">
        <f>Notes!$E$7 * Notes!$D$10 * Notes!$C$13</f>
        <v>1121280000</v>
      </c>
      <c r="AF3">
        <f>Notes!$F$7 * Notes!$D$10 * Notes!$C$13</f>
        <v>4784128000</v>
      </c>
      <c r="AG3">
        <v>1</v>
      </c>
      <c r="AH3">
        <v>1</v>
      </c>
      <c r="AI3">
        <v>1</v>
      </c>
    </row>
    <row r="4" spans="1:35" ht="45" x14ac:dyDescent="0.25">
      <c r="A4" s="2" t="s">
        <v>37</v>
      </c>
      <c r="B4" s="2" t="s">
        <v>309</v>
      </c>
      <c r="C4" s="2" t="s">
        <v>53</v>
      </c>
      <c r="D4" s="2" t="s">
        <v>310</v>
      </c>
      <c r="E4" s="2"/>
      <c r="F4" s="2" t="s">
        <v>312</v>
      </c>
      <c r="G4" s="2" t="s">
        <v>56</v>
      </c>
      <c r="H4" s="2" t="s">
        <v>859</v>
      </c>
      <c r="I4" s="2"/>
      <c r="J4" s="2" t="s">
        <v>44</v>
      </c>
      <c r="K4" s="2" t="s">
        <v>281</v>
      </c>
      <c r="L4" s="2" t="s">
        <v>312</v>
      </c>
      <c r="M4" s="2" t="s">
        <v>46</v>
      </c>
      <c r="N4" s="2" t="s">
        <v>8</v>
      </c>
      <c r="O4" s="2" t="s">
        <v>47</v>
      </c>
      <c r="P4" s="2" t="s">
        <v>860</v>
      </c>
      <c r="Q4" s="2" t="s">
        <v>861</v>
      </c>
      <c r="R4" s="2" t="s">
        <v>69</v>
      </c>
      <c r="S4" s="2" t="s">
        <v>917</v>
      </c>
      <c r="T4" s="2" t="s">
        <v>315</v>
      </c>
      <c r="U4" s="2" t="s">
        <v>918</v>
      </c>
      <c r="V4" s="2" t="s">
        <v>919</v>
      </c>
      <c r="W4" s="2"/>
      <c r="X4" s="2"/>
      <c r="Y4" s="2"/>
      <c r="Z4" s="2"/>
      <c r="AA4" s="2" t="s">
        <v>916</v>
      </c>
      <c r="AB4" s="2" t="s">
        <v>916</v>
      </c>
      <c r="AC4">
        <f>Notes!$C$7 * Notes!$D$10 * Notes!$C$13</f>
        <v>6022208000</v>
      </c>
      <c r="AD4">
        <f>Notes!$D$7 * Notes!$D$10 * Notes!$C$13</f>
        <v>1953390575</v>
      </c>
      <c r="AE4">
        <f>Notes!$E$7 * Notes!$D$10 * Notes!$C$13</f>
        <v>1121280000</v>
      </c>
      <c r="AF4">
        <f>Notes!$F$7 * Notes!$D$10 * Notes!$C$13</f>
        <v>4784128000</v>
      </c>
      <c r="AG4">
        <v>1</v>
      </c>
      <c r="AH4">
        <v>1</v>
      </c>
      <c r="AI4">
        <v>1</v>
      </c>
    </row>
    <row r="5" spans="1:35" ht="45" x14ac:dyDescent="0.25">
      <c r="A5" s="2" t="s">
        <v>37</v>
      </c>
      <c r="B5" s="2" t="s">
        <v>52</v>
      </c>
      <c r="C5" s="2" t="s">
        <v>53</v>
      </c>
      <c r="D5" s="2" t="s">
        <v>54</v>
      </c>
      <c r="E5" s="2"/>
      <c r="F5" s="2" t="s">
        <v>55</v>
      </c>
      <c r="G5" s="2" t="s">
        <v>56</v>
      </c>
      <c r="H5" s="2" t="s">
        <v>43</v>
      </c>
      <c r="I5" s="2"/>
      <c r="J5" s="2" t="s">
        <v>44</v>
      </c>
      <c r="K5" s="2" t="s">
        <v>281</v>
      </c>
      <c r="L5" s="2" t="s">
        <v>55</v>
      </c>
      <c r="M5" s="2" t="s">
        <v>46</v>
      </c>
      <c r="N5" s="2" t="s">
        <v>8</v>
      </c>
      <c r="O5" s="2" t="s">
        <v>47</v>
      </c>
      <c r="P5" s="2" t="s">
        <v>860</v>
      </c>
      <c r="Q5" s="2" t="s">
        <v>861</v>
      </c>
      <c r="R5" s="2" t="s">
        <v>75</v>
      </c>
      <c r="S5" s="2" t="s">
        <v>920</v>
      </c>
      <c r="T5" s="2" t="s">
        <v>60</v>
      </c>
      <c r="U5" s="2" t="s">
        <v>285</v>
      </c>
      <c r="V5" s="2" t="s">
        <v>286</v>
      </c>
      <c r="W5" s="2"/>
      <c r="X5" s="2"/>
      <c r="Y5" s="2"/>
      <c r="Z5" s="2"/>
      <c r="AA5" s="2" t="s">
        <v>921</v>
      </c>
      <c r="AB5" s="2" t="s">
        <v>921</v>
      </c>
      <c r="AC5">
        <f>Notes!$C$7 * Notes!$D$10 * Notes!$C$13</f>
        <v>6022208000</v>
      </c>
      <c r="AD5">
        <f>Notes!$D$7 * Notes!$D$10 * Notes!$C$13</f>
        <v>1953390575</v>
      </c>
      <c r="AE5">
        <f>Notes!$E$7 * Notes!$D$10 * Notes!$C$13</f>
        <v>1121280000</v>
      </c>
      <c r="AF5">
        <f>Notes!$F$7 * Notes!$D$10 * Notes!$C$13</f>
        <v>4784128000</v>
      </c>
      <c r="AG5">
        <v>1</v>
      </c>
      <c r="AH5">
        <v>1</v>
      </c>
      <c r="AI5">
        <v>1</v>
      </c>
    </row>
    <row r="6" spans="1:35" ht="60" x14ac:dyDescent="0.25">
      <c r="A6" s="2" t="s">
        <v>37</v>
      </c>
      <c r="B6" s="2" t="s">
        <v>38</v>
      </c>
      <c r="C6" s="2" t="s">
        <v>39</v>
      </c>
      <c r="D6" s="2" t="s">
        <v>40</v>
      </c>
      <c r="E6" s="2" t="s">
        <v>363</v>
      </c>
      <c r="F6" s="2" t="s">
        <v>41</v>
      </c>
      <c r="G6" s="2" t="s">
        <v>42</v>
      </c>
      <c r="H6" s="2" t="s">
        <v>43</v>
      </c>
      <c r="I6" s="2"/>
      <c r="J6" s="2" t="s">
        <v>44</v>
      </c>
      <c r="K6" s="2" t="s">
        <v>45</v>
      </c>
      <c r="L6" s="2" t="s">
        <v>41</v>
      </c>
      <c r="M6" s="2" t="s">
        <v>46</v>
      </c>
      <c r="N6" s="2" t="s">
        <v>8</v>
      </c>
      <c r="O6" s="2" t="s">
        <v>47</v>
      </c>
      <c r="P6" s="2" t="s">
        <v>860</v>
      </c>
      <c r="Q6" s="2" t="s">
        <v>861</v>
      </c>
      <c r="R6" s="2" t="s">
        <v>82</v>
      </c>
      <c r="S6" s="2" t="s">
        <v>922</v>
      </c>
      <c r="T6" s="2" t="s">
        <v>49</v>
      </c>
      <c r="U6" s="2" t="s">
        <v>50</v>
      </c>
      <c r="V6" s="2" t="s">
        <v>51</v>
      </c>
      <c r="W6" s="2"/>
      <c r="X6" s="2"/>
      <c r="Y6" s="2"/>
      <c r="Z6" s="2"/>
      <c r="AA6" s="2" t="s">
        <v>923</v>
      </c>
      <c r="AB6" s="2" t="s">
        <v>923</v>
      </c>
      <c r="AC6">
        <f>Notes!$C$7 * Notes!$D$10 * Notes!$C$13</f>
        <v>6022208000</v>
      </c>
      <c r="AD6">
        <f>Notes!$D$7 * Notes!$D$10 * Notes!$C$13</f>
        <v>1953390575</v>
      </c>
      <c r="AE6">
        <f>Notes!$E$7 * Notes!$D$10 * Notes!$C$13</f>
        <v>1121280000</v>
      </c>
      <c r="AF6">
        <f>Notes!$F$7 * Notes!$D$10 * Notes!$C$13</f>
        <v>4784128000</v>
      </c>
      <c r="AG6">
        <v>1</v>
      </c>
      <c r="AH6">
        <v>1</v>
      </c>
      <c r="AI6">
        <v>1</v>
      </c>
    </row>
    <row r="7" spans="1:35" ht="45" x14ac:dyDescent="0.25">
      <c r="A7" s="2" t="s">
        <v>37</v>
      </c>
      <c r="B7" s="2" t="s">
        <v>236</v>
      </c>
      <c r="C7" s="2" t="s">
        <v>189</v>
      </c>
      <c r="D7" s="2" t="s">
        <v>236</v>
      </c>
      <c r="E7" s="2"/>
      <c r="F7" s="2" t="s">
        <v>237</v>
      </c>
      <c r="G7" s="2" t="s">
        <v>238</v>
      </c>
      <c r="H7" s="2" t="s">
        <v>43</v>
      </c>
      <c r="I7" s="2"/>
      <c r="J7" s="2" t="s">
        <v>44</v>
      </c>
      <c r="K7" s="2" t="s">
        <v>45</v>
      </c>
      <c r="L7" s="2" t="s">
        <v>237</v>
      </c>
      <c r="M7" s="2" t="s">
        <v>46</v>
      </c>
      <c r="N7" s="2" t="s">
        <v>8</v>
      </c>
      <c r="O7" s="2" t="s">
        <v>47</v>
      </c>
      <c r="P7" s="2" t="s">
        <v>860</v>
      </c>
      <c r="Q7" s="2" t="s">
        <v>861</v>
      </c>
      <c r="R7" s="2" t="s">
        <v>88</v>
      </c>
      <c r="S7" s="2" t="s">
        <v>924</v>
      </c>
      <c r="T7" s="2" t="s">
        <v>239</v>
      </c>
      <c r="U7" s="2" t="s">
        <v>50</v>
      </c>
      <c r="V7" s="2" t="s">
        <v>51</v>
      </c>
      <c r="W7" s="2"/>
      <c r="X7" s="2"/>
      <c r="Y7" s="2"/>
      <c r="Z7" s="2"/>
      <c r="AA7" s="2" t="s">
        <v>925</v>
      </c>
      <c r="AB7" s="2" t="s">
        <v>925</v>
      </c>
      <c r="AC7">
        <f>Notes!$C$7 * Notes!$D$10 * Notes!$C$13</f>
        <v>6022208000</v>
      </c>
      <c r="AD7">
        <f>Notes!$D$7 * Notes!$D$10 * Notes!$C$13</f>
        <v>1953390575</v>
      </c>
      <c r="AE7">
        <f>Notes!$E$7 * Notes!$D$10 * Notes!$C$13</f>
        <v>1121280000</v>
      </c>
      <c r="AF7">
        <f>Notes!$F$7 * Notes!$D$10 * Notes!$C$13</f>
        <v>4784128000</v>
      </c>
      <c r="AG7">
        <v>1</v>
      </c>
      <c r="AH7">
        <v>1</v>
      </c>
      <c r="AI7">
        <v>1</v>
      </c>
    </row>
    <row r="8" spans="1:35" ht="30" x14ac:dyDescent="0.25">
      <c r="A8" s="2" t="s">
        <v>37</v>
      </c>
      <c r="B8" s="2" t="s">
        <v>259</v>
      </c>
      <c r="C8" s="2" t="s">
        <v>103</v>
      </c>
      <c r="D8" s="2" t="s">
        <v>260</v>
      </c>
      <c r="E8" s="2"/>
      <c r="F8" s="2" t="s">
        <v>261</v>
      </c>
      <c r="G8" s="2" t="s">
        <v>262</v>
      </c>
      <c r="H8" s="2" t="s">
        <v>43</v>
      </c>
      <c r="I8" s="2"/>
      <c r="J8" s="2" t="s">
        <v>44</v>
      </c>
      <c r="K8" s="2" t="s">
        <v>336</v>
      </c>
      <c r="L8" s="2" t="s">
        <v>261</v>
      </c>
      <c r="M8" s="2" t="s">
        <v>46</v>
      </c>
      <c r="N8" s="2" t="s">
        <v>8</v>
      </c>
      <c r="O8" s="2" t="s">
        <v>47</v>
      </c>
      <c r="P8" s="2" t="s">
        <v>860</v>
      </c>
      <c r="Q8" s="2" t="s">
        <v>861</v>
      </c>
      <c r="R8" s="2" t="s">
        <v>94</v>
      </c>
      <c r="S8" s="2" t="s">
        <v>926</v>
      </c>
      <c r="T8" s="2" t="s">
        <v>263</v>
      </c>
      <c r="U8" s="2" t="s">
        <v>338</v>
      </c>
      <c r="V8" s="2" t="s">
        <v>339</v>
      </c>
      <c r="W8" s="2"/>
      <c r="X8" s="2"/>
      <c r="Y8" s="2"/>
      <c r="Z8" s="2"/>
      <c r="AA8" s="2" t="s">
        <v>927</v>
      </c>
      <c r="AB8" s="2" t="s">
        <v>927</v>
      </c>
      <c r="AC8">
        <f>Notes!$C$7 * Notes!$D$10 * Notes!$C$13</f>
        <v>6022208000</v>
      </c>
      <c r="AD8">
        <f>Notes!$D$7 * Notes!$D$10 * Notes!$C$13</f>
        <v>1953390575</v>
      </c>
      <c r="AE8">
        <f>Notes!$E$7 * Notes!$D$10 * Notes!$C$13</f>
        <v>1121280000</v>
      </c>
      <c r="AF8">
        <f>Notes!$F$7 * Notes!$D$10 * Notes!$C$13</f>
        <v>4784128000</v>
      </c>
      <c r="AG8">
        <v>1</v>
      </c>
      <c r="AH8">
        <v>1</v>
      </c>
      <c r="AI8">
        <v>1</v>
      </c>
    </row>
    <row r="9" spans="1:35" ht="30" x14ac:dyDescent="0.25">
      <c r="A9" s="2" t="s">
        <v>37</v>
      </c>
      <c r="B9" s="2" t="s">
        <v>835</v>
      </c>
      <c r="C9" s="2" t="s">
        <v>125</v>
      </c>
      <c r="D9" s="2" t="s">
        <v>836</v>
      </c>
      <c r="E9" s="2"/>
      <c r="F9" s="2" t="s">
        <v>837</v>
      </c>
      <c r="G9" s="2" t="s">
        <v>838</v>
      </c>
      <c r="H9" s="2" t="s">
        <v>165</v>
      </c>
      <c r="I9" s="2"/>
      <c r="J9" s="2" t="s">
        <v>44</v>
      </c>
      <c r="K9" s="2" t="s">
        <v>45</v>
      </c>
      <c r="L9" s="2" t="s">
        <v>837</v>
      </c>
      <c r="M9" s="2" t="s">
        <v>130</v>
      </c>
      <c r="N9" s="2" t="s">
        <v>8</v>
      </c>
      <c r="O9" s="2" t="s">
        <v>47</v>
      </c>
      <c r="P9" s="2" t="s">
        <v>860</v>
      </c>
      <c r="Q9" s="2" t="s">
        <v>861</v>
      </c>
      <c r="R9" s="2" t="s">
        <v>122</v>
      </c>
      <c r="S9" s="2" t="s">
        <v>928</v>
      </c>
      <c r="T9" s="2" t="s">
        <v>839</v>
      </c>
      <c r="U9" s="2" t="s">
        <v>168</v>
      </c>
      <c r="V9" s="2" t="s">
        <v>169</v>
      </c>
      <c r="W9" s="2"/>
      <c r="X9" s="2"/>
      <c r="Y9" s="2"/>
      <c r="Z9" s="2"/>
      <c r="AA9" s="2" t="s">
        <v>929</v>
      </c>
      <c r="AB9" s="2" t="s">
        <v>929</v>
      </c>
      <c r="AC9">
        <f>Notes!$C$7 * Notes!$D$10 * Notes!$C$13</f>
        <v>6022208000</v>
      </c>
      <c r="AD9">
        <f>Notes!$D$7 * Notes!$D$10 * Notes!$C$13</f>
        <v>1953390575</v>
      </c>
      <c r="AE9">
        <f>Notes!$E$7 * Notes!$D$10 * Notes!$C$13</f>
        <v>1121280000</v>
      </c>
      <c r="AF9">
        <f>Notes!$F$7 * Notes!$D$10 * Notes!$C$13</f>
        <v>4784128000</v>
      </c>
      <c r="AG9">
        <v>3</v>
      </c>
      <c r="AH9">
        <v>2</v>
      </c>
      <c r="AI9">
        <v>1</v>
      </c>
    </row>
    <row r="10" spans="1:35" ht="30" x14ac:dyDescent="0.25">
      <c r="A10" s="2" t="s">
        <v>37</v>
      </c>
      <c r="B10" s="2" t="s">
        <v>124</v>
      </c>
      <c r="C10" s="2" t="s">
        <v>125</v>
      </c>
      <c r="D10" s="2" t="s">
        <v>126</v>
      </c>
      <c r="E10" s="2" t="s">
        <v>127</v>
      </c>
      <c r="F10" s="2" t="s">
        <v>128</v>
      </c>
      <c r="G10" s="2" t="s">
        <v>129</v>
      </c>
      <c r="H10" s="2" t="s">
        <v>165</v>
      </c>
      <c r="I10" s="2"/>
      <c r="J10" s="2" t="s">
        <v>44</v>
      </c>
      <c r="K10" s="2" t="s">
        <v>832</v>
      </c>
      <c r="L10" s="2" t="s">
        <v>128</v>
      </c>
      <c r="M10" s="2" t="s">
        <v>130</v>
      </c>
      <c r="N10" s="2" t="s">
        <v>8</v>
      </c>
      <c r="O10" s="2" t="s">
        <v>47</v>
      </c>
      <c r="P10" s="2" t="s">
        <v>860</v>
      </c>
      <c r="Q10" s="2" t="s">
        <v>861</v>
      </c>
      <c r="R10" s="2" t="s">
        <v>131</v>
      </c>
      <c r="S10" s="2" t="s">
        <v>930</v>
      </c>
      <c r="T10" s="2" t="s">
        <v>132</v>
      </c>
      <c r="U10" s="2" t="s">
        <v>833</v>
      </c>
      <c r="V10" s="2" t="s">
        <v>834</v>
      </c>
      <c r="W10" s="2"/>
      <c r="X10" s="2"/>
      <c r="Y10" s="2"/>
      <c r="Z10" s="2"/>
      <c r="AA10" s="2" t="s">
        <v>931</v>
      </c>
      <c r="AB10" s="2" t="s">
        <v>931</v>
      </c>
      <c r="AC10">
        <f>Notes!$C$7 * Notes!$D$10 * Notes!$C$13</f>
        <v>6022208000</v>
      </c>
      <c r="AD10">
        <f>Notes!$D$7 * Notes!$D$10 * Notes!$C$13</f>
        <v>1953390575</v>
      </c>
      <c r="AE10">
        <f>Notes!$E$7 * Notes!$D$10 * Notes!$C$13</f>
        <v>1121280000</v>
      </c>
      <c r="AF10">
        <f>Notes!$F$7 * Notes!$D$10 * Notes!$C$13</f>
        <v>4784128000</v>
      </c>
      <c r="AG10">
        <v>2</v>
      </c>
      <c r="AH10">
        <v>2</v>
      </c>
      <c r="AI10">
        <v>1</v>
      </c>
    </row>
    <row r="11" spans="1:35" ht="45" x14ac:dyDescent="0.25">
      <c r="A11" s="2" t="s">
        <v>37</v>
      </c>
      <c r="B11" s="2" t="s">
        <v>349</v>
      </c>
      <c r="C11" s="2" t="s">
        <v>198</v>
      </c>
      <c r="D11" s="2" t="s">
        <v>350</v>
      </c>
      <c r="E11" s="2" t="s">
        <v>351</v>
      </c>
      <c r="F11" s="2" t="s">
        <v>352</v>
      </c>
      <c r="G11" s="2" t="s">
        <v>353</v>
      </c>
      <c r="H11" s="2" t="s">
        <v>43</v>
      </c>
      <c r="I11" s="2"/>
      <c r="J11" s="2" t="s">
        <v>44</v>
      </c>
      <c r="K11" s="2" t="s">
        <v>281</v>
      </c>
      <c r="L11" s="2" t="s">
        <v>352</v>
      </c>
      <c r="M11" s="2" t="s">
        <v>46</v>
      </c>
      <c r="N11" s="2" t="s">
        <v>8</v>
      </c>
      <c r="O11" s="2" t="s">
        <v>47</v>
      </c>
      <c r="P11" s="2" t="s">
        <v>860</v>
      </c>
      <c r="Q11" s="2" t="s">
        <v>861</v>
      </c>
      <c r="R11" s="2" t="s">
        <v>138</v>
      </c>
      <c r="S11" s="2" t="s">
        <v>932</v>
      </c>
      <c r="T11" s="2" t="s">
        <v>355</v>
      </c>
      <c r="U11" s="2" t="s">
        <v>285</v>
      </c>
      <c r="V11" s="2" t="s">
        <v>286</v>
      </c>
      <c r="W11" s="2"/>
      <c r="X11" s="2"/>
      <c r="Y11" s="2"/>
      <c r="Z11" s="2"/>
      <c r="AA11" s="2" t="s">
        <v>933</v>
      </c>
      <c r="AB11" s="2" t="s">
        <v>933</v>
      </c>
      <c r="AC11">
        <f>Notes!$C$7 * Notes!$D$10 * Notes!$C$13</f>
        <v>6022208000</v>
      </c>
      <c r="AD11">
        <f>Notes!$D$7 * Notes!$D$10 * Notes!$C$13</f>
        <v>1953390575</v>
      </c>
      <c r="AE11">
        <f>Notes!$E$7 * Notes!$D$10 * Notes!$C$13</f>
        <v>1121280000</v>
      </c>
      <c r="AF11">
        <f>Notes!$F$7 * Notes!$D$10 * Notes!$C$13</f>
        <v>4784128000</v>
      </c>
      <c r="AG11">
        <v>3</v>
      </c>
      <c r="AH11">
        <v>1</v>
      </c>
      <c r="AI11">
        <v>1</v>
      </c>
    </row>
    <row r="12" spans="1:35" ht="45" x14ac:dyDescent="0.25">
      <c r="A12" s="2" t="s">
        <v>37</v>
      </c>
      <c r="B12" s="2" t="s">
        <v>934</v>
      </c>
      <c r="C12" s="2" t="s">
        <v>198</v>
      </c>
      <c r="D12" s="2" t="s">
        <v>350</v>
      </c>
      <c r="E12" s="2" t="s">
        <v>351</v>
      </c>
      <c r="F12" s="2" t="s">
        <v>935</v>
      </c>
      <c r="G12" s="2" t="s">
        <v>353</v>
      </c>
      <c r="H12" s="2" t="s">
        <v>912</v>
      </c>
      <c r="I12" s="2"/>
      <c r="J12" s="2" t="s">
        <v>44</v>
      </c>
      <c r="K12" s="2" t="s">
        <v>281</v>
      </c>
      <c r="L12" s="2" t="s">
        <v>935</v>
      </c>
      <c r="M12" s="2" t="s">
        <v>46</v>
      </c>
      <c r="N12" s="2" t="s">
        <v>8</v>
      </c>
      <c r="O12" s="2" t="s">
        <v>47</v>
      </c>
      <c r="P12" s="2" t="s">
        <v>860</v>
      </c>
      <c r="Q12" s="2" t="s">
        <v>861</v>
      </c>
      <c r="R12" s="2" t="s">
        <v>147</v>
      </c>
      <c r="S12" s="2" t="s">
        <v>936</v>
      </c>
      <c r="T12" s="2" t="s">
        <v>937</v>
      </c>
      <c r="U12" s="2" t="s">
        <v>914</v>
      </c>
      <c r="V12" s="2" t="s">
        <v>915</v>
      </c>
      <c r="W12" s="2"/>
      <c r="X12" s="2"/>
      <c r="Y12" s="2"/>
      <c r="Z12" s="2"/>
      <c r="AA12" s="2" t="s">
        <v>938</v>
      </c>
      <c r="AB12" s="2" t="s">
        <v>938</v>
      </c>
      <c r="AC12">
        <f>Notes!$C$7 * Notes!$D$10 * Notes!$C$13</f>
        <v>6022208000</v>
      </c>
      <c r="AD12">
        <f>Notes!$D$7 * Notes!$D$10 * Notes!$C$13</f>
        <v>1953390575</v>
      </c>
      <c r="AE12">
        <f>Notes!$E$7 * Notes!$D$10 * Notes!$C$13</f>
        <v>1121280000</v>
      </c>
      <c r="AF12">
        <f>Notes!$F$7 * Notes!$D$10 * Notes!$C$13</f>
        <v>4784128000</v>
      </c>
      <c r="AG12">
        <v>3</v>
      </c>
      <c r="AH12">
        <v>2</v>
      </c>
      <c r="AI12">
        <v>1</v>
      </c>
    </row>
    <row r="13" spans="1:35" ht="45" x14ac:dyDescent="0.25">
      <c r="A13" s="2" t="s">
        <v>37</v>
      </c>
      <c r="B13" s="2" t="s">
        <v>939</v>
      </c>
      <c r="C13" s="2" t="s">
        <v>198</v>
      </c>
      <c r="D13" s="2" t="s">
        <v>350</v>
      </c>
      <c r="E13" s="2" t="s">
        <v>351</v>
      </c>
      <c r="F13" s="2" t="s">
        <v>940</v>
      </c>
      <c r="G13" s="2" t="s">
        <v>353</v>
      </c>
      <c r="H13" s="2" t="s">
        <v>859</v>
      </c>
      <c r="I13" s="2"/>
      <c r="J13" s="2" t="s">
        <v>44</v>
      </c>
      <c r="K13" s="2" t="s">
        <v>281</v>
      </c>
      <c r="L13" s="2" t="s">
        <v>940</v>
      </c>
      <c r="M13" s="2" t="s">
        <v>46</v>
      </c>
      <c r="N13" s="2" t="s">
        <v>8</v>
      </c>
      <c r="O13" s="2" t="s">
        <v>47</v>
      </c>
      <c r="P13" s="2" t="s">
        <v>860</v>
      </c>
      <c r="Q13" s="2" t="s">
        <v>941</v>
      </c>
      <c r="R13" s="2" t="s">
        <v>153</v>
      </c>
      <c r="S13" s="2" t="s">
        <v>942</v>
      </c>
      <c r="T13" s="2" t="s">
        <v>943</v>
      </c>
      <c r="U13" s="2" t="s">
        <v>918</v>
      </c>
      <c r="V13" s="2" t="s">
        <v>919</v>
      </c>
      <c r="W13" s="2"/>
      <c r="X13" s="2"/>
      <c r="Y13" s="2"/>
      <c r="Z13" s="2"/>
      <c r="AA13" s="2" t="s">
        <v>944</v>
      </c>
      <c r="AB13" s="2" t="s">
        <v>944</v>
      </c>
      <c r="AC13">
        <f>Notes!$C$7 * Notes!$D$10 * Notes!$C$13</f>
        <v>6022208000</v>
      </c>
      <c r="AD13">
        <f>Notes!$D$7 * Notes!$D$10 * Notes!$C$13</f>
        <v>1953390575</v>
      </c>
      <c r="AE13">
        <f>Notes!$E$7 * Notes!$D$10 * Notes!$C$13</f>
        <v>1121280000</v>
      </c>
      <c r="AF13">
        <f>Notes!$F$7 * Notes!$D$10 * Notes!$C$13</f>
        <v>4784128000</v>
      </c>
      <c r="AG13">
        <v>3</v>
      </c>
      <c r="AH13">
        <v>2</v>
      </c>
      <c r="AI13">
        <v>1</v>
      </c>
    </row>
    <row r="14" spans="1:35" ht="30" x14ac:dyDescent="0.25">
      <c r="A14" s="2" t="s">
        <v>37</v>
      </c>
      <c r="B14" s="2" t="s">
        <v>827</v>
      </c>
      <c r="C14" s="2" t="s">
        <v>198</v>
      </c>
      <c r="D14" s="2" t="s">
        <v>828</v>
      </c>
      <c r="E14" s="2"/>
      <c r="F14" s="2" t="s">
        <v>829</v>
      </c>
      <c r="G14" s="2" t="s">
        <v>830</v>
      </c>
      <c r="H14" s="2" t="s">
        <v>43</v>
      </c>
      <c r="I14" s="2"/>
      <c r="J14" s="2" t="s">
        <v>44</v>
      </c>
      <c r="K14" s="2" t="s">
        <v>45</v>
      </c>
      <c r="L14" s="2" t="s">
        <v>829</v>
      </c>
      <c r="M14" s="2" t="s">
        <v>272</v>
      </c>
      <c r="N14" s="2" t="s">
        <v>8</v>
      </c>
      <c r="O14" s="2" t="s">
        <v>47</v>
      </c>
      <c r="P14" s="2" t="s">
        <v>860</v>
      </c>
      <c r="Q14" s="2" t="s">
        <v>941</v>
      </c>
      <c r="R14" s="2" t="s">
        <v>159</v>
      </c>
      <c r="S14" s="2" t="s">
        <v>945</v>
      </c>
      <c r="T14" s="2" t="s">
        <v>831</v>
      </c>
      <c r="U14" s="2" t="s">
        <v>50</v>
      </c>
      <c r="V14" s="2" t="s">
        <v>51</v>
      </c>
      <c r="W14" s="2"/>
      <c r="X14" s="2"/>
      <c r="Y14" s="2"/>
      <c r="Z14" s="2"/>
      <c r="AA14" s="2" t="s">
        <v>946</v>
      </c>
      <c r="AB14" s="2" t="s">
        <v>946</v>
      </c>
      <c r="AC14">
        <f>Notes!$C$7 * Notes!$D$10 * Notes!$C$13</f>
        <v>6022208000</v>
      </c>
      <c r="AD14">
        <f>Notes!$D$7 * Notes!$D$10 * Notes!$C$13</f>
        <v>1953390575</v>
      </c>
      <c r="AE14">
        <f>Notes!$E$7 * Notes!$D$10 * Notes!$C$13</f>
        <v>1121280000</v>
      </c>
      <c r="AF14">
        <f>Notes!$F$7 * Notes!$D$10 * Notes!$C$13</f>
        <v>4784128000</v>
      </c>
      <c r="AG14">
        <v>3</v>
      </c>
      <c r="AH14">
        <v>2</v>
      </c>
      <c r="AI14">
        <v>1</v>
      </c>
    </row>
    <row r="15" spans="1:35" ht="75" x14ac:dyDescent="0.25">
      <c r="A15" s="2" t="s">
        <v>37</v>
      </c>
      <c r="B15" s="2" t="s">
        <v>197</v>
      </c>
      <c r="C15" s="2" t="s">
        <v>198</v>
      </c>
      <c r="D15" s="2" t="s">
        <v>199</v>
      </c>
      <c r="E15" s="2" t="s">
        <v>947</v>
      </c>
      <c r="F15" s="2" t="s">
        <v>200</v>
      </c>
      <c r="G15" s="2" t="s">
        <v>201</v>
      </c>
      <c r="H15" s="2" t="s">
        <v>43</v>
      </c>
      <c r="I15" s="2"/>
      <c r="J15" s="2" t="s">
        <v>44</v>
      </c>
      <c r="K15" s="2" t="s">
        <v>45</v>
      </c>
      <c r="L15" s="2" t="s">
        <v>200</v>
      </c>
      <c r="M15" s="2" t="s">
        <v>46</v>
      </c>
      <c r="N15" s="2" t="s">
        <v>8</v>
      </c>
      <c r="O15" s="2" t="s">
        <v>47</v>
      </c>
      <c r="P15" s="2" t="s">
        <v>860</v>
      </c>
      <c r="Q15" s="2" t="s">
        <v>941</v>
      </c>
      <c r="R15" s="2" t="s">
        <v>166</v>
      </c>
      <c r="S15" s="2" t="s">
        <v>948</v>
      </c>
      <c r="T15" s="2" t="s">
        <v>203</v>
      </c>
      <c r="U15" s="2" t="s">
        <v>50</v>
      </c>
      <c r="V15" s="2" t="s">
        <v>51</v>
      </c>
      <c r="W15" s="2" t="s">
        <v>204</v>
      </c>
      <c r="X15" s="2" t="s">
        <v>205</v>
      </c>
      <c r="Y15" s="2" t="s">
        <v>206</v>
      </c>
      <c r="Z15" s="2" t="s">
        <v>207</v>
      </c>
      <c r="AA15" s="2" t="s">
        <v>949</v>
      </c>
      <c r="AB15" s="2" t="s">
        <v>949</v>
      </c>
      <c r="AC15">
        <f>Notes!$C$7 * Notes!$D$10 * Notes!$C$13</f>
        <v>6022208000</v>
      </c>
      <c r="AD15">
        <f>Notes!$D$7 * Notes!$D$10 * Notes!$C$13</f>
        <v>1953390575</v>
      </c>
      <c r="AE15">
        <f>Notes!$E$7 * Notes!$D$10 * Notes!$C$13</f>
        <v>1121280000</v>
      </c>
      <c r="AF15">
        <f>Notes!$F$7 * Notes!$D$10 * Notes!$C$13</f>
        <v>4784128000</v>
      </c>
      <c r="AG15">
        <v>2</v>
      </c>
      <c r="AH15">
        <v>1</v>
      </c>
      <c r="AI15">
        <v>1</v>
      </c>
    </row>
    <row r="16" spans="1:35" ht="30" x14ac:dyDescent="0.25">
      <c r="A16" s="2" t="s">
        <v>37</v>
      </c>
      <c r="B16" s="2" t="s">
        <v>133</v>
      </c>
      <c r="C16" s="2" t="s">
        <v>53</v>
      </c>
      <c r="D16" s="2" t="s">
        <v>134</v>
      </c>
      <c r="E16" s="2"/>
      <c r="F16" s="2" t="s">
        <v>135</v>
      </c>
      <c r="G16" s="2" t="s">
        <v>136</v>
      </c>
      <c r="H16" s="2" t="s">
        <v>950</v>
      </c>
      <c r="I16" s="2"/>
      <c r="J16" s="2" t="s">
        <v>44</v>
      </c>
      <c r="K16" s="2" t="s">
        <v>45</v>
      </c>
      <c r="L16" s="2" t="s">
        <v>135</v>
      </c>
      <c r="M16" s="2" t="s">
        <v>130</v>
      </c>
      <c r="N16" s="2" t="s">
        <v>8</v>
      </c>
      <c r="O16" s="2" t="s">
        <v>47</v>
      </c>
      <c r="P16" s="2" t="s">
        <v>860</v>
      </c>
      <c r="Q16" s="2" t="s">
        <v>941</v>
      </c>
      <c r="R16" s="2" t="s">
        <v>174</v>
      </c>
      <c r="S16" s="2" t="s">
        <v>951</v>
      </c>
      <c r="T16" s="2" t="s">
        <v>139</v>
      </c>
      <c r="U16" s="2" t="s">
        <v>952</v>
      </c>
      <c r="V16" s="2" t="s">
        <v>953</v>
      </c>
      <c r="W16" s="2"/>
      <c r="X16" s="2"/>
      <c r="Y16" s="2"/>
      <c r="Z16" s="2"/>
      <c r="AA16" s="2" t="s">
        <v>954</v>
      </c>
      <c r="AB16" s="2" t="s">
        <v>954</v>
      </c>
      <c r="AC16">
        <f>Notes!$C$7 * Notes!$D$10 * Notes!$C$13</f>
        <v>6022208000</v>
      </c>
      <c r="AD16">
        <f>Notes!$D$7 * Notes!$D$10 * Notes!$C$13</f>
        <v>1953390575</v>
      </c>
      <c r="AE16">
        <f>Notes!$E$7 * Notes!$D$10 * Notes!$C$13</f>
        <v>1121280000</v>
      </c>
      <c r="AF16">
        <f>Notes!$F$7 * Notes!$D$10 * Notes!$C$13</f>
        <v>4784128000</v>
      </c>
      <c r="AG16">
        <v>3</v>
      </c>
      <c r="AH16">
        <v>2</v>
      </c>
      <c r="AI16">
        <v>1</v>
      </c>
    </row>
    <row r="17" spans="1:35" ht="75" x14ac:dyDescent="0.25">
      <c r="A17" s="2" t="s">
        <v>37</v>
      </c>
      <c r="B17" s="2" t="s">
        <v>268</v>
      </c>
      <c r="C17" s="2" t="s">
        <v>125</v>
      </c>
      <c r="D17" s="2" t="s">
        <v>269</v>
      </c>
      <c r="E17" s="2" t="s">
        <v>955</v>
      </c>
      <c r="F17" s="2" t="s">
        <v>270</v>
      </c>
      <c r="G17" s="2" t="s">
        <v>271</v>
      </c>
      <c r="H17" s="2" t="s">
        <v>165</v>
      </c>
      <c r="I17" s="2"/>
      <c r="J17" s="2" t="s">
        <v>44</v>
      </c>
      <c r="K17" s="2" t="s">
        <v>45</v>
      </c>
      <c r="L17" s="2" t="s">
        <v>270</v>
      </c>
      <c r="M17" s="2" t="s">
        <v>272</v>
      </c>
      <c r="N17" s="2" t="s">
        <v>8</v>
      </c>
      <c r="O17" s="2" t="s">
        <v>47</v>
      </c>
      <c r="P17" s="2" t="s">
        <v>860</v>
      </c>
      <c r="Q17" s="2" t="s">
        <v>941</v>
      </c>
      <c r="R17" s="2" t="s">
        <v>180</v>
      </c>
      <c r="S17" s="2" t="s">
        <v>956</v>
      </c>
      <c r="T17" s="2" t="s">
        <v>273</v>
      </c>
      <c r="U17" s="2" t="s">
        <v>168</v>
      </c>
      <c r="V17" s="2" t="s">
        <v>169</v>
      </c>
      <c r="W17" s="2"/>
      <c r="X17" s="2"/>
      <c r="Y17" s="2"/>
      <c r="Z17" s="2"/>
      <c r="AA17" s="2" t="s">
        <v>946</v>
      </c>
      <c r="AB17" s="2" t="s">
        <v>946</v>
      </c>
      <c r="AC17">
        <f>Notes!$C$7 * Notes!$D$10 * Notes!$C$13</f>
        <v>6022208000</v>
      </c>
      <c r="AD17">
        <f>Notes!$D$7 * Notes!$D$10 * Notes!$C$13</f>
        <v>1953390575</v>
      </c>
      <c r="AE17">
        <f>Notes!$E$7 * Notes!$D$10 * Notes!$C$13</f>
        <v>1121280000</v>
      </c>
      <c r="AF17">
        <f>Notes!$F$7 * Notes!$D$10 * Notes!$C$13</f>
        <v>4784128000</v>
      </c>
      <c r="AG17">
        <v>2</v>
      </c>
      <c r="AH17">
        <v>2</v>
      </c>
      <c r="AI17">
        <v>1</v>
      </c>
    </row>
    <row r="18" spans="1:35" ht="30" x14ac:dyDescent="0.25">
      <c r="A18" s="2" t="s">
        <v>37</v>
      </c>
      <c r="B18" s="2" t="s">
        <v>149</v>
      </c>
      <c r="C18" s="2" t="s">
        <v>39</v>
      </c>
      <c r="D18" s="2" t="s">
        <v>150</v>
      </c>
      <c r="E18" s="2" t="s">
        <v>374</v>
      </c>
      <c r="F18" s="2" t="s">
        <v>151</v>
      </c>
      <c r="G18" s="2" t="s">
        <v>152</v>
      </c>
      <c r="H18" s="2" t="s">
        <v>43</v>
      </c>
      <c r="I18" s="2"/>
      <c r="J18" s="2" t="s">
        <v>44</v>
      </c>
      <c r="K18" s="2" t="s">
        <v>45</v>
      </c>
      <c r="L18" s="2" t="s">
        <v>151</v>
      </c>
      <c r="M18" s="2" t="s">
        <v>46</v>
      </c>
      <c r="N18" s="2" t="s">
        <v>8</v>
      </c>
      <c r="O18" s="2" t="s">
        <v>47</v>
      </c>
      <c r="P18" s="2" t="s">
        <v>860</v>
      </c>
      <c r="Q18" s="2" t="s">
        <v>941</v>
      </c>
      <c r="R18" s="2" t="s">
        <v>186</v>
      </c>
      <c r="S18" s="2" t="s">
        <v>957</v>
      </c>
      <c r="T18" s="2" t="s">
        <v>154</v>
      </c>
      <c r="U18" s="2" t="s">
        <v>50</v>
      </c>
      <c r="V18" s="2" t="s">
        <v>51</v>
      </c>
      <c r="W18" s="2"/>
      <c r="X18" s="2"/>
      <c r="Y18" s="2"/>
      <c r="Z18" s="2"/>
      <c r="AA18" s="2" t="s">
        <v>958</v>
      </c>
      <c r="AB18" s="2" t="s">
        <v>958</v>
      </c>
      <c r="AC18">
        <f>Notes!$C$7 * Notes!$D$10 * Notes!$C$13</f>
        <v>6022208000</v>
      </c>
      <c r="AD18">
        <f>Notes!$D$7 * Notes!$D$10 * Notes!$C$13</f>
        <v>1953390575</v>
      </c>
      <c r="AE18">
        <f>Notes!$E$7 * Notes!$D$10 * Notes!$C$13</f>
        <v>1121280000</v>
      </c>
      <c r="AF18">
        <f>Notes!$F$7 * Notes!$D$10 * Notes!$C$13</f>
        <v>4784128000</v>
      </c>
      <c r="AG18">
        <v>3</v>
      </c>
      <c r="AH18">
        <v>1</v>
      </c>
      <c r="AI18">
        <v>1</v>
      </c>
    </row>
    <row r="19" spans="1:35" ht="30" x14ac:dyDescent="0.25">
      <c r="A19" s="2" t="s">
        <v>37</v>
      </c>
      <c r="B19" s="2" t="s">
        <v>155</v>
      </c>
      <c r="C19" s="2" t="s">
        <v>39</v>
      </c>
      <c r="D19" s="2" t="s">
        <v>156</v>
      </c>
      <c r="E19" s="2" t="s">
        <v>369</v>
      </c>
      <c r="F19" s="2" t="s">
        <v>157</v>
      </c>
      <c r="G19" s="2" t="s">
        <v>158</v>
      </c>
      <c r="H19" s="2" t="s">
        <v>43</v>
      </c>
      <c r="I19" s="2"/>
      <c r="J19" s="2" t="s">
        <v>44</v>
      </c>
      <c r="K19" s="2" t="s">
        <v>45</v>
      </c>
      <c r="L19" s="2" t="s">
        <v>157</v>
      </c>
      <c r="M19" s="2" t="s">
        <v>46</v>
      </c>
      <c r="N19" s="2" t="s">
        <v>8</v>
      </c>
      <c r="O19" s="2" t="s">
        <v>47</v>
      </c>
      <c r="P19" s="2" t="s">
        <v>860</v>
      </c>
      <c r="Q19" s="2" t="s">
        <v>941</v>
      </c>
      <c r="R19" s="2" t="s">
        <v>193</v>
      </c>
      <c r="S19" s="2" t="s">
        <v>959</v>
      </c>
      <c r="T19" s="2" t="s">
        <v>160</v>
      </c>
      <c r="U19" s="2" t="s">
        <v>50</v>
      </c>
      <c r="V19" s="2" t="s">
        <v>51</v>
      </c>
      <c r="W19" s="2"/>
      <c r="X19" s="2"/>
      <c r="Y19" s="2"/>
      <c r="Z19" s="2"/>
      <c r="AA19" s="2" t="s">
        <v>960</v>
      </c>
      <c r="AB19" s="2" t="s">
        <v>960</v>
      </c>
      <c r="AC19">
        <f>Notes!$C$7 * Notes!$D$10 * Notes!$C$13</f>
        <v>6022208000</v>
      </c>
      <c r="AD19">
        <f>Notes!$D$7 * Notes!$D$10 * Notes!$C$13</f>
        <v>1953390575</v>
      </c>
      <c r="AE19">
        <f>Notes!$E$7 * Notes!$D$10 * Notes!$C$13</f>
        <v>1121280000</v>
      </c>
      <c r="AF19">
        <f>Notes!$F$7 * Notes!$D$10 * Notes!$C$13</f>
        <v>4784128000</v>
      </c>
      <c r="AG19">
        <v>3</v>
      </c>
      <c r="AH19">
        <v>1</v>
      </c>
      <c r="AI19">
        <v>1</v>
      </c>
    </row>
    <row r="20" spans="1:35" ht="60" x14ac:dyDescent="0.25">
      <c r="A20" s="2" t="s">
        <v>37</v>
      </c>
      <c r="B20" s="2" t="s">
        <v>161</v>
      </c>
      <c r="C20" s="2" t="s">
        <v>39</v>
      </c>
      <c r="D20" s="2" t="s">
        <v>162</v>
      </c>
      <c r="E20" s="2" t="s">
        <v>961</v>
      </c>
      <c r="F20" s="2" t="s">
        <v>163</v>
      </c>
      <c r="G20" s="2" t="s">
        <v>164</v>
      </c>
      <c r="H20" s="2" t="s">
        <v>165</v>
      </c>
      <c r="I20" s="2"/>
      <c r="J20" s="2" t="s">
        <v>44</v>
      </c>
      <c r="K20" s="2" t="s">
        <v>45</v>
      </c>
      <c r="L20" s="2" t="s">
        <v>163</v>
      </c>
      <c r="M20" s="2" t="s">
        <v>130</v>
      </c>
      <c r="N20" s="2" t="s">
        <v>8</v>
      </c>
      <c r="O20" s="2" t="s">
        <v>47</v>
      </c>
      <c r="P20" s="2" t="s">
        <v>860</v>
      </c>
      <c r="Q20" s="2" t="s">
        <v>941</v>
      </c>
      <c r="R20" s="2" t="s">
        <v>202</v>
      </c>
      <c r="S20" s="2" t="s">
        <v>962</v>
      </c>
      <c r="T20" s="2" t="s">
        <v>167</v>
      </c>
      <c r="U20" s="2" t="s">
        <v>168</v>
      </c>
      <c r="V20" s="2" t="s">
        <v>169</v>
      </c>
      <c r="W20" s="2"/>
      <c r="X20" s="2"/>
      <c r="Y20" s="2"/>
      <c r="Z20" s="2"/>
      <c r="AA20" s="2" t="s">
        <v>946</v>
      </c>
      <c r="AB20" s="2" t="s">
        <v>946</v>
      </c>
      <c r="AC20">
        <f>Notes!$C$7 * Notes!$D$10 * Notes!$C$13</f>
        <v>6022208000</v>
      </c>
      <c r="AD20">
        <f>Notes!$D$7 * Notes!$D$10 * Notes!$C$13</f>
        <v>1953390575</v>
      </c>
      <c r="AE20">
        <f>Notes!$E$7 * Notes!$D$10 * Notes!$C$13</f>
        <v>1121280000</v>
      </c>
      <c r="AF20">
        <f>Notes!$F$7 * Notes!$D$10 * Notes!$C$13</f>
        <v>4784128000</v>
      </c>
      <c r="AG20">
        <v>2</v>
      </c>
      <c r="AH20">
        <v>1</v>
      </c>
      <c r="AI20">
        <v>1</v>
      </c>
    </row>
    <row r="21" spans="1:35" ht="45" x14ac:dyDescent="0.25">
      <c r="A21" s="2" t="s">
        <v>37</v>
      </c>
      <c r="B21" s="2" t="s">
        <v>102</v>
      </c>
      <c r="C21" s="2" t="s">
        <v>103</v>
      </c>
      <c r="D21" s="2" t="s">
        <v>104</v>
      </c>
      <c r="E21" s="2"/>
      <c r="F21" s="2" t="s">
        <v>105</v>
      </c>
      <c r="G21" s="2" t="s">
        <v>106</v>
      </c>
      <c r="H21" s="2" t="s">
        <v>43</v>
      </c>
      <c r="I21" s="2"/>
      <c r="J21" s="2" t="s">
        <v>44</v>
      </c>
      <c r="K21" s="2" t="s">
        <v>336</v>
      </c>
      <c r="L21" s="2" t="s">
        <v>105</v>
      </c>
      <c r="M21" s="2" t="s">
        <v>46</v>
      </c>
      <c r="N21" s="2" t="s">
        <v>8</v>
      </c>
      <c r="O21" s="2" t="s">
        <v>47</v>
      </c>
      <c r="P21" s="2" t="s">
        <v>860</v>
      </c>
      <c r="Q21" s="2" t="s">
        <v>941</v>
      </c>
      <c r="R21" s="2" t="s">
        <v>208</v>
      </c>
      <c r="S21" s="2" t="s">
        <v>963</v>
      </c>
      <c r="T21" s="2" t="s">
        <v>109</v>
      </c>
      <c r="U21" s="2" t="s">
        <v>338</v>
      </c>
      <c r="V21" s="2" t="s">
        <v>339</v>
      </c>
      <c r="W21" s="2"/>
      <c r="X21" s="2"/>
      <c r="Y21" s="2"/>
      <c r="Z21" s="2"/>
      <c r="AA21" s="2" t="s">
        <v>964</v>
      </c>
      <c r="AB21" s="2" t="s">
        <v>964</v>
      </c>
      <c r="AC21">
        <f>Notes!$C$7 * Notes!$D$10 * Notes!$C$13</f>
        <v>6022208000</v>
      </c>
      <c r="AD21">
        <f>Notes!$D$7 * Notes!$D$10 * Notes!$C$13</f>
        <v>1953390575</v>
      </c>
      <c r="AE21">
        <f>Notes!$E$7 * Notes!$D$10 * Notes!$C$13</f>
        <v>1121280000</v>
      </c>
      <c r="AF21">
        <f>Notes!$F$7 * Notes!$D$10 * Notes!$C$13</f>
        <v>4784128000</v>
      </c>
      <c r="AG21">
        <v>1</v>
      </c>
      <c r="AH21">
        <v>1</v>
      </c>
      <c r="AI21">
        <v>1</v>
      </c>
    </row>
    <row r="22" spans="1:35" ht="45" x14ac:dyDescent="0.25">
      <c r="A22" s="2" t="s">
        <v>37</v>
      </c>
      <c r="B22" s="2" t="s">
        <v>112</v>
      </c>
      <c r="C22" s="2" t="s">
        <v>103</v>
      </c>
      <c r="D22" s="2" t="s">
        <v>113</v>
      </c>
      <c r="E22" s="2"/>
      <c r="F22" s="2" t="s">
        <v>114</v>
      </c>
      <c r="G22" s="2" t="s">
        <v>115</v>
      </c>
      <c r="H22" s="2" t="s">
        <v>43</v>
      </c>
      <c r="I22" s="2"/>
      <c r="J22" s="2" t="s">
        <v>44</v>
      </c>
      <c r="K22" s="2" t="s">
        <v>336</v>
      </c>
      <c r="L22" s="2" t="s">
        <v>114</v>
      </c>
      <c r="M22" s="2" t="s">
        <v>46</v>
      </c>
      <c r="N22" s="2" t="s">
        <v>8</v>
      </c>
      <c r="O22" s="2" t="s">
        <v>47</v>
      </c>
      <c r="P22" s="2" t="s">
        <v>860</v>
      </c>
      <c r="Q22" s="2" t="s">
        <v>941</v>
      </c>
      <c r="R22" s="2" t="s">
        <v>436</v>
      </c>
      <c r="S22" s="2" t="s">
        <v>965</v>
      </c>
      <c r="T22" s="2" t="s">
        <v>117</v>
      </c>
      <c r="U22" s="2" t="s">
        <v>338</v>
      </c>
      <c r="V22" s="2" t="s">
        <v>339</v>
      </c>
      <c r="W22" s="2"/>
      <c r="X22" s="2"/>
      <c r="Y22" s="2"/>
      <c r="Z22" s="2"/>
      <c r="AA22" s="2" t="s">
        <v>964</v>
      </c>
      <c r="AB22" s="2" t="s">
        <v>964</v>
      </c>
      <c r="AC22">
        <f>Notes!$C$7 * Notes!$D$10 * Notes!$C$13</f>
        <v>6022208000</v>
      </c>
      <c r="AD22">
        <f>Notes!$D$7 * Notes!$D$10 * Notes!$C$13</f>
        <v>1953390575</v>
      </c>
      <c r="AE22">
        <f>Notes!$E$7 * Notes!$D$10 * Notes!$C$13</f>
        <v>1121280000</v>
      </c>
      <c r="AF22">
        <f>Notes!$F$7 * Notes!$D$10 * Notes!$C$13</f>
        <v>4784128000</v>
      </c>
      <c r="AG22">
        <v>1</v>
      </c>
      <c r="AH22">
        <v>1</v>
      </c>
      <c r="AI22">
        <v>1</v>
      </c>
    </row>
    <row r="23" spans="1:35" ht="30" x14ac:dyDescent="0.25">
      <c r="A23" s="2" t="s">
        <v>37</v>
      </c>
      <c r="B23" s="2" t="s">
        <v>966</v>
      </c>
      <c r="C23" s="2" t="s">
        <v>103</v>
      </c>
      <c r="D23" s="2" t="s">
        <v>967</v>
      </c>
      <c r="E23" s="2"/>
      <c r="F23" s="2" t="s">
        <v>968</v>
      </c>
      <c r="G23" s="2" t="s">
        <v>262</v>
      </c>
      <c r="H23" s="2" t="s">
        <v>859</v>
      </c>
      <c r="I23" s="2"/>
      <c r="J23" s="2" t="s">
        <v>44</v>
      </c>
      <c r="K23" s="2" t="s">
        <v>336</v>
      </c>
      <c r="L23" s="2" t="s">
        <v>968</v>
      </c>
      <c r="M23" s="2" t="s">
        <v>46</v>
      </c>
      <c r="N23" s="2" t="s">
        <v>8</v>
      </c>
      <c r="O23" s="2" t="s">
        <v>47</v>
      </c>
      <c r="P23" s="2" t="s">
        <v>860</v>
      </c>
      <c r="Q23" s="2" t="s">
        <v>941</v>
      </c>
      <c r="R23" s="2" t="s">
        <v>439</v>
      </c>
      <c r="S23" s="2" t="s">
        <v>969</v>
      </c>
      <c r="T23" s="2" t="s">
        <v>970</v>
      </c>
      <c r="U23" s="2" t="s">
        <v>971</v>
      </c>
      <c r="V23" s="2" t="s">
        <v>972</v>
      </c>
      <c r="W23" s="2"/>
      <c r="X23" s="2"/>
      <c r="Y23" s="2"/>
      <c r="Z23" s="2"/>
      <c r="AA23" s="2" t="s">
        <v>973</v>
      </c>
      <c r="AB23" s="2" t="s">
        <v>973</v>
      </c>
      <c r="AC23">
        <f>Notes!$C$7 * Notes!$D$10 * Notes!$C$13</f>
        <v>6022208000</v>
      </c>
      <c r="AD23">
        <f>Notes!$D$7 * Notes!$D$10 * Notes!$C$13</f>
        <v>1953390575</v>
      </c>
      <c r="AE23">
        <f>Notes!$E$7 * Notes!$D$10 * Notes!$C$13</f>
        <v>1121280000</v>
      </c>
      <c r="AF23">
        <f>Notes!$F$7 * Notes!$D$10 * Notes!$C$13</f>
        <v>4784128000</v>
      </c>
      <c r="AG23">
        <v>1</v>
      </c>
      <c r="AH23">
        <v>2</v>
      </c>
      <c r="AI23">
        <v>1</v>
      </c>
    </row>
    <row r="24" spans="1:35" ht="165" x14ac:dyDescent="0.25">
      <c r="A24" s="2" t="s">
        <v>37</v>
      </c>
      <c r="B24" s="2" t="s">
        <v>63</v>
      </c>
      <c r="C24" s="2" t="s">
        <v>64</v>
      </c>
      <c r="D24" s="2" t="s">
        <v>65</v>
      </c>
      <c r="E24" s="2"/>
      <c r="F24" s="2" t="s">
        <v>66</v>
      </c>
      <c r="G24" s="2" t="s">
        <v>67</v>
      </c>
      <c r="H24" s="2" t="s">
        <v>43</v>
      </c>
      <c r="I24" s="2" t="s">
        <v>68</v>
      </c>
      <c r="J24" s="2" t="s">
        <v>44</v>
      </c>
      <c r="K24" s="2" t="s">
        <v>45</v>
      </c>
      <c r="L24" s="2" t="s">
        <v>66</v>
      </c>
      <c r="M24" s="2" t="s">
        <v>46</v>
      </c>
      <c r="N24" s="2" t="s">
        <v>8</v>
      </c>
      <c r="O24" s="2" t="s">
        <v>47</v>
      </c>
      <c r="P24" s="2" t="s">
        <v>860</v>
      </c>
      <c r="Q24" s="2" t="s">
        <v>941</v>
      </c>
      <c r="R24" s="2" t="s">
        <v>441</v>
      </c>
      <c r="S24" s="2" t="s">
        <v>974</v>
      </c>
      <c r="T24" s="2" t="s">
        <v>70</v>
      </c>
      <c r="U24" s="2" t="s">
        <v>50</v>
      </c>
      <c r="V24" s="2" t="s">
        <v>51</v>
      </c>
      <c r="W24" s="2" t="s">
        <v>414</v>
      </c>
      <c r="X24" s="2" t="s">
        <v>415</v>
      </c>
      <c r="Y24" s="2" t="s">
        <v>416</v>
      </c>
      <c r="Z24" s="2" t="s">
        <v>417</v>
      </c>
      <c r="AA24" s="2" t="s">
        <v>975</v>
      </c>
      <c r="AB24" s="2" t="s">
        <v>975</v>
      </c>
      <c r="AC24">
        <f>Notes!$C$7 * Notes!$D$10 * Notes!$C$13</f>
        <v>6022208000</v>
      </c>
      <c r="AD24">
        <f>Notes!$D$7 * Notes!$D$10 * Notes!$C$13</f>
        <v>1953390575</v>
      </c>
      <c r="AE24">
        <f>Notes!$E$7 * Notes!$D$10 * Notes!$C$13</f>
        <v>1121280000</v>
      </c>
      <c r="AF24">
        <f>Notes!$F$7 * Notes!$D$10 * Notes!$C$13</f>
        <v>4784128000</v>
      </c>
      <c r="AG24">
        <v>1</v>
      </c>
      <c r="AH24">
        <v>1</v>
      </c>
      <c r="AI24">
        <v>1</v>
      </c>
    </row>
    <row r="25" spans="1:35" ht="60" x14ac:dyDescent="0.25">
      <c r="A25" s="2" t="s">
        <v>37</v>
      </c>
      <c r="B25" s="2" t="s">
        <v>71</v>
      </c>
      <c r="C25" s="2" t="s">
        <v>64</v>
      </c>
      <c r="D25" s="2" t="s">
        <v>72</v>
      </c>
      <c r="E25" s="2"/>
      <c r="F25" s="2" t="s">
        <v>73</v>
      </c>
      <c r="G25" s="2" t="s">
        <v>74</v>
      </c>
      <c r="H25" s="2" t="s">
        <v>43</v>
      </c>
      <c r="I25" s="2" t="s">
        <v>68</v>
      </c>
      <c r="J25" s="2" t="s">
        <v>44</v>
      </c>
      <c r="K25" s="2" t="s">
        <v>45</v>
      </c>
      <c r="L25" s="2" t="s">
        <v>73</v>
      </c>
      <c r="M25" s="2" t="s">
        <v>46</v>
      </c>
      <c r="N25" s="2" t="s">
        <v>8</v>
      </c>
      <c r="O25" s="2" t="s">
        <v>47</v>
      </c>
      <c r="P25" s="2" t="s">
        <v>860</v>
      </c>
      <c r="Q25" s="2" t="s">
        <v>941</v>
      </c>
      <c r="R25" s="2" t="s">
        <v>443</v>
      </c>
      <c r="S25" s="2" t="s">
        <v>976</v>
      </c>
      <c r="T25" s="2" t="s">
        <v>76</v>
      </c>
      <c r="U25" s="2" t="s">
        <v>50</v>
      </c>
      <c r="V25" s="2" t="s">
        <v>51</v>
      </c>
      <c r="W25" s="2" t="s">
        <v>419</v>
      </c>
      <c r="X25" s="2" t="s">
        <v>420</v>
      </c>
      <c r="Y25" s="2" t="s">
        <v>421</v>
      </c>
      <c r="Z25" s="2" t="s">
        <v>422</v>
      </c>
      <c r="AA25" s="2" t="s">
        <v>975</v>
      </c>
      <c r="AB25" s="2" t="s">
        <v>975</v>
      </c>
      <c r="AC25">
        <f>Notes!$C$7 * Notes!$D$10 * Notes!$C$13</f>
        <v>6022208000</v>
      </c>
      <c r="AD25">
        <f>Notes!$D$7 * Notes!$D$10 * Notes!$C$13</f>
        <v>1953390575</v>
      </c>
      <c r="AE25">
        <f>Notes!$E$7 * Notes!$D$10 * Notes!$C$13</f>
        <v>1121280000</v>
      </c>
      <c r="AF25">
        <f>Notes!$F$7 * Notes!$D$10 * Notes!$C$13</f>
        <v>4784128000</v>
      </c>
      <c r="AG25">
        <v>2</v>
      </c>
      <c r="AH25">
        <v>1</v>
      </c>
      <c r="AI25">
        <v>1</v>
      </c>
    </row>
    <row r="26" spans="1:35" ht="210" x14ac:dyDescent="0.25">
      <c r="A26" s="2" t="s">
        <v>37</v>
      </c>
      <c r="B26" s="2" t="s">
        <v>77</v>
      </c>
      <c r="C26" s="2" t="s">
        <v>64</v>
      </c>
      <c r="D26" s="2" t="s">
        <v>78</v>
      </c>
      <c r="E26" s="2"/>
      <c r="F26" s="2" t="s">
        <v>79</v>
      </c>
      <c r="G26" s="2" t="s">
        <v>80</v>
      </c>
      <c r="H26" s="2" t="s">
        <v>43</v>
      </c>
      <c r="I26" s="2" t="s">
        <v>81</v>
      </c>
      <c r="J26" s="2" t="s">
        <v>44</v>
      </c>
      <c r="K26" s="2" t="s">
        <v>45</v>
      </c>
      <c r="L26" s="2" t="s">
        <v>79</v>
      </c>
      <c r="M26" s="2" t="s">
        <v>46</v>
      </c>
      <c r="N26" s="2" t="s">
        <v>8</v>
      </c>
      <c r="O26" s="2" t="s">
        <v>47</v>
      </c>
      <c r="P26" s="2" t="s">
        <v>860</v>
      </c>
      <c r="Q26" s="2" t="s">
        <v>941</v>
      </c>
      <c r="R26" s="2" t="s">
        <v>453</v>
      </c>
      <c r="S26" s="2" t="s">
        <v>977</v>
      </c>
      <c r="T26" s="2" t="s">
        <v>83</v>
      </c>
      <c r="U26" s="2" t="s">
        <v>50</v>
      </c>
      <c r="V26" s="2" t="s">
        <v>51</v>
      </c>
      <c r="W26" s="2"/>
      <c r="X26" s="2"/>
      <c r="Y26" s="2"/>
      <c r="Z26" s="2"/>
      <c r="AA26" s="2" t="s">
        <v>978</v>
      </c>
      <c r="AB26" s="2" t="s">
        <v>978</v>
      </c>
      <c r="AC26">
        <f>Notes!$C$7 * Notes!$D$10 * Notes!$C$13</f>
        <v>6022208000</v>
      </c>
      <c r="AD26">
        <f>Notes!$D$7 * Notes!$D$10 * Notes!$C$13</f>
        <v>1953390575</v>
      </c>
      <c r="AE26">
        <f>Notes!$E$7 * Notes!$D$10 * Notes!$C$13</f>
        <v>1121280000</v>
      </c>
      <c r="AF26">
        <f>Notes!$F$7 * Notes!$D$10 * Notes!$C$13</f>
        <v>4784128000</v>
      </c>
      <c r="AG26">
        <v>2</v>
      </c>
      <c r="AH26">
        <v>1</v>
      </c>
      <c r="AI26">
        <v>1</v>
      </c>
    </row>
    <row r="27" spans="1:35" ht="210" x14ac:dyDescent="0.25">
      <c r="A27" s="2" t="s">
        <v>37</v>
      </c>
      <c r="B27" s="2" t="s">
        <v>84</v>
      </c>
      <c r="C27" s="2" t="s">
        <v>64</v>
      </c>
      <c r="D27" s="2" t="s">
        <v>85</v>
      </c>
      <c r="E27" s="2"/>
      <c r="F27" s="2" t="s">
        <v>86</v>
      </c>
      <c r="G27" s="2" t="s">
        <v>87</v>
      </c>
      <c r="H27" s="2" t="s">
        <v>43</v>
      </c>
      <c r="I27" s="2" t="s">
        <v>68</v>
      </c>
      <c r="J27" s="2" t="s">
        <v>44</v>
      </c>
      <c r="K27" s="2" t="s">
        <v>45</v>
      </c>
      <c r="L27" s="2" t="s">
        <v>86</v>
      </c>
      <c r="M27" s="2" t="s">
        <v>46</v>
      </c>
      <c r="N27" s="2" t="s">
        <v>8</v>
      </c>
      <c r="O27" s="2" t="s">
        <v>47</v>
      </c>
      <c r="P27" s="2" t="s">
        <v>860</v>
      </c>
      <c r="Q27" s="2" t="s">
        <v>941</v>
      </c>
      <c r="R27" s="2" t="s">
        <v>462</v>
      </c>
      <c r="S27" s="2" t="s">
        <v>979</v>
      </c>
      <c r="T27" s="2" t="s">
        <v>89</v>
      </c>
      <c r="U27" s="2" t="s">
        <v>50</v>
      </c>
      <c r="V27" s="2" t="s">
        <v>51</v>
      </c>
      <c r="W27" s="2"/>
      <c r="X27" s="2"/>
      <c r="Y27" s="2"/>
      <c r="Z27" s="2"/>
      <c r="AA27" s="2" t="s">
        <v>980</v>
      </c>
      <c r="AB27" s="2" t="s">
        <v>980</v>
      </c>
      <c r="AC27">
        <f>Notes!$C$7 * Notes!$D$10 * Notes!$C$13</f>
        <v>6022208000</v>
      </c>
      <c r="AD27">
        <f>Notes!$D$7 * Notes!$D$10 * Notes!$C$13</f>
        <v>1953390575</v>
      </c>
      <c r="AE27">
        <f>Notes!$E$7 * Notes!$D$10 * Notes!$C$13</f>
        <v>1121280000</v>
      </c>
      <c r="AF27">
        <f>Notes!$F$7 * Notes!$D$10 * Notes!$C$13</f>
        <v>4784128000</v>
      </c>
      <c r="AG27">
        <v>3</v>
      </c>
      <c r="AH27">
        <v>1</v>
      </c>
      <c r="AI27">
        <v>1</v>
      </c>
    </row>
    <row r="28" spans="1:35" ht="30" x14ac:dyDescent="0.25">
      <c r="A28" s="2" t="s">
        <v>37</v>
      </c>
      <c r="B28" s="2" t="s">
        <v>90</v>
      </c>
      <c r="C28" s="2" t="s">
        <v>64</v>
      </c>
      <c r="D28" s="2" t="s">
        <v>91</v>
      </c>
      <c r="E28" s="2"/>
      <c r="F28" s="2" t="s">
        <v>92</v>
      </c>
      <c r="G28" s="2" t="s">
        <v>93</v>
      </c>
      <c r="H28" s="2" t="s">
        <v>43</v>
      </c>
      <c r="I28" s="2" t="s">
        <v>81</v>
      </c>
      <c r="J28" s="2" t="s">
        <v>44</v>
      </c>
      <c r="K28" s="2" t="s">
        <v>45</v>
      </c>
      <c r="L28" s="2" t="s">
        <v>92</v>
      </c>
      <c r="M28" s="2" t="s">
        <v>46</v>
      </c>
      <c r="N28" s="2" t="s">
        <v>8</v>
      </c>
      <c r="O28" s="2" t="s">
        <v>47</v>
      </c>
      <c r="P28" s="2" t="s">
        <v>860</v>
      </c>
      <c r="Q28" s="2" t="s">
        <v>941</v>
      </c>
      <c r="R28" s="2" t="s">
        <v>469</v>
      </c>
      <c r="S28" s="2" t="s">
        <v>981</v>
      </c>
      <c r="T28" s="2" t="s">
        <v>95</v>
      </c>
      <c r="U28" s="2" t="s">
        <v>50</v>
      </c>
      <c r="V28" s="2" t="s">
        <v>51</v>
      </c>
      <c r="W28" s="2"/>
      <c r="X28" s="2"/>
      <c r="Y28" s="2"/>
      <c r="Z28" s="2"/>
      <c r="AA28" s="2" t="s">
        <v>978</v>
      </c>
      <c r="AB28" s="2" t="s">
        <v>978</v>
      </c>
      <c r="AC28">
        <f>Notes!$C$7 * Notes!$D$10 * Notes!$C$13</f>
        <v>6022208000</v>
      </c>
      <c r="AD28">
        <f>Notes!$D$7 * Notes!$D$10 * Notes!$C$13</f>
        <v>1953390575</v>
      </c>
      <c r="AE28">
        <f>Notes!$E$7 * Notes!$D$10 * Notes!$C$13</f>
        <v>1121280000</v>
      </c>
      <c r="AF28">
        <f>Notes!$F$7 * Notes!$D$10 * Notes!$C$13</f>
        <v>4784128000</v>
      </c>
      <c r="AG28">
        <v>3</v>
      </c>
      <c r="AH28">
        <v>1</v>
      </c>
      <c r="AI28">
        <v>1</v>
      </c>
    </row>
    <row r="29" spans="1:35" ht="210" x14ac:dyDescent="0.25">
      <c r="A29" s="2" t="s">
        <v>37</v>
      </c>
      <c r="B29" s="2" t="s">
        <v>96</v>
      </c>
      <c r="C29" s="2" t="s">
        <v>64</v>
      </c>
      <c r="D29" s="2" t="s">
        <v>97</v>
      </c>
      <c r="E29" s="2"/>
      <c r="F29" s="2" t="s">
        <v>98</v>
      </c>
      <c r="G29" s="2" t="s">
        <v>99</v>
      </c>
      <c r="H29" s="2" t="s">
        <v>43</v>
      </c>
      <c r="I29" s="2" t="s">
        <v>68</v>
      </c>
      <c r="J29" s="2" t="s">
        <v>44</v>
      </c>
      <c r="K29" s="2" t="s">
        <v>45</v>
      </c>
      <c r="L29" s="2" t="s">
        <v>98</v>
      </c>
      <c r="M29" s="2" t="s">
        <v>46</v>
      </c>
      <c r="N29" s="2" t="s">
        <v>8</v>
      </c>
      <c r="O29" s="2" t="s">
        <v>47</v>
      </c>
      <c r="P29" s="2" t="s">
        <v>860</v>
      </c>
      <c r="Q29" s="2" t="s">
        <v>941</v>
      </c>
      <c r="R29" s="2" t="s">
        <v>479</v>
      </c>
      <c r="S29" s="2" t="s">
        <v>982</v>
      </c>
      <c r="T29" s="2" t="s">
        <v>101</v>
      </c>
      <c r="U29" s="2" t="s">
        <v>50</v>
      </c>
      <c r="V29" s="2" t="s">
        <v>51</v>
      </c>
      <c r="W29" s="2"/>
      <c r="X29" s="2"/>
      <c r="Y29" s="2"/>
      <c r="Z29" s="2"/>
      <c r="AA29" s="2" t="s">
        <v>946</v>
      </c>
      <c r="AB29" s="2" t="s">
        <v>946</v>
      </c>
      <c r="AC29">
        <f>Notes!$C$7 * Notes!$D$10 * Notes!$C$13</f>
        <v>6022208000</v>
      </c>
      <c r="AD29">
        <f>Notes!$D$7 * Notes!$D$10 * Notes!$C$13</f>
        <v>1953390575</v>
      </c>
      <c r="AE29">
        <f>Notes!$E$7 * Notes!$D$10 * Notes!$C$13</f>
        <v>1121280000</v>
      </c>
      <c r="AF29">
        <f>Notes!$F$7 * Notes!$D$10 * Notes!$C$13</f>
        <v>4784128000</v>
      </c>
      <c r="AG29">
        <v>3</v>
      </c>
      <c r="AH29">
        <v>1</v>
      </c>
      <c r="AI29">
        <v>1</v>
      </c>
    </row>
    <row r="30" spans="1:35" ht="30" x14ac:dyDescent="0.25">
      <c r="A30" s="2" t="s">
        <v>37</v>
      </c>
      <c r="B30" s="2" t="s">
        <v>466</v>
      </c>
      <c r="C30" s="2" t="s">
        <v>64</v>
      </c>
      <c r="D30" s="2" t="s">
        <v>467</v>
      </c>
      <c r="E30" s="2" t="s">
        <v>983</v>
      </c>
      <c r="F30" s="2" t="s">
        <v>468</v>
      </c>
      <c r="G30" s="2" t="s">
        <v>275</v>
      </c>
      <c r="H30" s="2" t="s">
        <v>43</v>
      </c>
      <c r="I30" s="2" t="s">
        <v>68</v>
      </c>
      <c r="J30" s="2" t="s">
        <v>44</v>
      </c>
      <c r="K30" s="2" t="s">
        <v>45</v>
      </c>
      <c r="L30" s="2" t="s">
        <v>468</v>
      </c>
      <c r="M30" s="2" t="s">
        <v>46</v>
      </c>
      <c r="N30" s="2" t="s">
        <v>8</v>
      </c>
      <c r="O30" s="2" t="s">
        <v>47</v>
      </c>
      <c r="P30" s="2" t="s">
        <v>860</v>
      </c>
      <c r="Q30" s="2" t="s">
        <v>941</v>
      </c>
      <c r="R30" s="2" t="s">
        <v>488</v>
      </c>
      <c r="S30" s="2" t="s">
        <v>984</v>
      </c>
      <c r="T30" s="2" t="s">
        <v>471</v>
      </c>
      <c r="U30" s="2" t="s">
        <v>50</v>
      </c>
      <c r="V30" s="2" t="s">
        <v>51</v>
      </c>
      <c r="W30" s="2"/>
      <c r="X30" s="2"/>
      <c r="Y30" s="2"/>
      <c r="Z30" s="2"/>
      <c r="AA30" s="2" t="s">
        <v>985</v>
      </c>
      <c r="AB30" s="2" t="s">
        <v>985</v>
      </c>
      <c r="AC30">
        <f>Notes!$C$7 * Notes!$D$10 * Notes!$C$13</f>
        <v>6022208000</v>
      </c>
      <c r="AD30">
        <f>Notes!$D$7 * Notes!$D$10 * Notes!$C$13</f>
        <v>1953390575</v>
      </c>
      <c r="AE30">
        <f>Notes!$E$7 * Notes!$D$10 * Notes!$C$13</f>
        <v>1121280000</v>
      </c>
      <c r="AF30">
        <f>Notes!$F$7 * Notes!$D$10 * Notes!$C$13</f>
        <v>4784128000</v>
      </c>
      <c r="AG30">
        <v>2</v>
      </c>
      <c r="AH30">
        <v>1</v>
      </c>
      <c r="AI30">
        <v>1</v>
      </c>
    </row>
    <row r="31" spans="1:35" ht="30" x14ac:dyDescent="0.25">
      <c r="A31" s="2" t="s">
        <v>37</v>
      </c>
      <c r="B31" s="2" t="s">
        <v>233</v>
      </c>
      <c r="C31" s="2" t="s">
        <v>53</v>
      </c>
      <c r="D31" s="2" t="s">
        <v>233</v>
      </c>
      <c r="E31" s="2"/>
      <c r="F31" s="2" t="s">
        <v>234</v>
      </c>
      <c r="G31" s="2" t="s">
        <v>56</v>
      </c>
      <c r="H31" s="2" t="s">
        <v>647</v>
      </c>
      <c r="I31" s="2"/>
      <c r="J31" s="2" t="s">
        <v>44</v>
      </c>
      <c r="K31" s="2" t="s">
        <v>986</v>
      </c>
      <c r="L31" s="2" t="s">
        <v>234</v>
      </c>
      <c r="M31" s="2" t="s">
        <v>46</v>
      </c>
      <c r="N31" s="2" t="s">
        <v>8</v>
      </c>
      <c r="O31" s="2" t="s">
        <v>47</v>
      </c>
      <c r="P31" s="2" t="s">
        <v>860</v>
      </c>
      <c r="Q31" s="2" t="s">
        <v>941</v>
      </c>
      <c r="R31" s="2" t="s">
        <v>529</v>
      </c>
      <c r="S31" s="2" t="s">
        <v>987</v>
      </c>
      <c r="T31" s="2" t="s">
        <v>235</v>
      </c>
      <c r="U31" s="2" t="s">
        <v>988</v>
      </c>
      <c r="V31" s="2" t="s">
        <v>989</v>
      </c>
      <c r="W31" s="2"/>
      <c r="X31" s="2"/>
      <c r="Y31" s="2"/>
      <c r="Z31" s="2"/>
      <c r="AA31" s="2" t="s">
        <v>990</v>
      </c>
      <c r="AB31" s="2" t="s">
        <v>990</v>
      </c>
      <c r="AC31">
        <f>Notes!$C$7 * 8 * Notes!$D$10 * Notes!$C$13</f>
        <v>48177664000</v>
      </c>
      <c r="AD31">
        <f>Notes!$D$7 * 8 * Notes!$D$10 * Notes!$C$13</f>
        <v>15627124600</v>
      </c>
      <c r="AE31">
        <f>Notes!$E$7 * 8 * Notes!$D$10 * Notes!$C$13</f>
        <v>8970240000</v>
      </c>
      <c r="AF31">
        <f>Notes!$F$7 * 8 * Notes!$D$10 * Notes!$C$13</f>
        <v>38273024000</v>
      </c>
      <c r="AG31">
        <v>1</v>
      </c>
      <c r="AH31">
        <v>1</v>
      </c>
      <c r="AI31">
        <v>1</v>
      </c>
    </row>
    <row r="32" spans="1:35" ht="45" x14ac:dyDescent="0.25">
      <c r="A32" s="2" t="s">
        <v>37</v>
      </c>
      <c r="B32" s="2" t="s">
        <v>675</v>
      </c>
      <c r="C32" s="2" t="s">
        <v>198</v>
      </c>
      <c r="D32" s="2" t="s">
        <v>350</v>
      </c>
      <c r="E32" s="2" t="s">
        <v>351</v>
      </c>
      <c r="F32" s="2" t="s">
        <v>676</v>
      </c>
      <c r="G32" s="2" t="s">
        <v>353</v>
      </c>
      <c r="H32" s="2" t="s">
        <v>647</v>
      </c>
      <c r="I32" s="2"/>
      <c r="J32" s="2" t="s">
        <v>44</v>
      </c>
      <c r="K32" s="2" t="s">
        <v>986</v>
      </c>
      <c r="L32" s="2" t="s">
        <v>676</v>
      </c>
      <c r="M32" s="2" t="s">
        <v>46</v>
      </c>
      <c r="N32" s="2" t="s">
        <v>8</v>
      </c>
      <c r="O32" s="2" t="s">
        <v>47</v>
      </c>
      <c r="P32" s="2" t="s">
        <v>860</v>
      </c>
      <c r="Q32" s="2" t="s">
        <v>941</v>
      </c>
      <c r="R32" s="2" t="s">
        <v>540</v>
      </c>
      <c r="S32" s="2" t="s">
        <v>991</v>
      </c>
      <c r="T32" s="2" t="s">
        <v>679</v>
      </c>
      <c r="U32" s="2" t="s">
        <v>988</v>
      </c>
      <c r="V32" s="2" t="s">
        <v>989</v>
      </c>
      <c r="W32" s="2" t="s">
        <v>204</v>
      </c>
      <c r="X32" s="2" t="s">
        <v>680</v>
      </c>
      <c r="Y32" s="2" t="s">
        <v>206</v>
      </c>
      <c r="Z32" s="2" t="s">
        <v>207</v>
      </c>
      <c r="AA32" s="2" t="s">
        <v>992</v>
      </c>
      <c r="AB32" s="2" t="s">
        <v>992</v>
      </c>
      <c r="AC32">
        <f>Notes!$C$7 * 8 * Notes!$D$10 * Notes!$C$13</f>
        <v>48177664000</v>
      </c>
      <c r="AD32">
        <f>Notes!$D$7 * 8 * Notes!$D$10 * Notes!$C$13</f>
        <v>15627124600</v>
      </c>
      <c r="AE32">
        <f>Notes!$E$7 * 8 * Notes!$D$10 * Notes!$C$13</f>
        <v>8970240000</v>
      </c>
      <c r="AF32">
        <f>Notes!$F$7 * 8 * Notes!$D$10 * Notes!$C$13</f>
        <v>38273024000</v>
      </c>
      <c r="AG32">
        <v>3</v>
      </c>
      <c r="AH32">
        <v>1</v>
      </c>
      <c r="AI32">
        <v>1</v>
      </c>
    </row>
    <row r="33" spans="1:35" ht="30" x14ac:dyDescent="0.25">
      <c r="A33" s="2" t="s">
        <v>37</v>
      </c>
      <c r="B33" s="2" t="s">
        <v>216</v>
      </c>
      <c r="C33" s="2" t="s">
        <v>37</v>
      </c>
      <c r="D33" s="2" t="s">
        <v>217</v>
      </c>
      <c r="E33" s="2"/>
      <c r="F33" s="2" t="s">
        <v>218</v>
      </c>
      <c r="G33" s="2" t="s">
        <v>121</v>
      </c>
      <c r="H33" s="2" t="s">
        <v>647</v>
      </c>
      <c r="I33" s="2"/>
      <c r="J33" s="2" t="s">
        <v>44</v>
      </c>
      <c r="K33" s="2" t="s">
        <v>986</v>
      </c>
      <c r="L33" s="2" t="s">
        <v>218</v>
      </c>
      <c r="M33" s="2" t="s">
        <v>46</v>
      </c>
      <c r="N33" s="2" t="s">
        <v>8</v>
      </c>
      <c r="O33" s="2" t="s">
        <v>47</v>
      </c>
      <c r="P33" s="2" t="s">
        <v>860</v>
      </c>
      <c r="Q33" s="2" t="s">
        <v>941</v>
      </c>
      <c r="R33" s="2" t="s">
        <v>551</v>
      </c>
      <c r="S33" s="2" t="s">
        <v>993</v>
      </c>
      <c r="T33" s="2" t="s">
        <v>219</v>
      </c>
      <c r="U33" s="2" t="s">
        <v>988</v>
      </c>
      <c r="V33" s="2" t="s">
        <v>989</v>
      </c>
      <c r="W33" s="2" t="s">
        <v>994</v>
      </c>
      <c r="X33" s="2" t="s">
        <v>995</v>
      </c>
      <c r="Y33" s="2" t="s">
        <v>996</v>
      </c>
      <c r="Z33" s="2" t="s">
        <v>997</v>
      </c>
      <c r="AA33" s="2" t="s">
        <v>990</v>
      </c>
      <c r="AB33" s="2" t="s">
        <v>990</v>
      </c>
      <c r="AC33">
        <f>Notes!$C$7 * 8 * Notes!$D$10 * Notes!$C$13</f>
        <v>48177664000</v>
      </c>
      <c r="AD33">
        <f>Notes!$D$7 * 8 * Notes!$D$10 * Notes!$C$13</f>
        <v>15627124600</v>
      </c>
      <c r="AE33">
        <f>Notes!$E$7 * 8 * Notes!$D$10 * Notes!$C$13</f>
        <v>8970240000</v>
      </c>
      <c r="AF33">
        <f>Notes!$F$7 * 8 * Notes!$D$10 * Notes!$C$13</f>
        <v>38273024000</v>
      </c>
      <c r="AG33">
        <v>1</v>
      </c>
      <c r="AH33">
        <v>1</v>
      </c>
      <c r="AI33">
        <v>1</v>
      </c>
    </row>
    <row r="34" spans="1:35" ht="60" x14ac:dyDescent="0.25">
      <c r="A34" s="2" t="s">
        <v>37</v>
      </c>
      <c r="B34" s="2" t="s">
        <v>209</v>
      </c>
      <c r="C34" s="2" t="s">
        <v>210</v>
      </c>
      <c r="D34" s="2" t="s">
        <v>211</v>
      </c>
      <c r="E34" s="2" t="s">
        <v>681</v>
      </c>
      <c r="F34" s="2" t="s">
        <v>212</v>
      </c>
      <c r="G34" s="2" t="s">
        <v>213</v>
      </c>
      <c r="H34" s="2" t="s">
        <v>647</v>
      </c>
      <c r="I34" s="2"/>
      <c r="J34" s="2" t="s">
        <v>44</v>
      </c>
      <c r="K34" s="2" t="s">
        <v>986</v>
      </c>
      <c r="L34" s="2" t="s">
        <v>212</v>
      </c>
      <c r="M34" s="2" t="s">
        <v>46</v>
      </c>
      <c r="N34" s="2" t="s">
        <v>8</v>
      </c>
      <c r="O34" s="2" t="s">
        <v>47</v>
      </c>
      <c r="P34" s="2" t="s">
        <v>860</v>
      </c>
      <c r="Q34" s="2" t="s">
        <v>941</v>
      </c>
      <c r="R34" s="2" t="s">
        <v>559</v>
      </c>
      <c r="S34" s="2" t="s">
        <v>998</v>
      </c>
      <c r="T34" s="2" t="s">
        <v>215</v>
      </c>
      <c r="U34" s="2" t="s">
        <v>988</v>
      </c>
      <c r="V34" s="2" t="s">
        <v>989</v>
      </c>
      <c r="W34" s="2"/>
      <c r="X34" s="2"/>
      <c r="Y34" s="2"/>
      <c r="Z34" s="2"/>
      <c r="AA34" s="2" t="s">
        <v>992</v>
      </c>
      <c r="AB34" s="2" t="s">
        <v>992</v>
      </c>
      <c r="AC34">
        <f>Notes!$C$7 * 8 * Notes!$D$10 * Notes!$C$13</f>
        <v>48177664000</v>
      </c>
      <c r="AD34">
        <f>Notes!$D$7 * 8 * Notes!$D$10 * Notes!$C$13</f>
        <v>15627124600</v>
      </c>
      <c r="AE34">
        <f>Notes!$E$7 * 8 * Notes!$D$10 * Notes!$C$13</f>
        <v>8970240000</v>
      </c>
      <c r="AF34">
        <f>Notes!$F$7 * 8 * Notes!$D$10 * Notes!$C$13</f>
        <v>38273024000</v>
      </c>
      <c r="AG34">
        <v>2</v>
      </c>
      <c r="AH34">
        <v>1</v>
      </c>
      <c r="AI34">
        <v>1</v>
      </c>
    </row>
    <row r="35" spans="1:35" ht="30" x14ac:dyDescent="0.25">
      <c r="A35" s="2" t="s">
        <v>37</v>
      </c>
      <c r="B35" s="2" t="s">
        <v>229</v>
      </c>
      <c r="C35" s="2" t="s">
        <v>103</v>
      </c>
      <c r="D35" s="2" t="s">
        <v>230</v>
      </c>
      <c r="E35" s="2"/>
      <c r="F35" s="2" t="s">
        <v>231</v>
      </c>
      <c r="G35" s="2" t="s">
        <v>115</v>
      </c>
      <c r="H35" s="2" t="s">
        <v>647</v>
      </c>
      <c r="I35" s="2"/>
      <c r="J35" s="2" t="s">
        <v>44</v>
      </c>
      <c r="K35" s="2" t="s">
        <v>986</v>
      </c>
      <c r="L35" s="2" t="s">
        <v>231</v>
      </c>
      <c r="M35" s="2" t="s">
        <v>46</v>
      </c>
      <c r="N35" s="2" t="s">
        <v>8</v>
      </c>
      <c r="O35" s="2" t="s">
        <v>47</v>
      </c>
      <c r="P35" s="2" t="s">
        <v>860</v>
      </c>
      <c r="Q35" s="2" t="s">
        <v>941</v>
      </c>
      <c r="R35" s="2" t="s">
        <v>569</v>
      </c>
      <c r="S35" s="2" t="s">
        <v>999</v>
      </c>
      <c r="T35" s="2" t="s">
        <v>232</v>
      </c>
      <c r="U35" s="2" t="s">
        <v>988</v>
      </c>
      <c r="V35" s="2" t="s">
        <v>989</v>
      </c>
      <c r="W35" s="2"/>
      <c r="X35" s="2"/>
      <c r="Y35" s="2"/>
      <c r="Z35" s="2"/>
      <c r="AA35" s="2" t="s">
        <v>990</v>
      </c>
      <c r="AB35" s="2" t="s">
        <v>990</v>
      </c>
      <c r="AC35">
        <f>Notes!$C$7 * 8 * Notes!$D$10 * Notes!$C$13</f>
        <v>48177664000</v>
      </c>
      <c r="AD35">
        <f>Notes!$D$7 * 8 * Notes!$D$10 * Notes!$C$13</f>
        <v>15627124600</v>
      </c>
      <c r="AE35">
        <f>Notes!$E$7 * 8 * Notes!$D$10 * Notes!$C$13</f>
        <v>8970240000</v>
      </c>
      <c r="AF35">
        <f>Notes!$F$7 * 8 * Notes!$D$10 * Notes!$C$13</f>
        <v>38273024000</v>
      </c>
      <c r="AG35">
        <v>1</v>
      </c>
      <c r="AH35">
        <v>1</v>
      </c>
      <c r="AI35">
        <v>1</v>
      </c>
    </row>
    <row r="36" spans="1:35" ht="30" x14ac:dyDescent="0.25">
      <c r="A36" s="2" t="s">
        <v>37</v>
      </c>
      <c r="B36" s="2" t="s">
        <v>225</v>
      </c>
      <c r="C36" s="2" t="s">
        <v>103</v>
      </c>
      <c r="D36" s="2" t="s">
        <v>226</v>
      </c>
      <c r="E36" s="2"/>
      <c r="F36" s="2" t="s">
        <v>227</v>
      </c>
      <c r="G36" s="2" t="s">
        <v>106</v>
      </c>
      <c r="H36" s="2" t="s">
        <v>647</v>
      </c>
      <c r="I36" s="2"/>
      <c r="J36" s="2" t="s">
        <v>44</v>
      </c>
      <c r="K36" s="2" t="s">
        <v>986</v>
      </c>
      <c r="L36" s="2" t="s">
        <v>227</v>
      </c>
      <c r="M36" s="2" t="s">
        <v>46</v>
      </c>
      <c r="N36" s="2" t="s">
        <v>8</v>
      </c>
      <c r="O36" s="2" t="s">
        <v>47</v>
      </c>
      <c r="P36" s="2" t="s">
        <v>860</v>
      </c>
      <c r="Q36" s="2" t="s">
        <v>941</v>
      </c>
      <c r="R36" s="2" t="s">
        <v>579</v>
      </c>
      <c r="S36" s="2" t="s">
        <v>1000</v>
      </c>
      <c r="T36" s="2" t="s">
        <v>228</v>
      </c>
      <c r="U36" s="2" t="s">
        <v>988</v>
      </c>
      <c r="V36" s="2" t="s">
        <v>989</v>
      </c>
      <c r="W36" s="2"/>
      <c r="X36" s="2"/>
      <c r="Y36" s="2"/>
      <c r="Z36" s="2"/>
      <c r="AA36" s="2" t="s">
        <v>990</v>
      </c>
      <c r="AB36" s="2" t="s">
        <v>990</v>
      </c>
      <c r="AC36">
        <f>Notes!$C$7 * 8 * Notes!$D$10 * Notes!$C$13</f>
        <v>48177664000</v>
      </c>
      <c r="AD36">
        <f>Notes!$D$7 * 8 * Notes!$D$10 * Notes!$C$13</f>
        <v>15627124600</v>
      </c>
      <c r="AE36">
        <f>Notes!$E$7 * 8 * Notes!$D$10 * Notes!$C$13</f>
        <v>8970240000</v>
      </c>
      <c r="AF36">
        <f>Notes!$F$7 * 8 * Notes!$D$10 * Notes!$C$13</f>
        <v>38273024000</v>
      </c>
      <c r="AG36">
        <v>1</v>
      </c>
      <c r="AH36">
        <v>1</v>
      </c>
      <c r="AI36">
        <v>1</v>
      </c>
    </row>
    <row r="37" spans="1:35" ht="135" x14ac:dyDescent="0.25">
      <c r="A37" s="2" t="s">
        <v>823</v>
      </c>
      <c r="B37" s="2" t="s">
        <v>245</v>
      </c>
      <c r="C37" s="2" t="s">
        <v>223</v>
      </c>
      <c r="D37" s="2" t="s">
        <v>246</v>
      </c>
      <c r="E37" s="2"/>
      <c r="F37" s="2" t="s">
        <v>247</v>
      </c>
      <c r="G37" s="2" t="s">
        <v>224</v>
      </c>
      <c r="H37" s="2" t="s">
        <v>647</v>
      </c>
      <c r="I37" s="2"/>
      <c r="J37" s="2" t="s">
        <v>44</v>
      </c>
      <c r="K37" s="2" t="s">
        <v>986</v>
      </c>
      <c r="L37" s="2" t="s">
        <v>247</v>
      </c>
      <c r="M37" s="2" t="s">
        <v>46</v>
      </c>
      <c r="N37" s="2" t="s">
        <v>8</v>
      </c>
      <c r="O37" s="2" t="s">
        <v>47</v>
      </c>
      <c r="P37" s="2" t="s">
        <v>860</v>
      </c>
      <c r="Q37" s="2" t="s">
        <v>941</v>
      </c>
      <c r="R37" s="2" t="s">
        <v>591</v>
      </c>
      <c r="S37" s="2" t="s">
        <v>1001</v>
      </c>
      <c r="T37" s="2" t="s">
        <v>250</v>
      </c>
      <c r="U37" s="2" t="s">
        <v>988</v>
      </c>
      <c r="V37" s="2" t="s">
        <v>989</v>
      </c>
      <c r="W37" s="2"/>
      <c r="X37" s="2"/>
      <c r="Y37" s="2"/>
      <c r="Z37" s="2"/>
      <c r="AA37" s="2" t="s">
        <v>1002</v>
      </c>
      <c r="AB37" s="2" t="s">
        <v>1002</v>
      </c>
      <c r="AC37">
        <f>Notes!$C$7 * 8 * Notes!$D$10 * Notes!$C$13</f>
        <v>48177664000</v>
      </c>
      <c r="AD37">
        <f>Notes!$D$7 * 8 * Notes!$D$10 * Notes!$C$13</f>
        <v>15627124600</v>
      </c>
      <c r="AE37">
        <f>Notes!$E$7 * 8 * Notes!$D$10 * Notes!$C$13</f>
        <v>8970240000</v>
      </c>
      <c r="AF37">
        <f>Notes!$F$7 * 8 * Notes!$D$10 * Notes!$C$13</f>
        <v>38273024000</v>
      </c>
      <c r="AG37">
        <v>1</v>
      </c>
      <c r="AH37">
        <v>1</v>
      </c>
      <c r="AI37">
        <v>1</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A6DE6-C8B1-4437-8541-FBC4E38C1F56}">
  <dimension ref="A1:AI37"/>
  <sheetViews>
    <sheetView topLeftCell="L32" workbookViewId="0">
      <selection activeCell="AI38" sqref="AI38"/>
    </sheetView>
  </sheetViews>
  <sheetFormatPr defaultRowHeight="15" x14ac:dyDescent="0.25"/>
  <cols>
    <col min="2" max="11" width="40.7109375" customWidth="1"/>
    <col min="12" max="12" width="27" customWidth="1"/>
    <col min="13" max="28" width="40.7109375" hidden="1" customWidth="1"/>
    <col min="29" max="29" width="28.5703125" customWidth="1"/>
    <col min="30" max="30" width="30.85546875" customWidth="1"/>
    <col min="31" max="31" width="30.42578125" customWidth="1"/>
    <col min="32"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1004</v>
      </c>
      <c r="AD1" s="1" t="s">
        <v>1005</v>
      </c>
      <c r="AE1" s="1" t="s">
        <v>1006</v>
      </c>
      <c r="AF1" s="1" t="s">
        <v>4226</v>
      </c>
      <c r="AG1" s="1" t="s">
        <v>4222</v>
      </c>
      <c r="AH1" s="1" t="s">
        <v>4223</v>
      </c>
      <c r="AI1" s="1" t="s">
        <v>4224</v>
      </c>
    </row>
    <row r="2" spans="1:35" ht="45" x14ac:dyDescent="0.25">
      <c r="A2" s="2" t="s">
        <v>37</v>
      </c>
      <c r="B2" s="2" t="s">
        <v>188</v>
      </c>
      <c r="C2" s="2" t="s">
        <v>189</v>
      </c>
      <c r="D2" s="2" t="s">
        <v>190</v>
      </c>
      <c r="E2" s="2"/>
      <c r="F2" s="2" t="s">
        <v>191</v>
      </c>
      <c r="G2" s="2" t="s">
        <v>192</v>
      </c>
      <c r="H2" s="2" t="s">
        <v>43</v>
      </c>
      <c r="I2" s="2"/>
      <c r="J2" s="2" t="s">
        <v>44</v>
      </c>
      <c r="K2" s="2" t="s">
        <v>45</v>
      </c>
      <c r="L2" s="2" t="s">
        <v>191</v>
      </c>
      <c r="M2" s="2" t="s">
        <v>46</v>
      </c>
      <c r="N2" s="2" t="s">
        <v>8</v>
      </c>
      <c r="O2" s="2" t="s">
        <v>47</v>
      </c>
      <c r="P2" s="2" t="s">
        <v>2741</v>
      </c>
      <c r="Q2" s="2" t="s">
        <v>2742</v>
      </c>
      <c r="R2" s="2" t="s">
        <v>59</v>
      </c>
      <c r="S2" s="2" t="s">
        <v>2743</v>
      </c>
      <c r="T2" s="2" t="s">
        <v>194</v>
      </c>
      <c r="U2" s="2" t="s">
        <v>50</v>
      </c>
      <c r="V2" s="2" t="s">
        <v>51</v>
      </c>
      <c r="W2" s="2"/>
      <c r="X2" s="2"/>
      <c r="Y2" s="2"/>
      <c r="Z2" s="2"/>
      <c r="AA2" s="2" t="s">
        <v>2744</v>
      </c>
      <c r="AB2" s="2" t="s">
        <v>2744</v>
      </c>
      <c r="AC2">
        <f>Notes!$C$7 * Notes!$D$10 * Notes!$C$13</f>
        <v>6022208000</v>
      </c>
      <c r="AD2">
        <f>Notes!$D$7 * Notes!$D$10 * Notes!$C$13</f>
        <v>1953390575</v>
      </c>
      <c r="AE2">
        <f>Notes!$E$7 * Notes!$D$10 * Notes!$C$13</f>
        <v>1121280000</v>
      </c>
      <c r="AF2">
        <f>Notes!$F$7 * Notes!$D$10 * Notes!$C$13</f>
        <v>4784128000</v>
      </c>
      <c r="AG2">
        <v>2</v>
      </c>
      <c r="AH2">
        <v>1</v>
      </c>
      <c r="AI2">
        <v>3</v>
      </c>
    </row>
    <row r="3" spans="1:35" ht="30" x14ac:dyDescent="0.25">
      <c r="A3" s="2" t="s">
        <v>37</v>
      </c>
      <c r="B3" s="2" t="s">
        <v>448</v>
      </c>
      <c r="C3" s="2" t="s">
        <v>64</v>
      </c>
      <c r="D3" s="2" t="s">
        <v>449</v>
      </c>
      <c r="E3" s="2"/>
      <c r="F3" s="2" t="s">
        <v>451</v>
      </c>
      <c r="G3" s="2" t="s">
        <v>452</v>
      </c>
      <c r="H3" s="2" t="s">
        <v>43</v>
      </c>
      <c r="I3" s="2" t="s">
        <v>81</v>
      </c>
      <c r="J3" s="2" t="s">
        <v>44</v>
      </c>
      <c r="K3" s="2" t="s">
        <v>45</v>
      </c>
      <c r="L3" s="2" t="s">
        <v>451</v>
      </c>
      <c r="M3" s="2" t="s">
        <v>46</v>
      </c>
      <c r="N3" s="2" t="s">
        <v>8</v>
      </c>
      <c r="O3" s="2" t="s">
        <v>47</v>
      </c>
      <c r="P3" s="2" t="s">
        <v>2741</v>
      </c>
      <c r="Q3" s="2" t="s">
        <v>2742</v>
      </c>
      <c r="R3" s="2" t="s">
        <v>69</v>
      </c>
      <c r="S3" s="2" t="s">
        <v>2745</v>
      </c>
      <c r="T3" s="2" t="s">
        <v>455</v>
      </c>
      <c r="U3" s="2" t="s">
        <v>50</v>
      </c>
      <c r="V3" s="2" t="s">
        <v>51</v>
      </c>
      <c r="W3" s="2"/>
      <c r="X3" s="2"/>
      <c r="Y3" s="2"/>
      <c r="Z3" s="2"/>
      <c r="AA3" s="2" t="s">
        <v>2746</v>
      </c>
      <c r="AB3" s="2" t="s">
        <v>2746</v>
      </c>
      <c r="AC3">
        <f>Notes!$C$7 * Notes!$D$10 * Notes!$C$13</f>
        <v>6022208000</v>
      </c>
      <c r="AD3">
        <f>Notes!$D$7 * Notes!$D$10 * Notes!$C$13</f>
        <v>1953390575</v>
      </c>
      <c r="AE3">
        <f>Notes!$E$7 * Notes!$D$10 * Notes!$C$13</f>
        <v>1121280000</v>
      </c>
      <c r="AF3">
        <f>Notes!$F$7 * Notes!$D$10 * Notes!$C$13</f>
        <v>4784128000</v>
      </c>
      <c r="AG3">
        <v>2</v>
      </c>
      <c r="AH3">
        <v>2</v>
      </c>
      <c r="AI3">
        <v>3</v>
      </c>
    </row>
    <row r="4" spans="1:35" ht="30" x14ac:dyDescent="0.25">
      <c r="A4" s="2" t="s">
        <v>37</v>
      </c>
      <c r="B4" s="2" t="s">
        <v>460</v>
      </c>
      <c r="C4" s="2" t="s">
        <v>64</v>
      </c>
      <c r="D4" s="2" t="s">
        <v>450</v>
      </c>
      <c r="E4" s="2"/>
      <c r="F4" s="2" t="s">
        <v>461</v>
      </c>
      <c r="G4" s="2" t="s">
        <v>277</v>
      </c>
      <c r="H4" s="2" t="s">
        <v>43</v>
      </c>
      <c r="I4" s="2" t="s">
        <v>68</v>
      </c>
      <c r="J4" s="2" t="s">
        <v>44</v>
      </c>
      <c r="K4" s="2" t="s">
        <v>45</v>
      </c>
      <c r="L4" s="2" t="s">
        <v>461</v>
      </c>
      <c r="M4" s="2" t="s">
        <v>46</v>
      </c>
      <c r="N4" s="2" t="s">
        <v>8</v>
      </c>
      <c r="O4" s="2" t="s">
        <v>47</v>
      </c>
      <c r="P4" s="2" t="s">
        <v>2741</v>
      </c>
      <c r="Q4" s="2" t="s">
        <v>2742</v>
      </c>
      <c r="R4" s="2" t="s">
        <v>75</v>
      </c>
      <c r="S4" s="2" t="s">
        <v>2747</v>
      </c>
      <c r="T4" s="2" t="s">
        <v>464</v>
      </c>
      <c r="U4" s="2" t="s">
        <v>50</v>
      </c>
      <c r="V4" s="2" t="s">
        <v>51</v>
      </c>
      <c r="W4" s="2"/>
      <c r="X4" s="2"/>
      <c r="Y4" s="2"/>
      <c r="Z4" s="2"/>
      <c r="AA4" s="2" t="s">
        <v>2746</v>
      </c>
      <c r="AB4" s="2" t="s">
        <v>2746</v>
      </c>
      <c r="AC4">
        <f>Notes!$C$7 * Notes!$D$10 * Notes!$C$13</f>
        <v>6022208000</v>
      </c>
      <c r="AD4">
        <f>Notes!$D$7 * Notes!$D$10 * Notes!$C$13</f>
        <v>1953390575</v>
      </c>
      <c r="AE4">
        <f>Notes!$E$7 * Notes!$D$10 * Notes!$C$13</f>
        <v>1121280000</v>
      </c>
      <c r="AF4">
        <f>Notes!$F$7 * Notes!$D$10 * Notes!$C$13</f>
        <v>4784128000</v>
      </c>
      <c r="AG4">
        <v>2</v>
      </c>
      <c r="AH4">
        <v>2</v>
      </c>
      <c r="AI4">
        <v>3</v>
      </c>
    </row>
    <row r="5" spans="1:35" ht="30" x14ac:dyDescent="0.25">
      <c r="A5" s="2" t="s">
        <v>37</v>
      </c>
      <c r="B5" s="2" t="s">
        <v>176</v>
      </c>
      <c r="C5" s="2" t="s">
        <v>64</v>
      </c>
      <c r="D5" s="2" t="s">
        <v>177</v>
      </c>
      <c r="E5" s="2"/>
      <c r="F5" s="2" t="s">
        <v>178</v>
      </c>
      <c r="G5" s="2" t="s">
        <v>179</v>
      </c>
      <c r="H5" s="2" t="s">
        <v>43</v>
      </c>
      <c r="I5" s="2" t="s">
        <v>81</v>
      </c>
      <c r="J5" s="2" t="s">
        <v>44</v>
      </c>
      <c r="K5" s="2" t="s">
        <v>45</v>
      </c>
      <c r="L5" s="2" t="s">
        <v>178</v>
      </c>
      <c r="M5" s="2" t="s">
        <v>46</v>
      </c>
      <c r="N5" s="2" t="s">
        <v>8</v>
      </c>
      <c r="O5" s="2" t="s">
        <v>47</v>
      </c>
      <c r="P5" s="2" t="s">
        <v>2741</v>
      </c>
      <c r="Q5" s="2" t="s">
        <v>2742</v>
      </c>
      <c r="R5" s="2" t="s">
        <v>82</v>
      </c>
      <c r="S5" s="2" t="s">
        <v>2748</v>
      </c>
      <c r="T5" s="2" t="s">
        <v>181</v>
      </c>
      <c r="U5" s="2" t="s">
        <v>50</v>
      </c>
      <c r="V5" s="2" t="s">
        <v>51</v>
      </c>
      <c r="W5" s="2"/>
      <c r="X5" s="2"/>
      <c r="Y5" s="2"/>
      <c r="Z5" s="2"/>
      <c r="AA5" s="2" t="s">
        <v>2635</v>
      </c>
      <c r="AB5" s="2" t="s">
        <v>2635</v>
      </c>
      <c r="AC5">
        <f>Notes!$C$7 * Notes!$D$10 * Notes!$C$13</f>
        <v>6022208000</v>
      </c>
      <c r="AD5">
        <f>Notes!$D$7 * Notes!$D$10 * Notes!$C$13</f>
        <v>1953390575</v>
      </c>
      <c r="AE5">
        <f>Notes!$E$7 * Notes!$D$10 * Notes!$C$13</f>
        <v>1121280000</v>
      </c>
      <c r="AF5">
        <f>Notes!$F$7 * Notes!$D$10 * Notes!$C$13</f>
        <v>4784128000</v>
      </c>
      <c r="AG5">
        <v>3</v>
      </c>
      <c r="AH5">
        <v>2</v>
      </c>
      <c r="AI5">
        <v>3</v>
      </c>
    </row>
    <row r="6" spans="1:35" ht="30" x14ac:dyDescent="0.25">
      <c r="A6" s="2" t="s">
        <v>37</v>
      </c>
      <c r="B6" s="2" t="s">
        <v>182</v>
      </c>
      <c r="C6" s="2" t="s">
        <v>64</v>
      </c>
      <c r="D6" s="2" t="s">
        <v>183</v>
      </c>
      <c r="E6" s="2"/>
      <c r="F6" s="2" t="s">
        <v>184</v>
      </c>
      <c r="G6" s="2" t="s">
        <v>185</v>
      </c>
      <c r="H6" s="2" t="s">
        <v>43</v>
      </c>
      <c r="I6" s="2" t="s">
        <v>68</v>
      </c>
      <c r="J6" s="2" t="s">
        <v>44</v>
      </c>
      <c r="K6" s="2" t="s">
        <v>45</v>
      </c>
      <c r="L6" s="2" t="s">
        <v>184</v>
      </c>
      <c r="M6" s="2" t="s">
        <v>46</v>
      </c>
      <c r="N6" s="2" t="s">
        <v>8</v>
      </c>
      <c r="O6" s="2" t="s">
        <v>47</v>
      </c>
      <c r="P6" s="2" t="s">
        <v>2741</v>
      </c>
      <c r="Q6" s="2" t="s">
        <v>2742</v>
      </c>
      <c r="R6" s="2" t="s">
        <v>88</v>
      </c>
      <c r="S6" s="2" t="s">
        <v>2749</v>
      </c>
      <c r="T6" s="2" t="s">
        <v>187</v>
      </c>
      <c r="U6" s="2" t="s">
        <v>50</v>
      </c>
      <c r="V6" s="2" t="s">
        <v>51</v>
      </c>
      <c r="W6" s="2"/>
      <c r="X6" s="2"/>
      <c r="Y6" s="2"/>
      <c r="Z6" s="2"/>
      <c r="AA6" s="2" t="s">
        <v>2128</v>
      </c>
      <c r="AB6" s="2" t="s">
        <v>2128</v>
      </c>
      <c r="AC6">
        <f>Notes!$C$7 * Notes!$D$10 * Notes!$C$13</f>
        <v>6022208000</v>
      </c>
      <c r="AD6">
        <f>Notes!$D$7 * Notes!$D$10 * Notes!$C$13</f>
        <v>1953390575</v>
      </c>
      <c r="AE6">
        <f>Notes!$E$7 * Notes!$D$10 * Notes!$C$13</f>
        <v>1121280000</v>
      </c>
      <c r="AF6">
        <f>Notes!$F$7 * Notes!$D$10 * Notes!$C$13</f>
        <v>4784128000</v>
      </c>
      <c r="AG6">
        <v>3</v>
      </c>
      <c r="AH6">
        <v>2</v>
      </c>
      <c r="AI6">
        <v>3</v>
      </c>
    </row>
    <row r="7" spans="1:35" ht="30" x14ac:dyDescent="0.25">
      <c r="A7" s="2" t="s">
        <v>37</v>
      </c>
      <c r="B7" s="2" t="s">
        <v>170</v>
      </c>
      <c r="C7" s="2" t="s">
        <v>64</v>
      </c>
      <c r="D7" s="2" t="s">
        <v>171</v>
      </c>
      <c r="E7" s="2"/>
      <c r="F7" s="2" t="s">
        <v>172</v>
      </c>
      <c r="G7" s="2" t="s">
        <v>173</v>
      </c>
      <c r="H7" s="2" t="s">
        <v>43</v>
      </c>
      <c r="I7" s="2" t="s">
        <v>81</v>
      </c>
      <c r="J7" s="2" t="s">
        <v>44</v>
      </c>
      <c r="K7" s="2" t="s">
        <v>45</v>
      </c>
      <c r="L7" s="2" t="s">
        <v>172</v>
      </c>
      <c r="M7" s="2" t="s">
        <v>46</v>
      </c>
      <c r="N7" s="2" t="s">
        <v>8</v>
      </c>
      <c r="O7" s="2" t="s">
        <v>47</v>
      </c>
      <c r="P7" s="2" t="s">
        <v>2741</v>
      </c>
      <c r="Q7" s="2" t="s">
        <v>2742</v>
      </c>
      <c r="R7" s="2" t="s">
        <v>94</v>
      </c>
      <c r="S7" s="2" t="s">
        <v>2750</v>
      </c>
      <c r="T7" s="2" t="s">
        <v>175</v>
      </c>
      <c r="U7" s="2" t="s">
        <v>50</v>
      </c>
      <c r="V7" s="2" t="s">
        <v>51</v>
      </c>
      <c r="W7" s="2"/>
      <c r="X7" s="2"/>
      <c r="Y7" s="2"/>
      <c r="Z7" s="2"/>
      <c r="AA7" s="2" t="s">
        <v>2128</v>
      </c>
      <c r="AB7" s="2" t="s">
        <v>2128</v>
      </c>
      <c r="AC7">
        <f>Notes!$C$7 * Notes!$D$10 * Notes!$C$13</f>
        <v>6022208000</v>
      </c>
      <c r="AD7">
        <f>Notes!$D$7 * Notes!$D$10 * Notes!$C$13</f>
        <v>1953390575</v>
      </c>
      <c r="AE7">
        <f>Notes!$E$7 * Notes!$D$10 * Notes!$C$13</f>
        <v>1121280000</v>
      </c>
      <c r="AF7">
        <f>Notes!$F$7 * Notes!$D$10 * Notes!$C$13</f>
        <v>4784128000</v>
      </c>
      <c r="AG7">
        <v>3</v>
      </c>
      <c r="AH7">
        <v>2</v>
      </c>
      <c r="AI7">
        <v>3</v>
      </c>
    </row>
    <row r="8" spans="1:35" ht="30" x14ac:dyDescent="0.25">
      <c r="A8" s="2" t="s">
        <v>37</v>
      </c>
      <c r="B8" s="2" t="s">
        <v>476</v>
      </c>
      <c r="C8" s="2" t="s">
        <v>64</v>
      </c>
      <c r="D8" s="2" t="s">
        <v>477</v>
      </c>
      <c r="E8" s="2"/>
      <c r="F8" s="2" t="s">
        <v>478</v>
      </c>
      <c r="G8" s="2" t="s">
        <v>276</v>
      </c>
      <c r="H8" s="2" t="s">
        <v>43</v>
      </c>
      <c r="I8" s="2" t="s">
        <v>68</v>
      </c>
      <c r="J8" s="2" t="s">
        <v>44</v>
      </c>
      <c r="K8" s="2" t="s">
        <v>45</v>
      </c>
      <c r="L8" s="2" t="s">
        <v>478</v>
      </c>
      <c r="M8" s="2" t="s">
        <v>46</v>
      </c>
      <c r="N8" s="2" t="s">
        <v>8</v>
      </c>
      <c r="O8" s="2" t="s">
        <v>47</v>
      </c>
      <c r="P8" s="2" t="s">
        <v>2741</v>
      </c>
      <c r="Q8" s="2" t="s">
        <v>2742</v>
      </c>
      <c r="R8" s="2" t="s">
        <v>100</v>
      </c>
      <c r="S8" s="2" t="s">
        <v>2751</v>
      </c>
      <c r="T8" s="2" t="s">
        <v>481</v>
      </c>
      <c r="U8" s="2" t="s">
        <v>50</v>
      </c>
      <c r="V8" s="2" t="s">
        <v>51</v>
      </c>
      <c r="W8" s="2"/>
      <c r="X8" s="2"/>
      <c r="Y8" s="2"/>
      <c r="Z8" s="2"/>
      <c r="AA8" s="2" t="s">
        <v>2128</v>
      </c>
      <c r="AB8" s="2" t="s">
        <v>2128</v>
      </c>
      <c r="AC8">
        <f>Notes!$C$7 * Notes!$D$10 * Notes!$C$13</f>
        <v>6022208000</v>
      </c>
      <c r="AD8">
        <f>Notes!$D$7 * Notes!$D$10 * Notes!$C$13</f>
        <v>1953390575</v>
      </c>
      <c r="AE8">
        <f>Notes!$E$7 * Notes!$D$10 * Notes!$C$13</f>
        <v>1121280000</v>
      </c>
      <c r="AF8">
        <f>Notes!$F$7 * Notes!$D$10 * Notes!$C$13</f>
        <v>4784128000</v>
      </c>
      <c r="AG8">
        <v>2</v>
      </c>
      <c r="AH8">
        <v>2</v>
      </c>
      <c r="AI8">
        <v>3</v>
      </c>
    </row>
    <row r="9" spans="1:35" ht="30" x14ac:dyDescent="0.25">
      <c r="A9" s="2" t="s">
        <v>37</v>
      </c>
      <c r="B9" s="2" t="s">
        <v>484</v>
      </c>
      <c r="C9" s="2" t="s">
        <v>64</v>
      </c>
      <c r="D9" s="2" t="s">
        <v>485</v>
      </c>
      <c r="E9" s="2"/>
      <c r="F9" s="2" t="s">
        <v>486</v>
      </c>
      <c r="G9" s="2" t="s">
        <v>487</v>
      </c>
      <c r="H9" s="2" t="s">
        <v>43</v>
      </c>
      <c r="I9" s="2" t="s">
        <v>68</v>
      </c>
      <c r="J9" s="2" t="s">
        <v>44</v>
      </c>
      <c r="K9" s="2" t="s">
        <v>45</v>
      </c>
      <c r="L9" s="2" t="s">
        <v>486</v>
      </c>
      <c r="M9" s="2" t="s">
        <v>46</v>
      </c>
      <c r="N9" s="2" t="s">
        <v>8</v>
      </c>
      <c r="O9" s="2" t="s">
        <v>47</v>
      </c>
      <c r="P9" s="2" t="s">
        <v>2741</v>
      </c>
      <c r="Q9" s="2" t="s">
        <v>2742</v>
      </c>
      <c r="R9" s="2" t="s">
        <v>108</v>
      </c>
      <c r="S9" s="2" t="s">
        <v>2752</v>
      </c>
      <c r="T9" s="2" t="s">
        <v>490</v>
      </c>
      <c r="U9" s="2" t="s">
        <v>50</v>
      </c>
      <c r="V9" s="2" t="s">
        <v>51</v>
      </c>
      <c r="W9" s="2"/>
      <c r="X9" s="2"/>
      <c r="Y9" s="2"/>
      <c r="Z9" s="2"/>
      <c r="AA9" s="2" t="s">
        <v>2128</v>
      </c>
      <c r="AB9" s="2" t="s">
        <v>2128</v>
      </c>
      <c r="AC9">
        <f>Notes!$C$7 * Notes!$D$10 * Notes!$C$13</f>
        <v>6022208000</v>
      </c>
      <c r="AD9">
        <f>Notes!$D$7 * Notes!$D$10 * Notes!$C$13</f>
        <v>1953390575</v>
      </c>
      <c r="AE9">
        <f>Notes!$E$7 * Notes!$D$10 * Notes!$C$13</f>
        <v>1121280000</v>
      </c>
      <c r="AF9">
        <f>Notes!$F$7 * Notes!$D$10 * Notes!$C$13</f>
        <v>4784128000</v>
      </c>
      <c r="AG9">
        <v>2</v>
      </c>
      <c r="AH9">
        <v>2</v>
      </c>
      <c r="AI9">
        <v>3</v>
      </c>
    </row>
    <row r="10" spans="1:35" ht="105" x14ac:dyDescent="0.25">
      <c r="A10" s="2" t="s">
        <v>37</v>
      </c>
      <c r="B10" s="2" t="s">
        <v>503</v>
      </c>
      <c r="C10" s="2" t="s">
        <v>125</v>
      </c>
      <c r="D10" s="2" t="s">
        <v>504</v>
      </c>
      <c r="E10" s="2" t="s">
        <v>2753</v>
      </c>
      <c r="F10" s="2" t="s">
        <v>506</v>
      </c>
      <c r="G10" s="2" t="s">
        <v>507</v>
      </c>
      <c r="H10" s="2" t="s">
        <v>43</v>
      </c>
      <c r="I10" s="2"/>
      <c r="J10" s="2" t="s">
        <v>44</v>
      </c>
      <c r="K10" s="2" t="s">
        <v>45</v>
      </c>
      <c r="L10" s="2" t="s">
        <v>506</v>
      </c>
      <c r="M10" s="2" t="s">
        <v>46</v>
      </c>
      <c r="N10" s="2" t="s">
        <v>8</v>
      </c>
      <c r="O10" s="2" t="s">
        <v>47</v>
      </c>
      <c r="P10" s="2" t="s">
        <v>2741</v>
      </c>
      <c r="Q10" s="2" t="s">
        <v>2742</v>
      </c>
      <c r="R10" s="2" t="s">
        <v>122</v>
      </c>
      <c r="S10" s="2" t="s">
        <v>2754</v>
      </c>
      <c r="T10" s="2" t="s">
        <v>510</v>
      </c>
      <c r="U10" s="2" t="s">
        <v>50</v>
      </c>
      <c r="V10" s="2" t="s">
        <v>51</v>
      </c>
      <c r="W10" s="2"/>
      <c r="X10" s="2"/>
      <c r="Y10" s="2"/>
      <c r="Z10" s="2"/>
      <c r="AA10" s="2" t="s">
        <v>2128</v>
      </c>
      <c r="AB10" s="2" t="s">
        <v>2128</v>
      </c>
      <c r="AC10">
        <f>Notes!$C$7 * Notes!$D$10 * Notes!$C$13</f>
        <v>6022208000</v>
      </c>
      <c r="AD10">
        <f>Notes!$D$7 * Notes!$D$10 * Notes!$C$13</f>
        <v>1953390575</v>
      </c>
      <c r="AE10">
        <f>Notes!$E$7 * Notes!$D$10 * Notes!$C$13</f>
        <v>1121280000</v>
      </c>
      <c r="AF10">
        <f>Notes!$F$7 * Notes!$D$10 * Notes!$C$13</f>
        <v>4784128000</v>
      </c>
      <c r="AG10">
        <v>2</v>
      </c>
      <c r="AH10">
        <v>2</v>
      </c>
      <c r="AI10">
        <v>3</v>
      </c>
    </row>
    <row r="11" spans="1:35" ht="105" x14ac:dyDescent="0.25">
      <c r="A11" s="2" t="s">
        <v>37</v>
      </c>
      <c r="B11" s="2" t="s">
        <v>514</v>
      </c>
      <c r="C11" s="2" t="s">
        <v>125</v>
      </c>
      <c r="D11" s="2" t="s">
        <v>515</v>
      </c>
      <c r="E11" s="2" t="s">
        <v>2755</v>
      </c>
      <c r="F11" s="2" t="s">
        <v>516</v>
      </c>
      <c r="G11" s="2" t="s">
        <v>517</v>
      </c>
      <c r="H11" s="2" t="s">
        <v>43</v>
      </c>
      <c r="I11" s="2"/>
      <c r="J11" s="2" t="s">
        <v>44</v>
      </c>
      <c r="K11" s="2" t="s">
        <v>45</v>
      </c>
      <c r="L11" s="2" t="s">
        <v>516</v>
      </c>
      <c r="M11" s="2" t="s">
        <v>46</v>
      </c>
      <c r="N11" s="2" t="s">
        <v>8</v>
      </c>
      <c r="O11" s="2" t="s">
        <v>47</v>
      </c>
      <c r="P11" s="2" t="s">
        <v>2741</v>
      </c>
      <c r="Q11" s="2" t="s">
        <v>2742</v>
      </c>
      <c r="R11" s="2" t="s">
        <v>131</v>
      </c>
      <c r="S11" s="2" t="s">
        <v>2756</v>
      </c>
      <c r="T11" s="2" t="s">
        <v>520</v>
      </c>
      <c r="U11" s="2" t="s">
        <v>50</v>
      </c>
      <c r="V11" s="2" t="s">
        <v>51</v>
      </c>
      <c r="W11" s="2"/>
      <c r="X11" s="2"/>
      <c r="Y11" s="2"/>
      <c r="Z11" s="2"/>
      <c r="AA11" s="2" t="s">
        <v>2128</v>
      </c>
      <c r="AB11" s="2" t="s">
        <v>2128</v>
      </c>
      <c r="AC11">
        <f>Notes!$C$7 * Notes!$D$10 * Notes!$C$13</f>
        <v>6022208000</v>
      </c>
      <c r="AD11">
        <f>Notes!$D$7 * Notes!$D$10 * Notes!$C$13</f>
        <v>1953390575</v>
      </c>
      <c r="AE11">
        <f>Notes!$E$7 * Notes!$D$10 * Notes!$C$13</f>
        <v>1121280000</v>
      </c>
      <c r="AF11">
        <f>Notes!$F$7 * Notes!$D$10 * Notes!$C$13</f>
        <v>4784128000</v>
      </c>
      <c r="AG11">
        <v>2</v>
      </c>
      <c r="AH11">
        <v>2</v>
      </c>
      <c r="AI11">
        <v>3</v>
      </c>
    </row>
    <row r="12" spans="1:35" ht="60" x14ac:dyDescent="0.25">
      <c r="A12" s="2" t="s">
        <v>37</v>
      </c>
      <c r="B12" s="2" t="s">
        <v>2757</v>
      </c>
      <c r="C12" s="2" t="s">
        <v>210</v>
      </c>
      <c r="D12" s="2" t="s">
        <v>2758</v>
      </c>
      <c r="E12" s="2" t="s">
        <v>2759</v>
      </c>
      <c r="F12" s="2" t="s">
        <v>2760</v>
      </c>
      <c r="G12" s="2" t="s">
        <v>213</v>
      </c>
      <c r="H12" s="2" t="s">
        <v>43</v>
      </c>
      <c r="I12" s="2"/>
      <c r="J12" s="2" t="s">
        <v>44</v>
      </c>
      <c r="K12" s="2" t="s">
        <v>2761</v>
      </c>
      <c r="L12" s="2" t="s">
        <v>2760</v>
      </c>
      <c r="M12" s="2" t="s">
        <v>46</v>
      </c>
      <c r="N12" s="2" t="s">
        <v>8</v>
      </c>
      <c r="O12" s="2" t="s">
        <v>47</v>
      </c>
      <c r="P12" s="2" t="s">
        <v>2741</v>
      </c>
      <c r="Q12" s="2" t="s">
        <v>2742</v>
      </c>
      <c r="R12" s="2" t="s">
        <v>138</v>
      </c>
      <c r="S12" s="2" t="s">
        <v>2762</v>
      </c>
      <c r="T12" s="2" t="s">
        <v>2763</v>
      </c>
      <c r="U12" s="2" t="s">
        <v>2764</v>
      </c>
      <c r="V12" s="2" t="s">
        <v>2765</v>
      </c>
      <c r="W12" s="2"/>
      <c r="X12" s="2"/>
      <c r="Y12" s="2"/>
      <c r="Z12" s="2"/>
      <c r="AA12" s="2" t="s">
        <v>2766</v>
      </c>
      <c r="AB12" s="2" t="s">
        <v>2766</v>
      </c>
      <c r="AC12">
        <f>Notes!$C$7 * Notes!$D$10 * Notes!$C$13</f>
        <v>6022208000</v>
      </c>
      <c r="AD12">
        <f>Notes!$D$7 * Notes!$D$10 * Notes!$C$13</f>
        <v>1953390575</v>
      </c>
      <c r="AE12">
        <f>Notes!$E$7 * Notes!$D$10 * Notes!$C$13</f>
        <v>1121280000</v>
      </c>
      <c r="AF12">
        <f>Notes!$F$7 * Notes!$D$10 * Notes!$C$13</f>
        <v>4784128000</v>
      </c>
      <c r="AG12">
        <v>3</v>
      </c>
      <c r="AH12">
        <v>2</v>
      </c>
      <c r="AI12">
        <v>3</v>
      </c>
    </row>
    <row r="13" spans="1:35" ht="30" x14ac:dyDescent="0.25">
      <c r="A13" s="2" t="s">
        <v>37</v>
      </c>
      <c r="B13" s="2" t="s">
        <v>233</v>
      </c>
      <c r="C13" s="2" t="s">
        <v>53</v>
      </c>
      <c r="D13" s="2" t="s">
        <v>2767</v>
      </c>
      <c r="E13" s="2"/>
      <c r="F13" s="2" t="s">
        <v>2768</v>
      </c>
      <c r="G13" s="2" t="s">
        <v>56</v>
      </c>
      <c r="H13" s="2" t="s">
        <v>43</v>
      </c>
      <c r="I13" s="2"/>
      <c r="J13" s="2" t="s">
        <v>44</v>
      </c>
      <c r="K13" s="2" t="s">
        <v>2769</v>
      </c>
      <c r="L13" s="2" t="s">
        <v>2768</v>
      </c>
      <c r="M13" s="2" t="s">
        <v>46</v>
      </c>
      <c r="N13" s="2" t="s">
        <v>8</v>
      </c>
      <c r="O13" s="2" t="s">
        <v>47</v>
      </c>
      <c r="P13" s="2" t="s">
        <v>2741</v>
      </c>
      <c r="Q13" s="2" t="s">
        <v>2742</v>
      </c>
      <c r="R13" s="2" t="s">
        <v>147</v>
      </c>
      <c r="S13" s="2" t="s">
        <v>2770</v>
      </c>
      <c r="T13" s="2" t="s">
        <v>2771</v>
      </c>
      <c r="U13" s="2" t="s">
        <v>2772</v>
      </c>
      <c r="V13" s="2" t="s">
        <v>2773</v>
      </c>
      <c r="W13" s="2"/>
      <c r="X13" s="2"/>
      <c r="Y13" s="2"/>
      <c r="Z13" s="2"/>
      <c r="AA13" s="2" t="s">
        <v>2128</v>
      </c>
      <c r="AB13" s="2" t="s">
        <v>2128</v>
      </c>
      <c r="AC13">
        <f>Notes!$C$7 * Notes!$D$10 * Notes!$C$13</f>
        <v>6022208000</v>
      </c>
      <c r="AD13">
        <f>Notes!$D$7 * Notes!$D$10 * Notes!$C$13</f>
        <v>1953390575</v>
      </c>
      <c r="AE13">
        <f>Notes!$E$7 * Notes!$D$10 * Notes!$C$13</f>
        <v>1121280000</v>
      </c>
      <c r="AF13">
        <f>Notes!$F$7 * Notes!$D$10 * Notes!$C$13</f>
        <v>4784128000</v>
      </c>
      <c r="AG13">
        <v>3</v>
      </c>
      <c r="AH13">
        <v>2</v>
      </c>
      <c r="AI13">
        <v>3</v>
      </c>
    </row>
    <row r="14" spans="1:35" ht="180" x14ac:dyDescent="0.25">
      <c r="A14" s="2" t="s">
        <v>37</v>
      </c>
      <c r="B14" s="2" t="s">
        <v>536</v>
      </c>
      <c r="C14" s="2" t="s">
        <v>189</v>
      </c>
      <c r="D14" s="2" t="s">
        <v>537</v>
      </c>
      <c r="E14" s="2"/>
      <c r="F14" s="2" t="s">
        <v>538</v>
      </c>
      <c r="G14" s="2" t="s">
        <v>539</v>
      </c>
      <c r="H14" s="2" t="s">
        <v>43</v>
      </c>
      <c r="I14" s="2"/>
      <c r="J14" s="2" t="s">
        <v>44</v>
      </c>
      <c r="K14" s="2" t="s">
        <v>45</v>
      </c>
      <c r="L14" s="2" t="s">
        <v>538</v>
      </c>
      <c r="M14" s="2" t="s">
        <v>46</v>
      </c>
      <c r="N14" s="2" t="s">
        <v>8</v>
      </c>
      <c r="O14" s="2" t="s">
        <v>47</v>
      </c>
      <c r="P14" s="2" t="s">
        <v>2741</v>
      </c>
      <c r="Q14" s="2" t="s">
        <v>2742</v>
      </c>
      <c r="R14" s="2" t="s">
        <v>153</v>
      </c>
      <c r="S14" s="2" t="s">
        <v>2774</v>
      </c>
      <c r="T14" s="2" t="s">
        <v>542</v>
      </c>
      <c r="U14" s="2" t="s">
        <v>50</v>
      </c>
      <c r="V14" s="2" t="s">
        <v>51</v>
      </c>
      <c r="W14" s="2"/>
      <c r="X14" s="2"/>
      <c r="Y14" s="2"/>
      <c r="Z14" s="2"/>
      <c r="AA14" s="2" t="s">
        <v>2128</v>
      </c>
      <c r="AB14" s="2" t="s">
        <v>2128</v>
      </c>
      <c r="AC14">
        <f>Notes!$C$7 * Notes!$D$10 * Notes!$C$13</f>
        <v>6022208000</v>
      </c>
      <c r="AD14">
        <f>Notes!$D$7 * Notes!$D$10 * Notes!$C$13</f>
        <v>1953390575</v>
      </c>
      <c r="AE14">
        <f>Notes!$E$7 * Notes!$D$10 * Notes!$C$13</f>
        <v>1121280000</v>
      </c>
      <c r="AF14">
        <f>Notes!$F$7 * Notes!$D$10 * Notes!$C$13</f>
        <v>4784128000</v>
      </c>
      <c r="AG14">
        <v>3</v>
      </c>
      <c r="AH14">
        <v>2</v>
      </c>
      <c r="AI14">
        <v>3</v>
      </c>
    </row>
    <row r="15" spans="1:35" ht="180" x14ac:dyDescent="0.25">
      <c r="A15" s="2" t="s">
        <v>37</v>
      </c>
      <c r="B15" s="2" t="s">
        <v>547</v>
      </c>
      <c r="C15" s="2" t="s">
        <v>189</v>
      </c>
      <c r="D15" s="2" t="s">
        <v>548</v>
      </c>
      <c r="E15" s="2"/>
      <c r="F15" s="2" t="s">
        <v>549</v>
      </c>
      <c r="G15" s="2" t="s">
        <v>550</v>
      </c>
      <c r="H15" s="2" t="s">
        <v>43</v>
      </c>
      <c r="I15" s="2"/>
      <c r="J15" s="2" t="s">
        <v>44</v>
      </c>
      <c r="K15" s="2" t="s">
        <v>45</v>
      </c>
      <c r="L15" s="2" t="s">
        <v>549</v>
      </c>
      <c r="M15" s="2" t="s">
        <v>46</v>
      </c>
      <c r="N15" s="2" t="s">
        <v>8</v>
      </c>
      <c r="O15" s="2" t="s">
        <v>47</v>
      </c>
      <c r="P15" s="2" t="s">
        <v>2741</v>
      </c>
      <c r="Q15" s="2" t="s">
        <v>2742</v>
      </c>
      <c r="R15" s="2" t="s">
        <v>159</v>
      </c>
      <c r="S15" s="2" t="s">
        <v>2775</v>
      </c>
      <c r="T15" s="2" t="s">
        <v>553</v>
      </c>
      <c r="U15" s="2" t="s">
        <v>50</v>
      </c>
      <c r="V15" s="2" t="s">
        <v>51</v>
      </c>
      <c r="W15" s="2"/>
      <c r="X15" s="2"/>
      <c r="Y15" s="2"/>
      <c r="Z15" s="2"/>
      <c r="AA15" s="2" t="s">
        <v>2128</v>
      </c>
      <c r="AB15" s="2" t="s">
        <v>2128</v>
      </c>
      <c r="AC15">
        <f>Notes!$C$7 * Notes!$D$10 * Notes!$C$13</f>
        <v>6022208000</v>
      </c>
      <c r="AD15">
        <f>Notes!$D$7 * Notes!$D$10 * Notes!$C$13</f>
        <v>1953390575</v>
      </c>
      <c r="AE15">
        <f>Notes!$E$7 * Notes!$D$10 * Notes!$C$13</f>
        <v>1121280000</v>
      </c>
      <c r="AF15">
        <f>Notes!$F$7 * Notes!$D$10 * Notes!$C$13</f>
        <v>4784128000</v>
      </c>
      <c r="AG15">
        <v>3</v>
      </c>
      <c r="AH15">
        <v>2</v>
      </c>
      <c r="AI15">
        <v>3</v>
      </c>
    </row>
    <row r="16" spans="1:35" ht="105" x14ac:dyDescent="0.25">
      <c r="A16" s="2" t="s">
        <v>37</v>
      </c>
      <c r="B16" s="2" t="s">
        <v>2671</v>
      </c>
      <c r="C16" s="2" t="s">
        <v>198</v>
      </c>
      <c r="D16" s="2" t="s">
        <v>2672</v>
      </c>
      <c r="E16" s="2"/>
      <c r="F16" s="2" t="s">
        <v>2673</v>
      </c>
      <c r="G16" s="2" t="s">
        <v>201</v>
      </c>
      <c r="H16" s="2" t="s">
        <v>43</v>
      </c>
      <c r="I16" s="2"/>
      <c r="J16" s="2" t="s">
        <v>44</v>
      </c>
      <c r="K16" s="2" t="s">
        <v>45</v>
      </c>
      <c r="L16" s="2" t="s">
        <v>2673</v>
      </c>
      <c r="M16" s="2" t="s">
        <v>46</v>
      </c>
      <c r="N16" s="2" t="s">
        <v>8</v>
      </c>
      <c r="O16" s="2" t="s">
        <v>47</v>
      </c>
      <c r="P16" s="2" t="s">
        <v>2741</v>
      </c>
      <c r="Q16" s="2" t="s">
        <v>2742</v>
      </c>
      <c r="R16" s="2" t="s">
        <v>439</v>
      </c>
      <c r="S16" s="2" t="s">
        <v>2776</v>
      </c>
      <c r="T16" s="2" t="s">
        <v>2676</v>
      </c>
      <c r="U16" s="2" t="s">
        <v>50</v>
      </c>
      <c r="V16" s="2" t="s">
        <v>51</v>
      </c>
      <c r="W16" s="2"/>
      <c r="X16" s="2"/>
      <c r="Y16" s="2"/>
      <c r="Z16" s="2"/>
      <c r="AA16" s="2" t="s">
        <v>2128</v>
      </c>
      <c r="AB16" s="2" t="s">
        <v>2128</v>
      </c>
      <c r="AC16">
        <f>Notes!$C$7 * Notes!$D$10 * Notes!$C$13</f>
        <v>6022208000</v>
      </c>
      <c r="AD16">
        <f>Notes!$D$7 * Notes!$D$10 * Notes!$C$13</f>
        <v>1953390575</v>
      </c>
      <c r="AE16">
        <f>Notes!$E$7 * Notes!$D$10 * Notes!$C$13</f>
        <v>1121280000</v>
      </c>
      <c r="AF16">
        <f>Notes!$F$7 * Notes!$D$10 * Notes!$C$13</f>
        <v>4784128000</v>
      </c>
      <c r="AG16">
        <v>3</v>
      </c>
      <c r="AH16">
        <v>2</v>
      </c>
      <c r="AI16">
        <v>3</v>
      </c>
    </row>
    <row r="17" spans="1:35" ht="60" x14ac:dyDescent="0.25">
      <c r="A17" s="2" t="s">
        <v>37</v>
      </c>
      <c r="B17" s="2" t="s">
        <v>2678</v>
      </c>
      <c r="C17" s="2" t="s">
        <v>37</v>
      </c>
      <c r="D17" s="2" t="s">
        <v>2679</v>
      </c>
      <c r="E17" s="2" t="s">
        <v>2777</v>
      </c>
      <c r="F17" s="2" t="s">
        <v>2681</v>
      </c>
      <c r="G17" s="2" t="s">
        <v>2682</v>
      </c>
      <c r="H17" s="2" t="s">
        <v>2683</v>
      </c>
      <c r="I17" s="2"/>
      <c r="J17" s="2" t="s">
        <v>44</v>
      </c>
      <c r="K17" s="2" t="s">
        <v>45</v>
      </c>
      <c r="L17" s="2" t="s">
        <v>2681</v>
      </c>
      <c r="M17" s="2" t="s">
        <v>46</v>
      </c>
      <c r="N17" s="2" t="s">
        <v>8</v>
      </c>
      <c r="O17" s="2" t="s">
        <v>47</v>
      </c>
      <c r="P17" s="2" t="s">
        <v>2741</v>
      </c>
      <c r="Q17" s="2" t="s">
        <v>2742</v>
      </c>
      <c r="R17" s="2" t="s">
        <v>441</v>
      </c>
      <c r="S17" s="2" t="s">
        <v>2778</v>
      </c>
      <c r="T17" s="2" t="s">
        <v>2685</v>
      </c>
      <c r="U17" s="2" t="s">
        <v>2686</v>
      </c>
      <c r="V17" s="2" t="s">
        <v>2687</v>
      </c>
      <c r="W17" s="2"/>
      <c r="X17" s="2"/>
      <c r="Y17" s="2"/>
      <c r="Z17" s="2"/>
      <c r="AA17" s="2" t="s">
        <v>2128</v>
      </c>
      <c r="AB17" s="2" t="s">
        <v>2128</v>
      </c>
      <c r="AC17">
        <f>Notes!$C$7 * Notes!$D$10 * Notes!$C$13</f>
        <v>6022208000</v>
      </c>
      <c r="AD17">
        <f>Notes!$D$7 * Notes!$D$10 * Notes!$C$13</f>
        <v>1953390575</v>
      </c>
      <c r="AE17">
        <f>Notes!$E$7 * Notes!$D$10 * Notes!$C$13</f>
        <v>1121280000</v>
      </c>
      <c r="AF17">
        <f>Notes!$F$7 * Notes!$D$10 * Notes!$C$13</f>
        <v>4784128000</v>
      </c>
      <c r="AG17">
        <v>3</v>
      </c>
      <c r="AH17">
        <v>2</v>
      </c>
      <c r="AI17">
        <v>3</v>
      </c>
    </row>
    <row r="18" spans="1:35" ht="60" x14ac:dyDescent="0.25">
      <c r="A18" s="2" t="s">
        <v>37</v>
      </c>
      <c r="B18" s="2" t="s">
        <v>2689</v>
      </c>
      <c r="C18" s="2" t="s">
        <v>189</v>
      </c>
      <c r="D18" s="2" t="s">
        <v>2690</v>
      </c>
      <c r="E18" s="2" t="s">
        <v>2777</v>
      </c>
      <c r="F18" s="2" t="s">
        <v>2691</v>
      </c>
      <c r="G18" s="2" t="s">
        <v>2692</v>
      </c>
      <c r="H18" s="2" t="s">
        <v>2683</v>
      </c>
      <c r="I18" s="2"/>
      <c r="J18" s="2" t="s">
        <v>44</v>
      </c>
      <c r="K18" s="2" t="s">
        <v>45</v>
      </c>
      <c r="L18" s="2" t="s">
        <v>2691</v>
      </c>
      <c r="M18" s="2" t="s">
        <v>46</v>
      </c>
      <c r="N18" s="2" t="s">
        <v>8</v>
      </c>
      <c r="O18" s="2" t="s">
        <v>47</v>
      </c>
      <c r="P18" s="2" t="s">
        <v>2741</v>
      </c>
      <c r="Q18" s="2" t="s">
        <v>2742</v>
      </c>
      <c r="R18" s="2" t="s">
        <v>443</v>
      </c>
      <c r="S18" s="2" t="s">
        <v>2779</v>
      </c>
      <c r="T18" s="2" t="s">
        <v>2694</v>
      </c>
      <c r="U18" s="2" t="s">
        <v>2686</v>
      </c>
      <c r="V18" s="2" t="s">
        <v>2687</v>
      </c>
      <c r="W18" s="2"/>
      <c r="X18" s="2"/>
      <c r="Y18" s="2"/>
      <c r="Z18" s="2"/>
      <c r="AA18" s="2" t="s">
        <v>2128</v>
      </c>
      <c r="AB18" s="2" t="s">
        <v>2128</v>
      </c>
      <c r="AC18">
        <f>Notes!$C$7 * Notes!$D$10 * Notes!$C$13</f>
        <v>6022208000</v>
      </c>
      <c r="AD18">
        <f>Notes!$D$7 * Notes!$D$10 * Notes!$C$13</f>
        <v>1953390575</v>
      </c>
      <c r="AE18">
        <f>Notes!$E$7 * Notes!$D$10 * Notes!$C$13</f>
        <v>1121280000</v>
      </c>
      <c r="AF18">
        <f>Notes!$F$7 * Notes!$D$10 * Notes!$C$13</f>
        <v>4784128000</v>
      </c>
      <c r="AG18">
        <v>3</v>
      </c>
      <c r="AH18">
        <v>2</v>
      </c>
      <c r="AI18">
        <v>3</v>
      </c>
    </row>
    <row r="19" spans="1:35" ht="105" x14ac:dyDescent="0.25">
      <c r="A19" s="2" t="s">
        <v>37</v>
      </c>
      <c r="B19" s="2" t="s">
        <v>2703</v>
      </c>
      <c r="C19" s="2" t="s">
        <v>198</v>
      </c>
      <c r="D19" s="2" t="s">
        <v>2704</v>
      </c>
      <c r="E19" s="2"/>
      <c r="F19" s="2" t="s">
        <v>2705</v>
      </c>
      <c r="G19" s="2" t="s">
        <v>201</v>
      </c>
      <c r="H19" s="2" t="s">
        <v>43</v>
      </c>
      <c r="I19" s="2"/>
      <c r="J19" s="2" t="s">
        <v>44</v>
      </c>
      <c r="K19" s="2" t="s">
        <v>45</v>
      </c>
      <c r="L19" s="2" t="s">
        <v>2705</v>
      </c>
      <c r="M19" s="2" t="s">
        <v>46</v>
      </c>
      <c r="N19" s="2" t="s">
        <v>8</v>
      </c>
      <c r="O19" s="2" t="s">
        <v>47</v>
      </c>
      <c r="P19" s="2" t="s">
        <v>2741</v>
      </c>
      <c r="Q19" s="2" t="s">
        <v>2742</v>
      </c>
      <c r="R19" s="2" t="s">
        <v>453</v>
      </c>
      <c r="S19" s="2" t="s">
        <v>2780</v>
      </c>
      <c r="T19" s="2" t="s">
        <v>2707</v>
      </c>
      <c r="U19" s="2" t="s">
        <v>50</v>
      </c>
      <c r="V19" s="2" t="s">
        <v>51</v>
      </c>
      <c r="W19" s="2"/>
      <c r="X19" s="2"/>
      <c r="Y19" s="2"/>
      <c r="Z19" s="2"/>
      <c r="AA19" s="2" t="s">
        <v>2128</v>
      </c>
      <c r="AB19" s="2" t="s">
        <v>2128</v>
      </c>
      <c r="AC19">
        <f>Notes!$C$7 * Notes!$D$10 * Notes!$C$13</f>
        <v>6022208000</v>
      </c>
      <c r="AD19">
        <f>Notes!$D$7 * Notes!$D$10 * Notes!$C$13</f>
        <v>1953390575</v>
      </c>
      <c r="AE19">
        <f>Notes!$E$7 * Notes!$D$10 * Notes!$C$13</f>
        <v>1121280000</v>
      </c>
      <c r="AF19">
        <f>Notes!$F$7 * Notes!$D$10 * Notes!$C$13</f>
        <v>4784128000</v>
      </c>
      <c r="AG19">
        <v>3</v>
      </c>
      <c r="AH19">
        <v>2</v>
      </c>
      <c r="AI19">
        <v>3</v>
      </c>
    </row>
    <row r="20" spans="1:35" ht="30" x14ac:dyDescent="0.25">
      <c r="A20" s="2" t="s">
        <v>37</v>
      </c>
      <c r="B20" s="2" t="s">
        <v>2709</v>
      </c>
      <c r="C20" s="2" t="s">
        <v>198</v>
      </c>
      <c r="D20" s="2" t="s">
        <v>2710</v>
      </c>
      <c r="E20" s="2"/>
      <c r="F20" s="2" t="s">
        <v>2711</v>
      </c>
      <c r="G20" s="2" t="s">
        <v>610</v>
      </c>
      <c r="H20" s="2" t="s">
        <v>43</v>
      </c>
      <c r="I20" s="2"/>
      <c r="J20" s="2" t="s">
        <v>44</v>
      </c>
      <c r="K20" s="2" t="s">
        <v>2712</v>
      </c>
      <c r="L20" s="2" t="s">
        <v>2711</v>
      </c>
      <c r="M20" s="2" t="s">
        <v>46</v>
      </c>
      <c r="N20" s="2" t="s">
        <v>8</v>
      </c>
      <c r="O20" s="2" t="s">
        <v>47</v>
      </c>
      <c r="P20" s="2" t="s">
        <v>2741</v>
      </c>
      <c r="Q20" s="2" t="s">
        <v>2742</v>
      </c>
      <c r="R20" s="2" t="s">
        <v>462</v>
      </c>
      <c r="S20" s="2" t="s">
        <v>2781</v>
      </c>
      <c r="T20" s="2" t="s">
        <v>2714</v>
      </c>
      <c r="U20" s="2" t="s">
        <v>2715</v>
      </c>
      <c r="V20" s="2" t="s">
        <v>2716</v>
      </c>
      <c r="W20" s="2"/>
      <c r="X20" s="2"/>
      <c r="Y20" s="2"/>
      <c r="Z20" s="2"/>
      <c r="AA20" s="2" t="s">
        <v>2128</v>
      </c>
      <c r="AB20" s="2" t="s">
        <v>2128</v>
      </c>
      <c r="AC20">
        <f>Notes!$C$7 * Notes!$D$10 * Notes!$C$13</f>
        <v>6022208000</v>
      </c>
      <c r="AD20">
        <f>Notes!$D$7 * Notes!$D$10 * Notes!$C$13</f>
        <v>1953390575</v>
      </c>
      <c r="AE20">
        <f>Notes!$E$7 * Notes!$D$10 * Notes!$C$13</f>
        <v>1121280000</v>
      </c>
      <c r="AF20">
        <f>Notes!$F$7 * Notes!$D$10 * Notes!$C$13</f>
        <v>4784128000</v>
      </c>
      <c r="AG20">
        <v>3</v>
      </c>
      <c r="AH20">
        <v>2</v>
      </c>
      <c r="AI20">
        <v>3</v>
      </c>
    </row>
    <row r="21" spans="1:35" ht="30" x14ac:dyDescent="0.25">
      <c r="A21" s="2" t="s">
        <v>37</v>
      </c>
      <c r="B21" s="2" t="s">
        <v>2717</v>
      </c>
      <c r="C21" s="2" t="s">
        <v>198</v>
      </c>
      <c r="D21" s="2" t="s">
        <v>2718</v>
      </c>
      <c r="E21" s="2"/>
      <c r="F21" s="2" t="s">
        <v>2719</v>
      </c>
      <c r="G21" s="2" t="s">
        <v>610</v>
      </c>
      <c r="H21" s="2" t="s">
        <v>43</v>
      </c>
      <c r="I21" s="2"/>
      <c r="J21" s="2" t="s">
        <v>44</v>
      </c>
      <c r="K21" s="2" t="s">
        <v>2720</v>
      </c>
      <c r="L21" s="2" t="s">
        <v>2719</v>
      </c>
      <c r="M21" s="2" t="s">
        <v>46</v>
      </c>
      <c r="N21" s="2" t="s">
        <v>8</v>
      </c>
      <c r="O21" s="2" t="s">
        <v>47</v>
      </c>
      <c r="P21" s="2" t="s">
        <v>2741</v>
      </c>
      <c r="Q21" s="2" t="s">
        <v>2742</v>
      </c>
      <c r="R21" s="2" t="s">
        <v>469</v>
      </c>
      <c r="S21" s="2" t="s">
        <v>2782</v>
      </c>
      <c r="T21" s="2" t="s">
        <v>2722</v>
      </c>
      <c r="U21" s="2" t="s">
        <v>2723</v>
      </c>
      <c r="V21" s="2" t="s">
        <v>2724</v>
      </c>
      <c r="W21" s="2"/>
      <c r="X21" s="2"/>
      <c r="Y21" s="2"/>
      <c r="Z21" s="2"/>
      <c r="AA21" s="2" t="s">
        <v>2128</v>
      </c>
      <c r="AB21" s="2" t="s">
        <v>2128</v>
      </c>
      <c r="AC21">
        <f>Notes!$C$7 * Notes!$D$10 * Notes!$C$13</f>
        <v>6022208000</v>
      </c>
      <c r="AD21">
        <f>Notes!$D$7 * Notes!$D$10 * Notes!$C$13</f>
        <v>1953390575</v>
      </c>
      <c r="AE21">
        <f>Notes!$E$7 * Notes!$D$10 * Notes!$C$13</f>
        <v>1121280000</v>
      </c>
      <c r="AF21">
        <f>Notes!$F$7 * Notes!$D$10 * Notes!$C$13</f>
        <v>4784128000</v>
      </c>
      <c r="AG21">
        <v>3</v>
      </c>
      <c r="AH21">
        <v>2</v>
      </c>
      <c r="AI21">
        <v>3</v>
      </c>
    </row>
    <row r="22" spans="1:35" ht="30" x14ac:dyDescent="0.25">
      <c r="A22" s="2" t="s">
        <v>37</v>
      </c>
      <c r="B22" s="2" t="s">
        <v>2725</v>
      </c>
      <c r="C22" s="2" t="s">
        <v>198</v>
      </c>
      <c r="D22" s="2" t="s">
        <v>2726</v>
      </c>
      <c r="E22" s="2"/>
      <c r="F22" s="2" t="s">
        <v>2727</v>
      </c>
      <c r="G22" s="2" t="s">
        <v>610</v>
      </c>
      <c r="H22" s="2" t="s">
        <v>43</v>
      </c>
      <c r="I22" s="2"/>
      <c r="J22" s="2" t="s">
        <v>44</v>
      </c>
      <c r="K22" s="2" t="s">
        <v>2728</v>
      </c>
      <c r="L22" s="2" t="s">
        <v>2727</v>
      </c>
      <c r="M22" s="2" t="s">
        <v>46</v>
      </c>
      <c r="N22" s="2" t="s">
        <v>8</v>
      </c>
      <c r="O22" s="2" t="s">
        <v>47</v>
      </c>
      <c r="P22" s="2" t="s">
        <v>2741</v>
      </c>
      <c r="Q22" s="2" t="s">
        <v>2742</v>
      </c>
      <c r="R22" s="2" t="s">
        <v>479</v>
      </c>
      <c r="S22" s="2" t="s">
        <v>2783</v>
      </c>
      <c r="T22" s="2" t="s">
        <v>2730</v>
      </c>
      <c r="U22" s="2" t="s">
        <v>2731</v>
      </c>
      <c r="V22" s="2" t="s">
        <v>2732</v>
      </c>
      <c r="W22" s="2"/>
      <c r="X22" s="2"/>
      <c r="Y22" s="2"/>
      <c r="Z22" s="2"/>
      <c r="AA22" s="2" t="s">
        <v>2128</v>
      </c>
      <c r="AB22" s="2" t="s">
        <v>2128</v>
      </c>
      <c r="AC22">
        <f>Notes!$C$7 * Notes!$D$10 * Notes!$C$13</f>
        <v>6022208000</v>
      </c>
      <c r="AD22">
        <f>Notes!$D$7 * Notes!$D$10 * Notes!$C$13</f>
        <v>1953390575</v>
      </c>
      <c r="AE22">
        <f>Notes!$E$7 * Notes!$D$10 * Notes!$C$13</f>
        <v>1121280000</v>
      </c>
      <c r="AF22">
        <f>Notes!$F$7 * Notes!$D$10 * Notes!$C$13</f>
        <v>4784128000</v>
      </c>
      <c r="AG22">
        <v>3</v>
      </c>
      <c r="AH22">
        <v>2</v>
      </c>
      <c r="AI22">
        <v>3</v>
      </c>
    </row>
    <row r="23" spans="1:35" ht="30" x14ac:dyDescent="0.25">
      <c r="A23" s="2" t="s">
        <v>37</v>
      </c>
      <c r="B23" s="2" t="s">
        <v>225</v>
      </c>
      <c r="C23" s="2" t="s">
        <v>103</v>
      </c>
      <c r="D23" s="2" t="s">
        <v>226</v>
      </c>
      <c r="E23" s="2"/>
      <c r="F23" s="2" t="s">
        <v>227</v>
      </c>
      <c r="G23" s="2" t="s">
        <v>106</v>
      </c>
      <c r="H23" s="2" t="s">
        <v>43</v>
      </c>
      <c r="I23" s="2"/>
      <c r="J23" s="2" t="s">
        <v>44</v>
      </c>
      <c r="K23" s="2" t="s">
        <v>278</v>
      </c>
      <c r="L23" s="2" t="s">
        <v>227</v>
      </c>
      <c r="M23" s="2" t="s">
        <v>46</v>
      </c>
      <c r="N23" s="2" t="s">
        <v>8</v>
      </c>
      <c r="O23" s="2" t="s">
        <v>47</v>
      </c>
      <c r="P23" s="2" t="s">
        <v>2741</v>
      </c>
      <c r="Q23" s="2" t="s">
        <v>2784</v>
      </c>
      <c r="R23" s="2" t="s">
        <v>488</v>
      </c>
      <c r="S23" s="2" t="s">
        <v>2785</v>
      </c>
      <c r="T23" s="2" t="s">
        <v>228</v>
      </c>
      <c r="U23" s="2" t="s">
        <v>279</v>
      </c>
      <c r="V23" s="2" t="s">
        <v>280</v>
      </c>
      <c r="W23" s="2"/>
      <c r="X23" s="2"/>
      <c r="Y23" s="2"/>
      <c r="Z23" s="2"/>
      <c r="AA23" s="2" t="s">
        <v>2128</v>
      </c>
      <c r="AB23" s="2" t="s">
        <v>2128</v>
      </c>
      <c r="AC23">
        <f>Notes!$C$7 * Notes!$D$10 * Notes!$C$13</f>
        <v>6022208000</v>
      </c>
      <c r="AD23">
        <f>Notes!$D$7 * Notes!$D$10 * Notes!$C$13</f>
        <v>1953390575</v>
      </c>
      <c r="AE23">
        <f>Notes!$E$7 * Notes!$D$10 * Notes!$C$13</f>
        <v>1121280000</v>
      </c>
      <c r="AF23">
        <f>Notes!$F$7 * Notes!$D$10 * Notes!$C$13</f>
        <v>4784128000</v>
      </c>
      <c r="AG23">
        <v>2</v>
      </c>
      <c r="AH23">
        <v>2</v>
      </c>
      <c r="AI23">
        <v>3</v>
      </c>
    </row>
    <row r="24" spans="1:35" ht="30" x14ac:dyDescent="0.25">
      <c r="A24" s="2" t="s">
        <v>37</v>
      </c>
      <c r="B24" s="2" t="s">
        <v>229</v>
      </c>
      <c r="C24" s="2" t="s">
        <v>103</v>
      </c>
      <c r="D24" s="2" t="s">
        <v>230</v>
      </c>
      <c r="E24" s="2"/>
      <c r="F24" s="2" t="s">
        <v>231</v>
      </c>
      <c r="G24" s="2" t="s">
        <v>115</v>
      </c>
      <c r="H24" s="2" t="s">
        <v>43</v>
      </c>
      <c r="I24" s="2"/>
      <c r="J24" s="2" t="s">
        <v>44</v>
      </c>
      <c r="K24" s="2" t="s">
        <v>278</v>
      </c>
      <c r="L24" s="2" t="s">
        <v>231</v>
      </c>
      <c r="M24" s="2" t="s">
        <v>46</v>
      </c>
      <c r="N24" s="2" t="s">
        <v>8</v>
      </c>
      <c r="O24" s="2" t="s">
        <v>47</v>
      </c>
      <c r="P24" s="2" t="s">
        <v>2741</v>
      </c>
      <c r="Q24" s="2" t="s">
        <v>2784</v>
      </c>
      <c r="R24" s="2" t="s">
        <v>495</v>
      </c>
      <c r="S24" s="2" t="s">
        <v>2786</v>
      </c>
      <c r="T24" s="2" t="s">
        <v>232</v>
      </c>
      <c r="U24" s="2" t="s">
        <v>279</v>
      </c>
      <c r="V24" s="2" t="s">
        <v>280</v>
      </c>
      <c r="W24" s="2"/>
      <c r="X24" s="2"/>
      <c r="Y24" s="2"/>
      <c r="Z24" s="2"/>
      <c r="AA24" s="2" t="s">
        <v>2128</v>
      </c>
      <c r="AB24" s="2" t="s">
        <v>2128</v>
      </c>
      <c r="AC24">
        <f>Notes!$C$7 * Notes!$D$10 * Notes!$C$13</f>
        <v>6022208000</v>
      </c>
      <c r="AD24">
        <f>Notes!$D$7 * Notes!$D$10 * Notes!$C$13</f>
        <v>1953390575</v>
      </c>
      <c r="AE24">
        <f>Notes!$E$7 * Notes!$D$10 * Notes!$C$13</f>
        <v>1121280000</v>
      </c>
      <c r="AF24">
        <f>Notes!$F$7 * Notes!$D$10 * Notes!$C$13</f>
        <v>4784128000</v>
      </c>
      <c r="AG24">
        <v>2</v>
      </c>
      <c r="AH24">
        <v>2</v>
      </c>
      <c r="AI24">
        <v>3</v>
      </c>
    </row>
    <row r="25" spans="1:35" ht="30" x14ac:dyDescent="0.25">
      <c r="A25" s="2" t="s">
        <v>37</v>
      </c>
      <c r="B25" s="2" t="s">
        <v>233</v>
      </c>
      <c r="C25" s="2" t="s">
        <v>53</v>
      </c>
      <c r="D25" s="2" t="s">
        <v>233</v>
      </c>
      <c r="E25" s="2"/>
      <c r="F25" s="2" t="s">
        <v>234</v>
      </c>
      <c r="G25" s="2" t="s">
        <v>56</v>
      </c>
      <c r="H25" s="2" t="s">
        <v>43</v>
      </c>
      <c r="I25" s="2"/>
      <c r="J25" s="2" t="s">
        <v>44</v>
      </c>
      <c r="K25" s="2" t="s">
        <v>278</v>
      </c>
      <c r="L25" s="2" t="s">
        <v>234</v>
      </c>
      <c r="M25" s="2" t="s">
        <v>46</v>
      </c>
      <c r="N25" s="2" t="s">
        <v>8</v>
      </c>
      <c r="O25" s="2" t="s">
        <v>47</v>
      </c>
      <c r="P25" s="2" t="s">
        <v>2741</v>
      </c>
      <c r="Q25" s="2" t="s">
        <v>2784</v>
      </c>
      <c r="R25" s="2" t="s">
        <v>501</v>
      </c>
      <c r="S25" s="2" t="s">
        <v>2787</v>
      </c>
      <c r="T25" s="2" t="s">
        <v>235</v>
      </c>
      <c r="U25" s="2" t="s">
        <v>279</v>
      </c>
      <c r="V25" s="2" t="s">
        <v>280</v>
      </c>
      <c r="W25" s="2"/>
      <c r="X25" s="2"/>
      <c r="Y25" s="2"/>
      <c r="Z25" s="2"/>
      <c r="AA25" s="2" t="s">
        <v>2128</v>
      </c>
      <c r="AB25" s="2" t="s">
        <v>2128</v>
      </c>
      <c r="AC25">
        <f>Notes!$C$7 * Notes!$D$10 * Notes!$C$13</f>
        <v>6022208000</v>
      </c>
      <c r="AD25">
        <f>Notes!$D$7 * Notes!$D$10 * Notes!$C$13</f>
        <v>1953390575</v>
      </c>
      <c r="AE25">
        <f>Notes!$E$7 * Notes!$D$10 * Notes!$C$13</f>
        <v>1121280000</v>
      </c>
      <c r="AF25">
        <f>Notes!$F$7 * Notes!$D$10 * Notes!$C$13</f>
        <v>4784128000</v>
      </c>
      <c r="AG25">
        <v>3</v>
      </c>
      <c r="AH25">
        <v>2</v>
      </c>
      <c r="AI25">
        <v>3</v>
      </c>
    </row>
    <row r="26" spans="1:35" ht="30" x14ac:dyDescent="0.25">
      <c r="A26" s="2" t="s">
        <v>37</v>
      </c>
      <c r="B26" s="2" t="s">
        <v>216</v>
      </c>
      <c r="C26" s="2" t="s">
        <v>37</v>
      </c>
      <c r="D26" s="2" t="s">
        <v>217</v>
      </c>
      <c r="E26" s="2"/>
      <c r="F26" s="2" t="s">
        <v>218</v>
      </c>
      <c r="G26" s="2" t="s">
        <v>121</v>
      </c>
      <c r="H26" s="2" t="s">
        <v>43</v>
      </c>
      <c r="I26" s="2"/>
      <c r="J26" s="2" t="s">
        <v>44</v>
      </c>
      <c r="K26" s="2" t="s">
        <v>278</v>
      </c>
      <c r="L26" s="2" t="s">
        <v>218</v>
      </c>
      <c r="M26" s="2" t="s">
        <v>46</v>
      </c>
      <c r="N26" s="2" t="s">
        <v>8</v>
      </c>
      <c r="O26" s="2" t="s">
        <v>47</v>
      </c>
      <c r="P26" s="2" t="s">
        <v>2741</v>
      </c>
      <c r="Q26" s="2" t="s">
        <v>2784</v>
      </c>
      <c r="R26" s="2" t="s">
        <v>508</v>
      </c>
      <c r="S26" s="2" t="s">
        <v>2788</v>
      </c>
      <c r="T26" s="2" t="s">
        <v>219</v>
      </c>
      <c r="U26" s="2" t="s">
        <v>279</v>
      </c>
      <c r="V26" s="2" t="s">
        <v>280</v>
      </c>
      <c r="W26" s="2"/>
      <c r="X26" s="2"/>
      <c r="Y26" s="2"/>
      <c r="Z26" s="2"/>
      <c r="AA26" s="2" t="s">
        <v>2128</v>
      </c>
      <c r="AB26" s="2" t="s">
        <v>2128</v>
      </c>
      <c r="AC26">
        <f>Notes!$C$7 * Notes!$D$10 * Notes!$C$13</f>
        <v>6022208000</v>
      </c>
      <c r="AD26">
        <f>Notes!$D$7 * Notes!$D$10 * Notes!$C$13</f>
        <v>1953390575</v>
      </c>
      <c r="AE26">
        <f>Notes!$E$7 * Notes!$D$10 * Notes!$C$13</f>
        <v>1121280000</v>
      </c>
      <c r="AF26">
        <f>Notes!$F$7 * Notes!$D$10 * Notes!$C$13</f>
        <v>4784128000</v>
      </c>
      <c r="AG26">
        <v>3</v>
      </c>
      <c r="AH26">
        <v>2</v>
      </c>
      <c r="AI26">
        <v>1</v>
      </c>
    </row>
    <row r="27" spans="1:35" ht="60" x14ac:dyDescent="0.25">
      <c r="A27" s="2" t="s">
        <v>37</v>
      </c>
      <c r="B27" s="2" t="s">
        <v>209</v>
      </c>
      <c r="C27" s="2" t="s">
        <v>210</v>
      </c>
      <c r="D27" s="2" t="s">
        <v>211</v>
      </c>
      <c r="E27" s="2" t="s">
        <v>681</v>
      </c>
      <c r="F27" s="2" t="s">
        <v>212</v>
      </c>
      <c r="G27" s="2" t="s">
        <v>213</v>
      </c>
      <c r="H27" s="2" t="s">
        <v>43</v>
      </c>
      <c r="I27" s="2"/>
      <c r="J27" s="2" t="s">
        <v>44</v>
      </c>
      <c r="K27" s="2" t="s">
        <v>278</v>
      </c>
      <c r="L27" s="2" t="s">
        <v>212</v>
      </c>
      <c r="M27" s="2" t="s">
        <v>46</v>
      </c>
      <c r="N27" s="2" t="s">
        <v>8</v>
      </c>
      <c r="O27" s="2" t="s">
        <v>47</v>
      </c>
      <c r="P27" s="2" t="s">
        <v>2741</v>
      </c>
      <c r="Q27" s="2" t="s">
        <v>2784</v>
      </c>
      <c r="R27" s="2" t="s">
        <v>518</v>
      </c>
      <c r="S27" s="2" t="s">
        <v>2789</v>
      </c>
      <c r="T27" s="2" t="s">
        <v>215</v>
      </c>
      <c r="U27" s="2" t="s">
        <v>279</v>
      </c>
      <c r="V27" s="2" t="s">
        <v>280</v>
      </c>
      <c r="W27" s="2"/>
      <c r="X27" s="2"/>
      <c r="Y27" s="2"/>
      <c r="Z27" s="2"/>
      <c r="AA27" s="2" t="s">
        <v>2128</v>
      </c>
      <c r="AB27" s="2" t="s">
        <v>2128</v>
      </c>
      <c r="AC27">
        <f>Notes!$C$7 * Notes!$D$10 * Notes!$C$13</f>
        <v>6022208000</v>
      </c>
      <c r="AD27">
        <f>Notes!$D$7 * Notes!$D$10 * Notes!$C$13</f>
        <v>1953390575</v>
      </c>
      <c r="AE27">
        <f>Notes!$E$7 * Notes!$D$10 * Notes!$C$13</f>
        <v>1121280000</v>
      </c>
      <c r="AF27">
        <f>Notes!$F$7 * Notes!$D$10 * Notes!$C$13</f>
        <v>4784128000</v>
      </c>
      <c r="AG27">
        <v>3</v>
      </c>
      <c r="AH27">
        <v>2</v>
      </c>
      <c r="AI27">
        <v>1</v>
      </c>
    </row>
    <row r="28" spans="1:35" ht="135" x14ac:dyDescent="0.25">
      <c r="A28" s="2" t="s">
        <v>37</v>
      </c>
      <c r="B28" s="2" t="s">
        <v>245</v>
      </c>
      <c r="C28" s="2" t="s">
        <v>223</v>
      </c>
      <c r="D28" s="2" t="s">
        <v>246</v>
      </c>
      <c r="E28" s="2"/>
      <c r="F28" s="2" t="s">
        <v>247</v>
      </c>
      <c r="G28" s="2" t="s">
        <v>224</v>
      </c>
      <c r="H28" s="2" t="s">
        <v>43</v>
      </c>
      <c r="I28" s="2"/>
      <c r="J28" s="2" t="s">
        <v>44</v>
      </c>
      <c r="K28" s="2" t="s">
        <v>278</v>
      </c>
      <c r="L28" s="2" t="s">
        <v>247</v>
      </c>
      <c r="M28" s="2" t="s">
        <v>46</v>
      </c>
      <c r="N28" s="2" t="s">
        <v>8</v>
      </c>
      <c r="O28" s="2" t="s">
        <v>47</v>
      </c>
      <c r="P28" s="2" t="s">
        <v>2741</v>
      </c>
      <c r="Q28" s="2" t="s">
        <v>2784</v>
      </c>
      <c r="R28" s="2" t="s">
        <v>529</v>
      </c>
      <c r="S28" s="2" t="s">
        <v>2790</v>
      </c>
      <c r="T28" s="2" t="s">
        <v>250</v>
      </c>
      <c r="U28" s="2" t="s">
        <v>279</v>
      </c>
      <c r="V28" s="2" t="s">
        <v>280</v>
      </c>
      <c r="W28" s="2"/>
      <c r="X28" s="2"/>
      <c r="Y28" s="2"/>
      <c r="Z28" s="2"/>
      <c r="AA28" s="2" t="s">
        <v>2128</v>
      </c>
      <c r="AB28" s="2" t="s">
        <v>2128</v>
      </c>
      <c r="AC28">
        <f>Notes!$C$7 * Notes!$D$10 * Notes!$C$13</f>
        <v>6022208000</v>
      </c>
      <c r="AD28">
        <f>Notes!$D$7 * Notes!$D$10 * Notes!$C$13</f>
        <v>1953390575</v>
      </c>
      <c r="AE28">
        <f>Notes!$E$7 * Notes!$D$10 * Notes!$C$13</f>
        <v>1121280000</v>
      </c>
      <c r="AF28">
        <f>Notes!$F$7 * Notes!$D$10 * Notes!$C$13</f>
        <v>4784128000</v>
      </c>
      <c r="AG28">
        <v>3</v>
      </c>
      <c r="AH28">
        <v>2</v>
      </c>
      <c r="AI28">
        <v>1</v>
      </c>
    </row>
    <row r="29" spans="1:35" ht="45" x14ac:dyDescent="0.25">
      <c r="A29" s="2" t="s">
        <v>37</v>
      </c>
      <c r="B29" s="2" t="s">
        <v>675</v>
      </c>
      <c r="C29" s="2" t="s">
        <v>198</v>
      </c>
      <c r="D29" s="2" t="s">
        <v>350</v>
      </c>
      <c r="E29" s="2" t="s">
        <v>351</v>
      </c>
      <c r="F29" s="2" t="s">
        <v>676</v>
      </c>
      <c r="G29" s="2" t="s">
        <v>353</v>
      </c>
      <c r="H29" s="2" t="s">
        <v>43</v>
      </c>
      <c r="I29" s="2"/>
      <c r="J29" s="2" t="s">
        <v>44</v>
      </c>
      <c r="K29" s="2" t="s">
        <v>278</v>
      </c>
      <c r="L29" s="2" t="s">
        <v>676</v>
      </c>
      <c r="M29" s="2" t="s">
        <v>46</v>
      </c>
      <c r="N29" s="2" t="s">
        <v>8</v>
      </c>
      <c r="O29" s="2" t="s">
        <v>47</v>
      </c>
      <c r="P29" s="2" t="s">
        <v>2741</v>
      </c>
      <c r="Q29" s="2" t="s">
        <v>2784</v>
      </c>
      <c r="R29" s="2" t="s">
        <v>540</v>
      </c>
      <c r="S29" s="2" t="s">
        <v>2791</v>
      </c>
      <c r="T29" s="2" t="s">
        <v>679</v>
      </c>
      <c r="U29" s="2" t="s">
        <v>279</v>
      </c>
      <c r="V29" s="2" t="s">
        <v>280</v>
      </c>
      <c r="W29" s="2"/>
      <c r="X29" s="2"/>
      <c r="Y29" s="2"/>
      <c r="Z29" s="2"/>
      <c r="AA29" s="2" t="s">
        <v>2128</v>
      </c>
      <c r="AB29" s="2" t="s">
        <v>2128</v>
      </c>
      <c r="AC29">
        <f>Notes!$C$7 * Notes!$D$10 * Notes!$C$13</f>
        <v>6022208000</v>
      </c>
      <c r="AD29">
        <f>Notes!$D$7 * Notes!$D$10 * Notes!$C$13</f>
        <v>1953390575</v>
      </c>
      <c r="AE29">
        <f>Notes!$E$7 * Notes!$D$10 * Notes!$C$13</f>
        <v>1121280000</v>
      </c>
      <c r="AF29">
        <f>Notes!$F$7 * Notes!$D$10 * Notes!$C$13</f>
        <v>4784128000</v>
      </c>
      <c r="AG29">
        <v>3</v>
      </c>
      <c r="AH29">
        <v>2</v>
      </c>
      <c r="AI29">
        <v>1</v>
      </c>
    </row>
    <row r="30" spans="1:35" ht="30" x14ac:dyDescent="0.25">
      <c r="A30" s="2" t="s">
        <v>37</v>
      </c>
      <c r="B30" s="2" t="s">
        <v>606</v>
      </c>
      <c r="C30" s="2" t="s">
        <v>198</v>
      </c>
      <c r="D30" s="2" t="s">
        <v>607</v>
      </c>
      <c r="E30" s="2"/>
      <c r="F30" s="2" t="s">
        <v>609</v>
      </c>
      <c r="G30" s="2" t="s">
        <v>610</v>
      </c>
      <c r="H30" s="2" t="s">
        <v>43</v>
      </c>
      <c r="I30" s="2"/>
      <c r="J30" s="2" t="s">
        <v>44</v>
      </c>
      <c r="K30" s="2" t="s">
        <v>278</v>
      </c>
      <c r="L30" s="2" t="s">
        <v>609</v>
      </c>
      <c r="M30" s="2" t="s">
        <v>46</v>
      </c>
      <c r="N30" s="2" t="s">
        <v>8</v>
      </c>
      <c r="O30" s="2" t="s">
        <v>47</v>
      </c>
      <c r="P30" s="2" t="s">
        <v>2741</v>
      </c>
      <c r="Q30" s="2" t="s">
        <v>2784</v>
      </c>
      <c r="R30" s="2" t="s">
        <v>551</v>
      </c>
      <c r="S30" s="2" t="s">
        <v>2792</v>
      </c>
      <c r="T30" s="2" t="s">
        <v>614</v>
      </c>
      <c r="U30" s="2" t="s">
        <v>279</v>
      </c>
      <c r="V30" s="2" t="s">
        <v>280</v>
      </c>
      <c r="W30" s="2"/>
      <c r="X30" s="2"/>
      <c r="Y30" s="2"/>
      <c r="Z30" s="2"/>
      <c r="AA30" s="2" t="s">
        <v>2128</v>
      </c>
      <c r="AB30" s="2" t="s">
        <v>2128</v>
      </c>
      <c r="AC30">
        <f>Notes!$C$7 * Notes!$D$10 * Notes!$C$13</f>
        <v>6022208000</v>
      </c>
      <c r="AD30">
        <f>Notes!$D$7 * Notes!$D$10 * Notes!$C$13</f>
        <v>1953390575</v>
      </c>
      <c r="AE30">
        <f>Notes!$E$7 * Notes!$D$10 * Notes!$C$13</f>
        <v>1121280000</v>
      </c>
      <c r="AF30">
        <f>Notes!$F$7 * Notes!$D$10 * Notes!$C$13</f>
        <v>4784128000</v>
      </c>
      <c r="AG30">
        <v>3</v>
      </c>
      <c r="AH30">
        <v>2</v>
      </c>
      <c r="AI30">
        <v>3</v>
      </c>
    </row>
    <row r="31" spans="1:35" ht="120" x14ac:dyDescent="0.25">
      <c r="A31" s="2" t="s">
        <v>37</v>
      </c>
      <c r="B31" s="2" t="s">
        <v>618</v>
      </c>
      <c r="C31" s="2" t="s">
        <v>619</v>
      </c>
      <c r="D31" s="2" t="s">
        <v>620</v>
      </c>
      <c r="E31" s="2" t="s">
        <v>2793</v>
      </c>
      <c r="F31" s="2" t="s">
        <v>622</v>
      </c>
      <c r="G31" s="2" t="s">
        <v>623</v>
      </c>
      <c r="H31" s="2" t="s">
        <v>43</v>
      </c>
      <c r="I31" s="2"/>
      <c r="J31" s="2" t="s">
        <v>44</v>
      </c>
      <c r="K31" s="2" t="s">
        <v>278</v>
      </c>
      <c r="L31" s="2" t="s">
        <v>622</v>
      </c>
      <c r="M31" s="2" t="s">
        <v>46</v>
      </c>
      <c r="N31" s="2" t="s">
        <v>8</v>
      </c>
      <c r="O31" s="2" t="s">
        <v>47</v>
      </c>
      <c r="P31" s="2" t="s">
        <v>2741</v>
      </c>
      <c r="Q31" s="2" t="s">
        <v>2784</v>
      </c>
      <c r="R31" s="2" t="s">
        <v>559</v>
      </c>
      <c r="S31" s="2" t="s">
        <v>2794</v>
      </c>
      <c r="T31" s="2" t="s">
        <v>626</v>
      </c>
      <c r="U31" s="2" t="s">
        <v>279</v>
      </c>
      <c r="V31" s="2" t="s">
        <v>280</v>
      </c>
      <c r="W31" s="2"/>
      <c r="X31" s="2"/>
      <c r="Y31" s="2"/>
      <c r="Z31" s="2"/>
      <c r="AA31" s="2" t="s">
        <v>2128</v>
      </c>
      <c r="AB31" s="2" t="s">
        <v>2128</v>
      </c>
      <c r="AC31">
        <f>Notes!$C$7 * Notes!$D$10 * Notes!$C$13</f>
        <v>6022208000</v>
      </c>
      <c r="AD31">
        <f>Notes!$D$7 * Notes!$D$10 * Notes!$C$13</f>
        <v>1953390575</v>
      </c>
      <c r="AE31">
        <f>Notes!$E$7 * Notes!$D$10 * Notes!$C$13</f>
        <v>1121280000</v>
      </c>
      <c r="AF31">
        <f>Notes!$F$7 * Notes!$D$10 * Notes!$C$13</f>
        <v>4784128000</v>
      </c>
      <c r="AG31">
        <v>2</v>
      </c>
      <c r="AH31">
        <v>2</v>
      </c>
      <c r="AI31">
        <v>3</v>
      </c>
    </row>
    <row r="32" spans="1:35" ht="120" x14ac:dyDescent="0.25">
      <c r="A32" s="2" t="s">
        <v>37</v>
      </c>
      <c r="B32" s="2" t="s">
        <v>628</v>
      </c>
      <c r="C32" s="2" t="s">
        <v>619</v>
      </c>
      <c r="D32" s="2" t="s">
        <v>629</v>
      </c>
      <c r="E32" s="2" t="s">
        <v>2795</v>
      </c>
      <c r="F32" s="2" t="s">
        <v>631</v>
      </c>
      <c r="G32" s="2" t="s">
        <v>632</v>
      </c>
      <c r="H32" s="2" t="s">
        <v>43</v>
      </c>
      <c r="I32" s="2"/>
      <c r="J32" s="2" t="s">
        <v>44</v>
      </c>
      <c r="K32" s="2" t="s">
        <v>278</v>
      </c>
      <c r="L32" s="2" t="s">
        <v>631</v>
      </c>
      <c r="M32" s="2" t="s">
        <v>46</v>
      </c>
      <c r="N32" s="2" t="s">
        <v>8</v>
      </c>
      <c r="O32" s="2" t="s">
        <v>47</v>
      </c>
      <c r="P32" s="2" t="s">
        <v>2741</v>
      </c>
      <c r="Q32" s="2" t="s">
        <v>2784</v>
      </c>
      <c r="R32" s="2" t="s">
        <v>569</v>
      </c>
      <c r="S32" s="2" t="s">
        <v>2796</v>
      </c>
      <c r="T32" s="2" t="s">
        <v>635</v>
      </c>
      <c r="U32" s="2" t="s">
        <v>279</v>
      </c>
      <c r="V32" s="2" t="s">
        <v>280</v>
      </c>
      <c r="W32" s="2"/>
      <c r="X32" s="2"/>
      <c r="Y32" s="2"/>
      <c r="Z32" s="2"/>
      <c r="AA32" s="2" t="s">
        <v>2128</v>
      </c>
      <c r="AB32" s="2" t="s">
        <v>2128</v>
      </c>
      <c r="AC32">
        <f>Notes!$C$7 * Notes!$D$10 * Notes!$C$13</f>
        <v>6022208000</v>
      </c>
      <c r="AD32">
        <f>Notes!$D$7 * Notes!$D$10 * Notes!$C$13</f>
        <v>1953390575</v>
      </c>
      <c r="AE32">
        <f>Notes!$E$7 * Notes!$D$10 * Notes!$C$13</f>
        <v>1121280000</v>
      </c>
      <c r="AF32">
        <f>Notes!$F$7 * Notes!$D$10 * Notes!$C$13</f>
        <v>4784128000</v>
      </c>
      <c r="AG32">
        <v>3</v>
      </c>
      <c r="AH32">
        <v>2</v>
      </c>
      <c r="AI32">
        <v>3</v>
      </c>
    </row>
    <row r="33" spans="1:35" ht="90" x14ac:dyDescent="0.25">
      <c r="A33" s="2" t="s">
        <v>37</v>
      </c>
      <c r="B33" s="2" t="s">
        <v>637</v>
      </c>
      <c r="C33" s="2" t="s">
        <v>39</v>
      </c>
      <c r="D33" s="2" t="s">
        <v>638</v>
      </c>
      <c r="E33" s="2" t="s">
        <v>2797</v>
      </c>
      <c r="F33" s="2" t="s">
        <v>639</v>
      </c>
      <c r="G33" s="2" t="s">
        <v>640</v>
      </c>
      <c r="H33" s="2" t="s">
        <v>43</v>
      </c>
      <c r="I33" s="2" t="s">
        <v>68</v>
      </c>
      <c r="J33" s="2" t="s">
        <v>44</v>
      </c>
      <c r="K33" s="2" t="s">
        <v>641</v>
      </c>
      <c r="L33" s="2" t="s">
        <v>639</v>
      </c>
      <c r="M33" s="2" t="s">
        <v>46</v>
      </c>
      <c r="N33" s="2" t="s">
        <v>8</v>
      </c>
      <c r="O33" s="2" t="s">
        <v>47</v>
      </c>
      <c r="P33" s="2" t="s">
        <v>2741</v>
      </c>
      <c r="Q33" s="2" t="s">
        <v>2784</v>
      </c>
      <c r="R33" s="2" t="s">
        <v>579</v>
      </c>
      <c r="S33" s="2" t="s">
        <v>2798</v>
      </c>
      <c r="T33" s="2" t="s">
        <v>644</v>
      </c>
      <c r="U33" s="2" t="s">
        <v>645</v>
      </c>
      <c r="V33" s="2" t="s">
        <v>646</v>
      </c>
      <c r="W33" s="2"/>
      <c r="X33" s="2"/>
      <c r="Y33" s="2"/>
      <c r="Z33" s="2"/>
      <c r="AA33" s="2" t="s">
        <v>2128</v>
      </c>
      <c r="AB33" s="2" t="s">
        <v>2128</v>
      </c>
      <c r="AC33">
        <f>Notes!$C$7 * Notes!$D$10 * Notes!$C$13</f>
        <v>6022208000</v>
      </c>
      <c r="AD33">
        <f>Notes!$D$7 * Notes!$D$10 * Notes!$C$13</f>
        <v>1953390575</v>
      </c>
      <c r="AE33">
        <f>Notes!$E$7 * Notes!$D$10 * Notes!$C$13</f>
        <v>1121280000</v>
      </c>
      <c r="AF33">
        <f>Notes!$F$7 * Notes!$D$10 * Notes!$C$13</f>
        <v>4784128000</v>
      </c>
      <c r="AG33">
        <v>3</v>
      </c>
      <c r="AH33">
        <v>2</v>
      </c>
      <c r="AI33">
        <v>3</v>
      </c>
    </row>
    <row r="34" spans="1:35" ht="30" x14ac:dyDescent="0.25">
      <c r="A34" s="2" t="s">
        <v>37</v>
      </c>
      <c r="B34" s="2" t="s">
        <v>2733</v>
      </c>
      <c r="C34" s="2" t="s">
        <v>198</v>
      </c>
      <c r="D34" s="2" t="s">
        <v>2734</v>
      </c>
      <c r="E34" s="2"/>
      <c r="F34" s="2" t="s">
        <v>2735</v>
      </c>
      <c r="G34" s="2" t="s">
        <v>610</v>
      </c>
      <c r="H34" s="2" t="s">
        <v>647</v>
      </c>
      <c r="I34" s="2"/>
      <c r="J34" s="2" t="s">
        <v>44</v>
      </c>
      <c r="K34" s="2" t="s">
        <v>2736</v>
      </c>
      <c r="L34" s="2" t="s">
        <v>2735</v>
      </c>
      <c r="M34" s="2" t="s">
        <v>46</v>
      </c>
      <c r="N34" s="2" t="s">
        <v>8</v>
      </c>
      <c r="O34" s="2" t="s">
        <v>47</v>
      </c>
      <c r="P34" s="2" t="s">
        <v>2741</v>
      </c>
      <c r="Q34" s="2" t="s">
        <v>2784</v>
      </c>
      <c r="R34" s="2" t="s">
        <v>591</v>
      </c>
      <c r="S34" s="2" t="s">
        <v>2799</v>
      </c>
      <c r="T34" s="2" t="s">
        <v>2738</v>
      </c>
      <c r="U34" s="2" t="s">
        <v>2739</v>
      </c>
      <c r="V34" s="2" t="s">
        <v>2740</v>
      </c>
      <c r="W34" s="2"/>
      <c r="X34" s="2"/>
      <c r="Y34" s="2"/>
      <c r="Z34" s="2"/>
      <c r="AA34" s="2" t="s">
        <v>2128</v>
      </c>
      <c r="AB34" s="2" t="s">
        <v>2128</v>
      </c>
      <c r="AC34">
        <f>Notes!$C$7 * Notes!$D$10 * Notes!$C$13</f>
        <v>6022208000</v>
      </c>
      <c r="AD34">
        <f>Notes!$D$7 * Notes!$D$10 * Notes!$C$13</f>
        <v>1953390575</v>
      </c>
      <c r="AE34">
        <f>Notes!$E$7 * Notes!$D$10 * Notes!$C$13</f>
        <v>1121280000</v>
      </c>
      <c r="AF34">
        <f>Notes!$F$7 * Notes!$D$10 * Notes!$C$13</f>
        <v>4784128000</v>
      </c>
      <c r="AG34">
        <v>3</v>
      </c>
      <c r="AH34">
        <v>2</v>
      </c>
      <c r="AI34">
        <v>3</v>
      </c>
    </row>
    <row r="35" spans="1:35" ht="30" x14ac:dyDescent="0.25">
      <c r="A35" s="2" t="s">
        <v>37</v>
      </c>
      <c r="B35" s="2" t="s">
        <v>2695</v>
      </c>
      <c r="C35" s="2" t="s">
        <v>198</v>
      </c>
      <c r="D35" s="2" t="s">
        <v>2696</v>
      </c>
      <c r="E35" s="2"/>
      <c r="F35" s="2" t="s">
        <v>2697</v>
      </c>
      <c r="G35" s="2" t="s">
        <v>610</v>
      </c>
      <c r="H35" s="2" t="s">
        <v>43</v>
      </c>
      <c r="I35" s="2"/>
      <c r="J35" s="2" t="s">
        <v>44</v>
      </c>
      <c r="K35" s="2" t="s">
        <v>2698</v>
      </c>
      <c r="L35" s="2" t="s">
        <v>2697</v>
      </c>
      <c r="M35" s="2" t="s">
        <v>46</v>
      </c>
      <c r="N35" s="2" t="s">
        <v>8</v>
      </c>
      <c r="O35" s="2" t="s">
        <v>47</v>
      </c>
      <c r="P35" s="2" t="s">
        <v>2741</v>
      </c>
      <c r="Q35" s="2" t="s">
        <v>2784</v>
      </c>
      <c r="R35" s="2" t="s">
        <v>599</v>
      </c>
      <c r="S35" s="2" t="s">
        <v>2800</v>
      </c>
      <c r="T35" s="2" t="s">
        <v>2700</v>
      </c>
      <c r="U35" s="2" t="s">
        <v>2701</v>
      </c>
      <c r="V35" s="2" t="s">
        <v>2702</v>
      </c>
      <c r="W35" s="2"/>
      <c r="X35" s="2"/>
      <c r="Y35" s="2"/>
      <c r="Z35" s="2"/>
      <c r="AA35" s="2" t="s">
        <v>2128</v>
      </c>
      <c r="AB35" s="2" t="s">
        <v>2128</v>
      </c>
      <c r="AC35">
        <f>Notes!$C$7 * Notes!$D$10 * Notes!$C$13</f>
        <v>6022208000</v>
      </c>
      <c r="AD35">
        <f>Notes!$D$7 * Notes!$D$10 * Notes!$C$13</f>
        <v>1953390575</v>
      </c>
      <c r="AE35">
        <f>Notes!$E$7 * Notes!$D$10 * Notes!$C$13</f>
        <v>1121280000</v>
      </c>
      <c r="AF35">
        <f>Notes!$F$7 * Notes!$D$10 * Notes!$C$13</f>
        <v>4784128000</v>
      </c>
      <c r="AG35">
        <v>3</v>
      </c>
      <c r="AH35">
        <v>2</v>
      </c>
      <c r="AI35">
        <v>3</v>
      </c>
    </row>
    <row r="36" spans="1:35" ht="30" x14ac:dyDescent="0.25">
      <c r="A36" s="2" t="s">
        <v>37</v>
      </c>
      <c r="B36" s="2" t="s">
        <v>804</v>
      </c>
      <c r="C36" s="2" t="s">
        <v>189</v>
      </c>
      <c r="D36" s="2" t="s">
        <v>805</v>
      </c>
      <c r="E36" s="2"/>
      <c r="F36" s="2" t="s">
        <v>806</v>
      </c>
      <c r="G36" s="2" t="s">
        <v>807</v>
      </c>
      <c r="H36" s="2" t="s">
        <v>43</v>
      </c>
      <c r="I36" s="2"/>
      <c r="J36" s="2" t="s">
        <v>44</v>
      </c>
      <c r="K36" s="2" t="s">
        <v>278</v>
      </c>
      <c r="L36" s="2" t="s">
        <v>806</v>
      </c>
      <c r="M36" s="2" t="s">
        <v>46</v>
      </c>
      <c r="N36" s="2" t="s">
        <v>8</v>
      </c>
      <c r="O36" s="2" t="s">
        <v>47</v>
      </c>
      <c r="P36" s="2" t="s">
        <v>2741</v>
      </c>
      <c r="Q36" s="2" t="s">
        <v>2784</v>
      </c>
      <c r="R36" s="2" t="s">
        <v>612</v>
      </c>
      <c r="S36" s="2" t="s">
        <v>2801</v>
      </c>
      <c r="T36" s="2" t="s">
        <v>811</v>
      </c>
      <c r="U36" s="2" t="s">
        <v>279</v>
      </c>
      <c r="V36" s="2" t="s">
        <v>280</v>
      </c>
      <c r="W36" s="2"/>
      <c r="X36" s="2"/>
      <c r="Y36" s="2"/>
      <c r="Z36" s="2"/>
      <c r="AA36" s="2" t="s">
        <v>2128</v>
      </c>
      <c r="AB36" s="2" t="s">
        <v>2128</v>
      </c>
      <c r="AC36">
        <f>Notes!$C$7 * Notes!$D$10 * Notes!$C$13</f>
        <v>6022208000</v>
      </c>
      <c r="AD36">
        <f>Notes!$D$7 * Notes!$D$10 * Notes!$C$13</f>
        <v>1953390575</v>
      </c>
      <c r="AE36">
        <f>Notes!$E$7 * Notes!$D$10 * Notes!$C$13</f>
        <v>1121280000</v>
      </c>
      <c r="AF36">
        <f>Notes!$F$7 * Notes!$D$10 * Notes!$C$13</f>
        <v>4784128000</v>
      </c>
      <c r="AG36">
        <v>3</v>
      </c>
      <c r="AH36">
        <v>2</v>
      </c>
      <c r="AI36">
        <v>3</v>
      </c>
    </row>
    <row r="37" spans="1:35" ht="30" x14ac:dyDescent="0.25">
      <c r="A37" s="2" t="s">
        <v>37</v>
      </c>
      <c r="B37" s="2" t="s">
        <v>814</v>
      </c>
      <c r="C37" s="2" t="s">
        <v>189</v>
      </c>
      <c r="D37" s="2" t="s">
        <v>815</v>
      </c>
      <c r="E37" s="2"/>
      <c r="F37" s="2" t="s">
        <v>816</v>
      </c>
      <c r="G37" s="2" t="s">
        <v>807</v>
      </c>
      <c r="H37" s="2" t="s">
        <v>43</v>
      </c>
      <c r="I37" s="2"/>
      <c r="J37" s="2" t="s">
        <v>44</v>
      </c>
      <c r="K37" s="2" t="s">
        <v>641</v>
      </c>
      <c r="L37" s="2" t="s">
        <v>816</v>
      </c>
      <c r="M37" s="2" t="s">
        <v>46</v>
      </c>
      <c r="N37" s="2" t="s">
        <v>8</v>
      </c>
      <c r="O37" s="2" t="s">
        <v>47</v>
      </c>
      <c r="P37" s="2" t="s">
        <v>2741</v>
      </c>
      <c r="Q37" s="2" t="s">
        <v>2784</v>
      </c>
      <c r="R37" s="2" t="s">
        <v>624</v>
      </c>
      <c r="S37" s="2" t="s">
        <v>2802</v>
      </c>
      <c r="T37" s="2" t="s">
        <v>820</v>
      </c>
      <c r="U37" s="2" t="s">
        <v>645</v>
      </c>
      <c r="V37" s="2" t="s">
        <v>646</v>
      </c>
      <c r="W37" s="2"/>
      <c r="X37" s="2"/>
      <c r="Y37" s="2"/>
      <c r="Z37" s="2"/>
      <c r="AA37" s="2" t="s">
        <v>2128</v>
      </c>
      <c r="AB37" s="2" t="s">
        <v>2128</v>
      </c>
      <c r="AC37">
        <f>Notes!$C$7 * Notes!$D$10 * Notes!$C$13</f>
        <v>6022208000</v>
      </c>
      <c r="AD37">
        <f>Notes!$D$7 * Notes!$D$10 * Notes!$C$13</f>
        <v>1953390575</v>
      </c>
      <c r="AE37">
        <f>Notes!$E$7 * Notes!$D$10 * Notes!$C$13</f>
        <v>1121280000</v>
      </c>
      <c r="AF37">
        <f>Notes!$F$7 * Notes!$D$10 * Notes!$C$13</f>
        <v>4784128000</v>
      </c>
      <c r="AG37">
        <v>2</v>
      </c>
      <c r="AH37">
        <v>2</v>
      </c>
      <c r="AI37">
        <v>3</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E3DDE-E023-4710-AE15-1CD040C94751}">
  <dimension ref="A1:AI7"/>
  <sheetViews>
    <sheetView topLeftCell="AC1" workbookViewId="0">
      <selection activeCell="F2" sqref="F2"/>
    </sheetView>
  </sheetViews>
  <sheetFormatPr defaultRowHeight="15" x14ac:dyDescent="0.25"/>
  <cols>
    <col min="2" max="12" width="40.7109375" customWidth="1"/>
    <col min="13" max="28" width="40.7109375" hidden="1" customWidth="1"/>
    <col min="29" max="29" width="29" customWidth="1"/>
    <col min="30" max="30" width="30.85546875" customWidth="1"/>
    <col min="31" max="31" width="29.28515625" customWidth="1"/>
    <col min="32" max="32" width="16.140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1004</v>
      </c>
      <c r="AD1" s="1" t="s">
        <v>1005</v>
      </c>
      <c r="AE1" s="1" t="s">
        <v>1006</v>
      </c>
      <c r="AF1" s="1" t="s">
        <v>4226</v>
      </c>
      <c r="AG1" s="1" t="s">
        <v>4222</v>
      </c>
      <c r="AH1" s="1" t="s">
        <v>4223</v>
      </c>
      <c r="AI1" s="1" t="s">
        <v>4224</v>
      </c>
    </row>
    <row r="2" spans="1:35" ht="30" x14ac:dyDescent="0.25">
      <c r="A2" s="2" t="s">
        <v>37</v>
      </c>
      <c r="B2" s="2" t="s">
        <v>264</v>
      </c>
      <c r="C2" s="2" t="s">
        <v>53</v>
      </c>
      <c r="D2" s="2" t="s">
        <v>265</v>
      </c>
      <c r="E2" s="2" t="s">
        <v>292</v>
      </c>
      <c r="F2" s="2" t="s">
        <v>266</v>
      </c>
      <c r="G2" s="2" t="s">
        <v>136</v>
      </c>
      <c r="H2" s="2" t="s">
        <v>43</v>
      </c>
      <c r="I2" s="2"/>
      <c r="J2" s="2" t="s">
        <v>44</v>
      </c>
      <c r="K2" s="2" t="s">
        <v>45</v>
      </c>
      <c r="L2" s="2" t="s">
        <v>266</v>
      </c>
      <c r="M2" s="2" t="s">
        <v>46</v>
      </c>
      <c r="N2" s="2" t="s">
        <v>8</v>
      </c>
      <c r="O2" s="2" t="s">
        <v>47</v>
      </c>
      <c r="P2" s="2" t="s">
        <v>2392</v>
      </c>
      <c r="Q2" s="2"/>
      <c r="R2" s="2" t="s">
        <v>501</v>
      </c>
      <c r="S2" s="2" t="s">
        <v>2393</v>
      </c>
      <c r="T2" s="2" t="s">
        <v>267</v>
      </c>
      <c r="U2" s="2" t="s">
        <v>50</v>
      </c>
      <c r="V2" s="2" t="s">
        <v>51</v>
      </c>
      <c r="W2" s="2"/>
      <c r="X2" s="2"/>
      <c r="Y2" s="2"/>
      <c r="Z2" s="2"/>
      <c r="AA2" s="2" t="s">
        <v>2394</v>
      </c>
      <c r="AB2" s="2" t="s">
        <v>2394</v>
      </c>
      <c r="AC2">
        <f>Notes!$C$7 * Notes!$D$10 * Notes!$C$13</f>
        <v>6022208000</v>
      </c>
      <c r="AD2">
        <f>Notes!$D$7 * Notes!$D$10 * Notes!$C$13</f>
        <v>1953390575</v>
      </c>
      <c r="AE2">
        <f>Notes!$E$7 * Notes!$D$10 * Notes!$C$13</f>
        <v>1121280000</v>
      </c>
      <c r="AF2">
        <f>Notes!$F$7 * Notes!$D$10 * Notes!$C$13</f>
        <v>4784128000</v>
      </c>
      <c r="AG2">
        <v>3</v>
      </c>
      <c r="AH2">
        <v>2</v>
      </c>
      <c r="AI2">
        <v>1</v>
      </c>
    </row>
    <row r="3" spans="1:35" ht="30" x14ac:dyDescent="0.25">
      <c r="A3" s="2" t="s">
        <v>256</v>
      </c>
      <c r="B3" s="2" t="s">
        <v>397</v>
      </c>
      <c r="C3" s="2" t="s">
        <v>189</v>
      </c>
      <c r="D3" s="2" t="s">
        <v>398</v>
      </c>
      <c r="E3" s="2"/>
      <c r="F3" s="2" t="s">
        <v>399</v>
      </c>
      <c r="G3" s="2" t="s">
        <v>400</v>
      </c>
      <c r="H3" s="2" t="s">
        <v>43</v>
      </c>
      <c r="I3" s="2" t="s">
        <v>81</v>
      </c>
      <c r="J3" s="2" t="s">
        <v>44</v>
      </c>
      <c r="K3" s="2" t="s">
        <v>45</v>
      </c>
      <c r="L3" s="2" t="s">
        <v>399</v>
      </c>
      <c r="M3" s="2" t="s">
        <v>46</v>
      </c>
      <c r="N3" s="2" t="s">
        <v>8</v>
      </c>
      <c r="O3" s="2" t="s">
        <v>47</v>
      </c>
      <c r="P3" s="2" t="s">
        <v>2395</v>
      </c>
      <c r="Q3" s="2"/>
      <c r="R3" s="2" t="s">
        <v>122</v>
      </c>
      <c r="S3" s="2" t="s">
        <v>2396</v>
      </c>
      <c r="T3" s="2" t="s">
        <v>402</v>
      </c>
      <c r="U3" s="2" t="s">
        <v>50</v>
      </c>
      <c r="V3" s="2" t="s">
        <v>51</v>
      </c>
      <c r="W3" s="2"/>
      <c r="X3" s="2"/>
      <c r="Y3" s="2"/>
      <c r="Z3" s="2"/>
      <c r="AA3" s="2" t="s">
        <v>2397</v>
      </c>
      <c r="AB3" s="2" t="s">
        <v>2397</v>
      </c>
      <c r="AC3">
        <f>Notes!$C$7 * Notes!$D$10 * Notes!$C$13</f>
        <v>6022208000</v>
      </c>
      <c r="AD3">
        <f>Notes!$D$7 * Notes!$D$10 * Notes!$C$13</f>
        <v>1953390575</v>
      </c>
      <c r="AE3">
        <f>Notes!$E$7 * Notes!$D$10 * Notes!$C$13</f>
        <v>1121280000</v>
      </c>
      <c r="AF3">
        <f>Notes!$F$7 * Notes!$D$10 * Notes!$C$13</f>
        <v>4784128000</v>
      </c>
      <c r="AG3">
        <v>2</v>
      </c>
      <c r="AH3">
        <v>2</v>
      </c>
      <c r="AI3">
        <v>3</v>
      </c>
    </row>
    <row r="4" spans="1:35" ht="30" x14ac:dyDescent="0.25">
      <c r="A4" s="2" t="s">
        <v>37</v>
      </c>
      <c r="B4" s="2" t="s">
        <v>406</v>
      </c>
      <c r="C4" s="2" t="s">
        <v>189</v>
      </c>
      <c r="D4" s="2" t="s">
        <v>407</v>
      </c>
      <c r="E4" s="2" t="s">
        <v>2398</v>
      </c>
      <c r="F4" s="2" t="s">
        <v>408</v>
      </c>
      <c r="G4" s="2" t="s">
        <v>409</v>
      </c>
      <c r="H4" s="2" t="s">
        <v>43</v>
      </c>
      <c r="I4" s="2" t="s">
        <v>81</v>
      </c>
      <c r="J4" s="2" t="s">
        <v>44</v>
      </c>
      <c r="K4" s="2" t="s">
        <v>45</v>
      </c>
      <c r="L4" s="2" t="s">
        <v>408</v>
      </c>
      <c r="M4" s="2" t="s">
        <v>46</v>
      </c>
      <c r="N4" s="2" t="s">
        <v>8</v>
      </c>
      <c r="O4" s="2" t="s">
        <v>47</v>
      </c>
      <c r="P4" s="2" t="s">
        <v>2399</v>
      </c>
      <c r="Q4" s="2"/>
      <c r="R4" s="2" t="s">
        <v>82</v>
      </c>
      <c r="S4" s="2" t="s">
        <v>2400</v>
      </c>
      <c r="T4" s="2" t="s">
        <v>411</v>
      </c>
      <c r="U4" s="2" t="s">
        <v>50</v>
      </c>
      <c r="V4" s="2" t="s">
        <v>51</v>
      </c>
      <c r="W4" s="2"/>
      <c r="X4" s="2"/>
      <c r="Y4" s="2"/>
      <c r="Z4" s="2"/>
      <c r="AA4" s="2" t="s">
        <v>2397</v>
      </c>
      <c r="AB4" s="2" t="s">
        <v>2397</v>
      </c>
      <c r="AC4">
        <f>Notes!$C$7 * Notes!$D$10 * Notes!$C$13</f>
        <v>6022208000</v>
      </c>
      <c r="AD4">
        <f>Notes!$D$7 * Notes!$D$10 * Notes!$C$13</f>
        <v>1953390575</v>
      </c>
      <c r="AE4">
        <f>Notes!$E$7 * Notes!$D$10 * Notes!$C$13</f>
        <v>1121280000</v>
      </c>
      <c r="AF4">
        <f>Notes!$F$7 * Notes!$D$10 * Notes!$C$13</f>
        <v>4784128000</v>
      </c>
      <c r="AG4">
        <v>3</v>
      </c>
      <c r="AH4">
        <v>2</v>
      </c>
      <c r="AI4">
        <v>3</v>
      </c>
    </row>
    <row r="5" spans="1:35" ht="30" x14ac:dyDescent="0.25">
      <c r="A5" s="2" t="s">
        <v>37</v>
      </c>
      <c r="B5" s="2" t="s">
        <v>225</v>
      </c>
      <c r="C5" s="2" t="s">
        <v>103</v>
      </c>
      <c r="D5" s="2" t="s">
        <v>226</v>
      </c>
      <c r="E5" s="2"/>
      <c r="F5" s="2" t="s">
        <v>227</v>
      </c>
      <c r="G5" s="2" t="s">
        <v>106</v>
      </c>
      <c r="H5" s="2" t="s">
        <v>647</v>
      </c>
      <c r="I5" s="2"/>
      <c r="J5" s="2" t="s">
        <v>44</v>
      </c>
      <c r="K5" s="2" t="s">
        <v>648</v>
      </c>
      <c r="L5" s="2" t="s">
        <v>227</v>
      </c>
      <c r="M5" s="2" t="s">
        <v>46</v>
      </c>
      <c r="N5" s="2" t="s">
        <v>8</v>
      </c>
      <c r="O5" s="2" t="s">
        <v>47</v>
      </c>
      <c r="P5" s="2" t="s">
        <v>2401</v>
      </c>
      <c r="Q5" s="2"/>
      <c r="R5" s="2" t="s">
        <v>100</v>
      </c>
      <c r="S5" s="2" t="s">
        <v>2402</v>
      </c>
      <c r="T5" s="2" t="s">
        <v>228</v>
      </c>
      <c r="U5" s="2" t="s">
        <v>651</v>
      </c>
      <c r="V5" s="2" t="s">
        <v>652</v>
      </c>
      <c r="W5" s="2"/>
      <c r="X5" s="2"/>
      <c r="Y5" s="2"/>
      <c r="Z5" s="2"/>
      <c r="AA5" s="2" t="s">
        <v>2403</v>
      </c>
      <c r="AB5" s="2" t="s">
        <v>2403</v>
      </c>
      <c r="AC5">
        <f>Notes!$C$7 * Notes!$D$10 * Notes!$C$13</f>
        <v>6022208000</v>
      </c>
      <c r="AD5">
        <f>Notes!$D$7 * Notes!$D$10 * Notes!$C$13</f>
        <v>1953390575</v>
      </c>
      <c r="AE5">
        <f>Notes!$E$7 * Notes!$D$10 * Notes!$C$13</f>
        <v>1121280000</v>
      </c>
      <c r="AF5">
        <f>Notes!$F$7 * Notes!$D$10 * Notes!$C$13</f>
        <v>4784128000</v>
      </c>
      <c r="AG5">
        <v>2</v>
      </c>
      <c r="AH5">
        <v>2</v>
      </c>
      <c r="AI5">
        <v>3</v>
      </c>
    </row>
    <row r="6" spans="1:35" ht="30" x14ac:dyDescent="0.25">
      <c r="A6" s="2" t="s">
        <v>37</v>
      </c>
      <c r="B6" s="2" t="s">
        <v>229</v>
      </c>
      <c r="C6" s="2" t="s">
        <v>103</v>
      </c>
      <c r="D6" s="2" t="s">
        <v>230</v>
      </c>
      <c r="E6" s="2"/>
      <c r="F6" s="2" t="s">
        <v>231</v>
      </c>
      <c r="G6" s="2" t="s">
        <v>115</v>
      </c>
      <c r="H6" s="2" t="s">
        <v>647</v>
      </c>
      <c r="I6" s="2"/>
      <c r="J6" s="2" t="s">
        <v>44</v>
      </c>
      <c r="K6" s="2" t="s">
        <v>648</v>
      </c>
      <c r="L6" s="2" t="s">
        <v>231</v>
      </c>
      <c r="M6" s="2" t="s">
        <v>46</v>
      </c>
      <c r="N6" s="2" t="s">
        <v>8</v>
      </c>
      <c r="O6" s="2" t="s">
        <v>47</v>
      </c>
      <c r="P6" s="2" t="s">
        <v>2401</v>
      </c>
      <c r="Q6" s="2"/>
      <c r="R6" s="2" t="s">
        <v>108</v>
      </c>
      <c r="S6" s="2" t="s">
        <v>2404</v>
      </c>
      <c r="T6" s="2" t="s">
        <v>232</v>
      </c>
      <c r="U6" s="2" t="s">
        <v>651</v>
      </c>
      <c r="V6" s="2" t="s">
        <v>652</v>
      </c>
      <c r="W6" s="2"/>
      <c r="X6" s="2"/>
      <c r="Y6" s="2"/>
      <c r="Z6" s="2"/>
      <c r="AA6" s="2" t="s">
        <v>2403</v>
      </c>
      <c r="AB6" s="2" t="s">
        <v>2403</v>
      </c>
      <c r="AC6">
        <f>Notes!$C$7 * Notes!$D$10 * Notes!$C$13</f>
        <v>6022208000</v>
      </c>
      <c r="AD6">
        <f>Notes!$D$7 * Notes!$D$10 * Notes!$C$13</f>
        <v>1953390575</v>
      </c>
      <c r="AE6">
        <f>Notes!$E$7 * Notes!$D$10 * Notes!$C$13</f>
        <v>1121280000</v>
      </c>
      <c r="AF6">
        <f>Notes!$F$7 * Notes!$D$10 * Notes!$C$13</f>
        <v>4784128000</v>
      </c>
      <c r="AG6">
        <v>2</v>
      </c>
      <c r="AH6">
        <v>2</v>
      </c>
      <c r="AI6">
        <v>3</v>
      </c>
    </row>
    <row r="7" spans="1:35" ht="90" x14ac:dyDescent="0.25">
      <c r="A7" s="2" t="s">
        <v>37</v>
      </c>
      <c r="B7" s="2" t="s">
        <v>2118</v>
      </c>
      <c r="C7" s="2" t="s">
        <v>37</v>
      </c>
      <c r="D7" s="2" t="s">
        <v>2119</v>
      </c>
      <c r="E7" s="2" t="s">
        <v>2118</v>
      </c>
      <c r="F7" s="2" t="s">
        <v>2120</v>
      </c>
      <c r="G7" s="2" t="s">
        <v>2121</v>
      </c>
      <c r="H7" s="2" t="s">
        <v>824</v>
      </c>
      <c r="I7" s="2"/>
      <c r="J7" s="2" t="s">
        <v>44</v>
      </c>
      <c r="K7" s="2" t="s">
        <v>2122</v>
      </c>
      <c r="L7" s="2" t="s">
        <v>2120</v>
      </c>
      <c r="M7" s="2" t="s">
        <v>46</v>
      </c>
      <c r="N7" s="2" t="s">
        <v>274</v>
      </c>
      <c r="O7" s="2" t="s">
        <v>47</v>
      </c>
      <c r="P7" s="2" t="s">
        <v>2123</v>
      </c>
      <c r="Q7" s="2"/>
      <c r="R7" s="2" t="s">
        <v>1074</v>
      </c>
      <c r="S7" s="2" t="s">
        <v>2124</v>
      </c>
      <c r="T7" s="2" t="s">
        <v>2125</v>
      </c>
      <c r="U7" s="2" t="s">
        <v>2126</v>
      </c>
      <c r="V7" s="2" t="s">
        <v>2127</v>
      </c>
      <c r="W7" s="2"/>
      <c r="X7" s="2"/>
      <c r="Y7" s="2"/>
      <c r="Z7" s="2"/>
      <c r="AA7" s="2" t="s">
        <v>2128</v>
      </c>
      <c r="AB7" s="2" t="s">
        <v>2128</v>
      </c>
      <c r="AC7">
        <f>Notes!$C$7 * Notes!$D$10 * Notes!$C$13</f>
        <v>6022208000</v>
      </c>
      <c r="AD7">
        <f>Notes!$D$7 * Notes!$D$10 * Notes!$C$13</f>
        <v>1953390575</v>
      </c>
      <c r="AE7">
        <f>Notes!$E$7 * Notes!$D$10 * Notes!$C$13</f>
        <v>1121280000</v>
      </c>
      <c r="AF7">
        <f>Notes!$F$7 * Notes!$D$10 * Notes!$C$13</f>
        <v>4784128000</v>
      </c>
      <c r="AG7">
        <v>3</v>
      </c>
      <c r="AH7">
        <v>2</v>
      </c>
      <c r="AI7">
        <v>3</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I5"/>
  <sheetViews>
    <sheetView topLeftCell="L1" workbookViewId="0">
      <selection activeCell="L4" sqref="L4"/>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30" x14ac:dyDescent="0.25">
      <c r="A2" s="2" t="s">
        <v>256</v>
      </c>
      <c r="B2" s="2" t="s">
        <v>840</v>
      </c>
      <c r="C2" s="2" t="s">
        <v>841</v>
      </c>
      <c r="D2" s="2" t="s">
        <v>842</v>
      </c>
      <c r="E2" s="2" t="s">
        <v>843</v>
      </c>
      <c r="F2" s="2" t="s">
        <v>844</v>
      </c>
      <c r="G2" s="2" t="s">
        <v>845</v>
      </c>
      <c r="H2" s="2" t="s">
        <v>824</v>
      </c>
      <c r="I2" s="2"/>
      <c r="J2" s="2" t="s">
        <v>44</v>
      </c>
      <c r="K2" s="2" t="s">
        <v>45</v>
      </c>
      <c r="L2" s="2" t="s">
        <v>844</v>
      </c>
      <c r="M2" s="2" t="s">
        <v>145</v>
      </c>
      <c r="N2" s="2" t="s">
        <v>8</v>
      </c>
      <c r="O2" s="2" t="s">
        <v>146</v>
      </c>
      <c r="P2" s="2" t="s">
        <v>846</v>
      </c>
      <c r="Q2" s="2"/>
      <c r="R2" s="2" t="s">
        <v>823</v>
      </c>
      <c r="S2" s="2" t="s">
        <v>847</v>
      </c>
      <c r="T2" s="2" t="s">
        <v>848</v>
      </c>
      <c r="U2" s="2" t="s">
        <v>849</v>
      </c>
      <c r="V2" s="2" t="s">
        <v>850</v>
      </c>
      <c r="W2" s="2"/>
      <c r="X2" s="2"/>
      <c r="Y2" s="2"/>
      <c r="Z2" s="2"/>
      <c r="AA2" s="2" t="s">
        <v>851</v>
      </c>
      <c r="AB2" s="2" t="s">
        <v>851</v>
      </c>
      <c r="AC2">
        <f>Notes!$G$7 * Notes!$D$10 * Notes!$C$13</f>
        <v>6755133475</v>
      </c>
      <c r="AD2">
        <f>Notes!$H$7 * Notes!$D$10 * Notes!$C$13</f>
        <v>12064160675</v>
      </c>
      <c r="AE2">
        <f>Notes!$I$7 * Notes!$D$10 * Notes!$C$13</f>
        <v>14221432950</v>
      </c>
      <c r="AF2">
        <f>Notes!$J$7 * Notes!$D$10 * Notes!$C$13</f>
        <v>3402713412.5</v>
      </c>
      <c r="AG2">
        <v>3</v>
      </c>
      <c r="AH2">
        <v>2</v>
      </c>
      <c r="AI2">
        <v>1</v>
      </c>
    </row>
    <row r="3" spans="1:35" ht="105" x14ac:dyDescent="0.25">
      <c r="A3" s="2" t="s">
        <v>256</v>
      </c>
      <c r="B3" s="2" t="s">
        <v>140</v>
      </c>
      <c r="C3" s="2" t="s">
        <v>141</v>
      </c>
      <c r="D3" s="2" t="s">
        <v>142</v>
      </c>
      <c r="E3" s="2" t="s">
        <v>852</v>
      </c>
      <c r="F3" s="2" t="s">
        <v>143</v>
      </c>
      <c r="G3" s="2" t="s">
        <v>144</v>
      </c>
      <c r="H3" s="2" t="s">
        <v>824</v>
      </c>
      <c r="I3" s="2"/>
      <c r="J3" s="2" t="s">
        <v>44</v>
      </c>
      <c r="K3" s="2" t="s">
        <v>45</v>
      </c>
      <c r="L3" s="2" t="s">
        <v>143</v>
      </c>
      <c r="M3" s="2" t="s">
        <v>145</v>
      </c>
      <c r="N3" s="2" t="s">
        <v>8</v>
      </c>
      <c r="O3" s="2" t="s">
        <v>146</v>
      </c>
      <c r="P3" s="2" t="s">
        <v>846</v>
      </c>
      <c r="Q3" s="2"/>
      <c r="R3" s="2" t="s">
        <v>256</v>
      </c>
      <c r="S3" s="2" t="s">
        <v>853</v>
      </c>
      <c r="T3" s="2" t="s">
        <v>148</v>
      </c>
      <c r="U3" s="2" t="s">
        <v>849</v>
      </c>
      <c r="V3" s="2" t="s">
        <v>850</v>
      </c>
      <c r="W3" s="2"/>
      <c r="X3" s="2"/>
      <c r="Y3" s="2"/>
      <c r="Z3" s="2"/>
      <c r="AA3" s="2" t="s">
        <v>854</v>
      </c>
      <c r="AB3" s="2" t="s">
        <v>854</v>
      </c>
      <c r="AC3">
        <f>Notes!$G$7 * Notes!$D$10 * Notes!$C$13</f>
        <v>6755133475</v>
      </c>
      <c r="AD3">
        <f>Notes!$H$7 * Notes!$D$10 * Notes!$C$13</f>
        <v>12064160675</v>
      </c>
      <c r="AE3">
        <f>Notes!$I$7 * Notes!$D$10 * Notes!$C$13</f>
        <v>14221432950</v>
      </c>
      <c r="AF3">
        <f>Notes!$J$7 * Notes!$D$10 * Notes!$C$13</f>
        <v>3402713412.5</v>
      </c>
      <c r="AG3">
        <v>2</v>
      </c>
      <c r="AH3">
        <v>1</v>
      </c>
      <c r="AI3">
        <v>1</v>
      </c>
    </row>
    <row r="4" spans="1:35" ht="90" x14ac:dyDescent="0.25">
      <c r="A4" s="2" t="s">
        <v>37</v>
      </c>
      <c r="B4" s="2" t="s">
        <v>855</v>
      </c>
      <c r="C4" s="2" t="s">
        <v>223</v>
      </c>
      <c r="D4" s="2" t="s">
        <v>856</v>
      </c>
      <c r="E4" s="2"/>
      <c r="F4" s="2" t="s">
        <v>857</v>
      </c>
      <c r="G4" s="2" t="s">
        <v>858</v>
      </c>
      <c r="H4" s="2" t="s">
        <v>859</v>
      </c>
      <c r="I4" s="2"/>
      <c r="J4" s="2" t="s">
        <v>44</v>
      </c>
      <c r="K4" s="2" t="s">
        <v>45</v>
      </c>
      <c r="L4" s="2" t="s">
        <v>857</v>
      </c>
      <c r="M4" s="2" t="s">
        <v>145</v>
      </c>
      <c r="N4" s="2" t="s">
        <v>8</v>
      </c>
      <c r="O4" s="2" t="s">
        <v>146</v>
      </c>
      <c r="P4" s="2" t="s">
        <v>860</v>
      </c>
      <c r="Q4" s="2" t="s">
        <v>861</v>
      </c>
      <c r="R4" s="2" t="s">
        <v>116</v>
      </c>
      <c r="S4" s="2" t="s">
        <v>862</v>
      </c>
      <c r="T4" s="2" t="s">
        <v>863</v>
      </c>
      <c r="U4" s="2" t="s">
        <v>864</v>
      </c>
      <c r="V4" s="2" t="s">
        <v>865</v>
      </c>
      <c r="W4" s="2"/>
      <c r="X4" s="2"/>
      <c r="Y4" s="2"/>
      <c r="Z4" s="2"/>
      <c r="AA4" s="2" t="s">
        <v>866</v>
      </c>
      <c r="AB4" s="2" t="s">
        <v>866</v>
      </c>
      <c r="AC4">
        <f>Notes!$G$7 * Notes!$D$10 * Notes!$C$13</f>
        <v>6755133475</v>
      </c>
      <c r="AD4">
        <f>Notes!$H$7 * Notes!$D$10 * Notes!$C$13</f>
        <v>12064160675</v>
      </c>
      <c r="AE4">
        <f>Notes!$I$7 * Notes!$D$10 * Notes!$C$13</f>
        <v>14221432950</v>
      </c>
      <c r="AF4">
        <f>Notes!$J$7 * Notes!$D$10 * Notes!$C$13</f>
        <v>3402713412.5</v>
      </c>
      <c r="AG4">
        <v>3</v>
      </c>
      <c r="AH4">
        <v>2</v>
      </c>
      <c r="AI4">
        <v>1</v>
      </c>
    </row>
    <row r="5" spans="1:35" ht="135" x14ac:dyDescent="0.25">
      <c r="A5" s="2" t="s">
        <v>37</v>
      </c>
      <c r="B5" s="2" t="s">
        <v>1166</v>
      </c>
      <c r="C5" s="2" t="s">
        <v>1158</v>
      </c>
      <c r="D5" s="2" t="s">
        <v>1159</v>
      </c>
      <c r="E5" s="2"/>
      <c r="F5" s="2" t="s">
        <v>1167</v>
      </c>
      <c r="G5" s="2" t="s">
        <v>1168</v>
      </c>
      <c r="H5" s="2" t="s">
        <v>824</v>
      </c>
      <c r="I5" s="2"/>
      <c r="J5" s="2" t="s">
        <v>44</v>
      </c>
      <c r="K5" s="2" t="s">
        <v>45</v>
      </c>
      <c r="L5" s="2" t="s">
        <v>1167</v>
      </c>
      <c r="M5" s="2" t="s">
        <v>145</v>
      </c>
      <c r="N5" s="2" t="s">
        <v>274</v>
      </c>
      <c r="O5" s="2" t="s">
        <v>146</v>
      </c>
      <c r="P5" s="2" t="s">
        <v>1130</v>
      </c>
      <c r="Q5" s="2" t="s">
        <v>1131</v>
      </c>
      <c r="R5" s="2" t="s">
        <v>108</v>
      </c>
      <c r="S5" s="2" t="s">
        <v>1169</v>
      </c>
      <c r="T5" s="2" t="s">
        <v>1170</v>
      </c>
      <c r="U5" s="2" t="s">
        <v>849</v>
      </c>
      <c r="V5" s="2" t="s">
        <v>850</v>
      </c>
      <c r="W5" s="2" t="s">
        <v>204</v>
      </c>
      <c r="X5" s="2" t="s">
        <v>1164</v>
      </c>
      <c r="Y5" s="2" t="s">
        <v>1165</v>
      </c>
      <c r="Z5" s="2" t="s">
        <v>533</v>
      </c>
      <c r="AA5" s="2" t="s">
        <v>1171</v>
      </c>
      <c r="AB5" s="2" t="s">
        <v>1171</v>
      </c>
      <c r="AC5">
        <f>Notes!$G$7 * Notes!$D$10 * Notes!$C$13</f>
        <v>6755133475</v>
      </c>
      <c r="AD5">
        <f>Notes!$H$7 * Notes!$D$10 * Notes!$C$13</f>
        <v>12064160675</v>
      </c>
      <c r="AE5">
        <f>Notes!$I$7 * Notes!$D$10 * Notes!$C$13</f>
        <v>14221432950</v>
      </c>
      <c r="AF5">
        <f>Notes!$J$7 * Notes!$D$10 * Notes!$C$13</f>
        <v>3402713412.5</v>
      </c>
      <c r="AG5">
        <v>3</v>
      </c>
      <c r="AH5">
        <v>2</v>
      </c>
      <c r="AI5">
        <v>1</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I8"/>
  <sheetViews>
    <sheetView topLeftCell="L1" workbookViewId="0">
      <selection activeCell="AI7" sqref="AI7"/>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30" x14ac:dyDescent="0.25">
      <c r="A2" s="2" t="s">
        <v>37</v>
      </c>
      <c r="B2" s="2" t="s">
        <v>867</v>
      </c>
      <c r="C2" s="2" t="s">
        <v>198</v>
      </c>
      <c r="D2" s="2" t="s">
        <v>868</v>
      </c>
      <c r="E2" s="2"/>
      <c r="F2" s="2" t="s">
        <v>869</v>
      </c>
      <c r="G2" s="2" t="s">
        <v>870</v>
      </c>
      <c r="H2" s="2" t="s">
        <v>824</v>
      </c>
      <c r="I2" s="2"/>
      <c r="J2" s="2" t="s">
        <v>44</v>
      </c>
      <c r="K2" s="2" t="s">
        <v>871</v>
      </c>
      <c r="L2" s="2" t="s">
        <v>869</v>
      </c>
      <c r="M2" s="2" t="s">
        <v>872</v>
      </c>
      <c r="N2" s="2" t="s">
        <v>8</v>
      </c>
      <c r="O2" s="2" t="s">
        <v>146</v>
      </c>
      <c r="P2" s="2" t="s">
        <v>873</v>
      </c>
      <c r="Q2" s="2"/>
      <c r="R2" s="2" t="s">
        <v>874</v>
      </c>
      <c r="S2" s="2" t="s">
        <v>875</v>
      </c>
      <c r="T2" s="2" t="s">
        <v>876</v>
      </c>
      <c r="U2" s="2" t="s">
        <v>877</v>
      </c>
      <c r="V2" s="2" t="s">
        <v>878</v>
      </c>
      <c r="W2" s="2" t="s">
        <v>204</v>
      </c>
      <c r="X2" s="2" t="s">
        <v>205</v>
      </c>
      <c r="Y2" s="2" t="s">
        <v>342</v>
      </c>
      <c r="Z2" s="2" t="s">
        <v>533</v>
      </c>
      <c r="AA2" s="2" t="s">
        <v>879</v>
      </c>
      <c r="AB2" s="2" t="s">
        <v>879</v>
      </c>
      <c r="AC2">
        <f>Notes!$G$7 * Notes!$D$10 * Notes!$C$13</f>
        <v>6755133475</v>
      </c>
      <c r="AD2">
        <f>Notes!$H$7 * Notes!$D$10 * Notes!$C$13</f>
        <v>12064160675</v>
      </c>
      <c r="AE2">
        <f>Notes!$I$7 * Notes!$D$10 * Notes!$C$13</f>
        <v>14221432950</v>
      </c>
      <c r="AF2">
        <f>Notes!$J$7 * Notes!$D$10 * Notes!$C$13</f>
        <v>3402713412.5</v>
      </c>
      <c r="AG2">
        <v>2</v>
      </c>
      <c r="AH2">
        <v>2</v>
      </c>
      <c r="AI2">
        <v>1</v>
      </c>
    </row>
    <row r="3" spans="1:35" ht="30" x14ac:dyDescent="0.25">
      <c r="A3" s="2" t="s">
        <v>37</v>
      </c>
      <c r="B3" s="2" t="s">
        <v>1022</v>
      </c>
      <c r="C3" s="2" t="s">
        <v>198</v>
      </c>
      <c r="D3" s="2" t="s">
        <v>868</v>
      </c>
      <c r="E3" s="2"/>
      <c r="F3" s="2" t="s">
        <v>1023</v>
      </c>
      <c r="G3" s="2" t="s">
        <v>870</v>
      </c>
      <c r="H3" s="2" t="s">
        <v>43</v>
      </c>
      <c r="I3" s="2"/>
      <c r="J3" s="2" t="s">
        <v>44</v>
      </c>
      <c r="K3" s="2" t="s">
        <v>871</v>
      </c>
      <c r="L3" s="2" t="s">
        <v>1023</v>
      </c>
      <c r="M3" s="2" t="s">
        <v>872</v>
      </c>
      <c r="N3" s="2" t="s">
        <v>8</v>
      </c>
      <c r="O3" s="2" t="s">
        <v>47</v>
      </c>
      <c r="P3" s="2" t="s">
        <v>873</v>
      </c>
      <c r="Q3" s="2"/>
      <c r="R3" s="2" t="s">
        <v>874</v>
      </c>
      <c r="S3" s="2" t="s">
        <v>1024</v>
      </c>
      <c r="T3" s="2" t="s">
        <v>1025</v>
      </c>
      <c r="U3" s="2" t="s">
        <v>1026</v>
      </c>
      <c r="V3" s="2" t="s">
        <v>878</v>
      </c>
      <c r="W3" s="2"/>
      <c r="X3" s="2"/>
      <c r="Y3" s="2"/>
      <c r="Z3" s="2"/>
      <c r="AA3" s="2" t="s">
        <v>1027</v>
      </c>
      <c r="AB3" s="2" t="s">
        <v>1027</v>
      </c>
      <c r="AC3">
        <f>Notes!$C$7 * Notes!$D$10 * Notes!$C$13</f>
        <v>6022208000</v>
      </c>
      <c r="AD3">
        <f>Notes!$D$7 * Notes!$D$10 * Notes!$C$13</f>
        <v>1953390575</v>
      </c>
      <c r="AE3">
        <f>Notes!$E$7 * Notes!$D$10 * Notes!$C$13</f>
        <v>1121280000</v>
      </c>
      <c r="AF3">
        <f>Notes!$F$7 * Notes!$D$10 * Notes!$C$13</f>
        <v>4784128000</v>
      </c>
      <c r="AG3">
        <v>3</v>
      </c>
      <c r="AH3">
        <v>2</v>
      </c>
      <c r="AI3">
        <v>1</v>
      </c>
    </row>
    <row r="4" spans="1:35" ht="45" x14ac:dyDescent="0.25">
      <c r="A4" s="2" t="s">
        <v>37</v>
      </c>
      <c r="B4" s="2" t="s">
        <v>880</v>
      </c>
      <c r="C4" s="2" t="s">
        <v>223</v>
      </c>
      <c r="D4" s="2" t="s">
        <v>881</v>
      </c>
      <c r="E4" s="2"/>
      <c r="F4" s="2" t="s">
        <v>882</v>
      </c>
      <c r="G4" s="2" t="s">
        <v>883</v>
      </c>
      <c r="H4" s="2" t="s">
        <v>884</v>
      </c>
      <c r="I4" s="2"/>
      <c r="J4" s="2" t="s">
        <v>44</v>
      </c>
      <c r="K4" s="2" t="s">
        <v>45</v>
      </c>
      <c r="L4" s="2" t="s">
        <v>882</v>
      </c>
      <c r="M4" s="2" t="s">
        <v>885</v>
      </c>
      <c r="N4" s="2" t="s">
        <v>8</v>
      </c>
      <c r="O4" s="2" t="s">
        <v>146</v>
      </c>
      <c r="P4" s="2" t="s">
        <v>873</v>
      </c>
      <c r="Q4" s="2"/>
      <c r="R4" s="2" t="s">
        <v>825</v>
      </c>
      <c r="S4" s="2" t="s">
        <v>886</v>
      </c>
      <c r="T4" s="2" t="s">
        <v>887</v>
      </c>
      <c r="U4" s="2" t="s">
        <v>888</v>
      </c>
      <c r="V4" s="2" t="s">
        <v>889</v>
      </c>
      <c r="W4" s="2" t="s">
        <v>204</v>
      </c>
      <c r="X4" s="2" t="s">
        <v>435</v>
      </c>
      <c r="Y4" s="2" t="s">
        <v>890</v>
      </c>
      <c r="Z4" s="2" t="s">
        <v>891</v>
      </c>
      <c r="AA4" s="2" t="s">
        <v>892</v>
      </c>
      <c r="AB4" s="2" t="s">
        <v>892</v>
      </c>
      <c r="AC4">
        <f>Notes!$G$7 * Notes!$D$10 * Notes!$C$13</f>
        <v>6755133475</v>
      </c>
      <c r="AD4">
        <f>Notes!$H$7 * Notes!$D$10 * Notes!$C$13</f>
        <v>12064160675</v>
      </c>
      <c r="AE4">
        <f>Notes!$I$7 * Notes!$D$10 * Notes!$C$13</f>
        <v>14221432950</v>
      </c>
      <c r="AF4">
        <f>Notes!$J$7 * Notes!$D$10 * Notes!$C$13</f>
        <v>3402713412.5</v>
      </c>
      <c r="AG4">
        <v>3</v>
      </c>
      <c r="AH4">
        <v>2</v>
      </c>
      <c r="AI4">
        <v>1</v>
      </c>
    </row>
    <row r="5" spans="1:35" ht="45" x14ac:dyDescent="0.25">
      <c r="A5" s="2" t="s">
        <v>37</v>
      </c>
      <c r="B5" s="2" t="s">
        <v>893</v>
      </c>
      <c r="C5" s="2" t="s">
        <v>103</v>
      </c>
      <c r="D5" s="2" t="s">
        <v>894</v>
      </c>
      <c r="E5" s="2"/>
      <c r="F5" s="2" t="s">
        <v>895</v>
      </c>
      <c r="G5" s="2" t="s">
        <v>896</v>
      </c>
      <c r="H5" s="2" t="s">
        <v>884</v>
      </c>
      <c r="I5" s="2"/>
      <c r="J5" s="2" t="s">
        <v>44</v>
      </c>
      <c r="K5" s="2" t="s">
        <v>45</v>
      </c>
      <c r="L5" s="2" t="s">
        <v>895</v>
      </c>
      <c r="M5" s="2" t="s">
        <v>872</v>
      </c>
      <c r="N5" s="2" t="s">
        <v>8</v>
      </c>
      <c r="O5" s="2" t="s">
        <v>897</v>
      </c>
      <c r="P5" s="2" t="s">
        <v>873</v>
      </c>
      <c r="Q5" s="2"/>
      <c r="R5" s="2" t="s">
        <v>826</v>
      </c>
      <c r="S5" s="2" t="s">
        <v>898</v>
      </c>
      <c r="T5" s="2" t="s">
        <v>899</v>
      </c>
      <c r="U5" s="2" t="s">
        <v>900</v>
      </c>
      <c r="V5" s="2" t="s">
        <v>901</v>
      </c>
      <c r="W5" s="2"/>
      <c r="X5" s="2"/>
      <c r="Y5" s="2"/>
      <c r="Z5" s="2"/>
      <c r="AA5" s="2" t="s">
        <v>902</v>
      </c>
      <c r="AB5" s="2" t="s">
        <v>902</v>
      </c>
      <c r="AC5">
        <f>Notes!$G$7 * Notes!$D$10 * Notes!$C$13</f>
        <v>6755133475</v>
      </c>
      <c r="AD5">
        <f>Notes!$H$7 * Notes!$D$10 * Notes!$C$13</f>
        <v>12064160675</v>
      </c>
      <c r="AE5">
        <f>Notes!$I$7 * Notes!$D$10 * Notes!$C$13</f>
        <v>14221432950</v>
      </c>
      <c r="AF5">
        <f>Notes!$J$7 * Notes!$D$10 * Notes!$C$13</f>
        <v>3402713412.5</v>
      </c>
      <c r="AG5">
        <v>2</v>
      </c>
      <c r="AH5">
        <v>2</v>
      </c>
      <c r="AI5">
        <v>1</v>
      </c>
    </row>
    <row r="6" spans="1:35" ht="45" x14ac:dyDescent="0.25">
      <c r="A6" s="2" t="s">
        <v>37</v>
      </c>
      <c r="B6" s="2" t="s">
        <v>903</v>
      </c>
      <c r="C6" s="2" t="s">
        <v>103</v>
      </c>
      <c r="D6" s="2" t="s">
        <v>904</v>
      </c>
      <c r="E6" s="2"/>
      <c r="F6" s="2" t="s">
        <v>905</v>
      </c>
      <c r="G6" s="2" t="s">
        <v>906</v>
      </c>
      <c r="H6" s="2" t="s">
        <v>884</v>
      </c>
      <c r="I6" s="2"/>
      <c r="J6" s="2" t="s">
        <v>44</v>
      </c>
      <c r="K6" s="2" t="s">
        <v>45</v>
      </c>
      <c r="L6" s="2" t="s">
        <v>905</v>
      </c>
      <c r="M6" s="2" t="s">
        <v>872</v>
      </c>
      <c r="N6" s="2" t="s">
        <v>8</v>
      </c>
      <c r="O6" s="2" t="s">
        <v>897</v>
      </c>
      <c r="P6" s="2" t="s">
        <v>873</v>
      </c>
      <c r="Q6" s="2"/>
      <c r="R6" s="2" t="s">
        <v>907</v>
      </c>
      <c r="S6" s="2" t="s">
        <v>908</v>
      </c>
      <c r="T6" s="2" t="s">
        <v>909</v>
      </c>
      <c r="U6" s="2" t="s">
        <v>900</v>
      </c>
      <c r="V6" s="2" t="s">
        <v>901</v>
      </c>
      <c r="W6" s="2"/>
      <c r="X6" s="2"/>
      <c r="Y6" s="2"/>
      <c r="Z6" s="2"/>
      <c r="AA6" s="2" t="s">
        <v>902</v>
      </c>
      <c r="AB6" s="2" t="s">
        <v>902</v>
      </c>
      <c r="AC6">
        <f>Notes!$G$7 * Notes!$D$10 * Notes!$C$13</f>
        <v>6755133475</v>
      </c>
      <c r="AD6">
        <f>Notes!$H$7 * Notes!$D$10 * Notes!$C$13</f>
        <v>12064160675</v>
      </c>
      <c r="AE6">
        <f>Notes!$I$7 * Notes!$D$10 * Notes!$C$13</f>
        <v>14221432950</v>
      </c>
      <c r="AF6">
        <f>Notes!$J$7 * Notes!$D$10 * Notes!$C$13</f>
        <v>3402713412.5</v>
      </c>
      <c r="AG6">
        <v>2</v>
      </c>
      <c r="AH6">
        <v>2</v>
      </c>
      <c r="AI6">
        <v>1</v>
      </c>
    </row>
    <row r="7" spans="1:35" ht="105" customHeight="1" x14ac:dyDescent="0.25">
      <c r="A7" s="7" t="s">
        <v>37</v>
      </c>
      <c r="B7" s="2" t="s">
        <v>3269</v>
      </c>
      <c r="C7" s="2" t="s">
        <v>223</v>
      </c>
      <c r="D7" s="2" t="s">
        <v>3270</v>
      </c>
      <c r="E7" s="2" t="s">
        <v>3271</v>
      </c>
      <c r="F7" s="2" t="s">
        <v>3272</v>
      </c>
      <c r="G7" s="2" t="s">
        <v>1456</v>
      </c>
      <c r="H7" s="2" t="s">
        <v>3273</v>
      </c>
      <c r="I7" s="2"/>
      <c r="J7" s="2"/>
      <c r="K7" s="2" t="s">
        <v>45</v>
      </c>
      <c r="L7" s="2" t="s">
        <v>3272</v>
      </c>
      <c r="M7" s="2" t="s">
        <v>872</v>
      </c>
      <c r="N7" s="2" t="s">
        <v>274</v>
      </c>
      <c r="O7" s="2" t="s">
        <v>47</v>
      </c>
      <c r="P7" s="2" t="s">
        <v>1215</v>
      </c>
      <c r="Q7" s="2"/>
      <c r="R7" s="2">
        <v>11</v>
      </c>
      <c r="S7" t="s">
        <v>3274</v>
      </c>
      <c r="T7" t="s">
        <v>3275</v>
      </c>
      <c r="U7" t="s">
        <v>3276</v>
      </c>
      <c r="V7" t="s">
        <v>3277</v>
      </c>
      <c r="W7" s="2" t="s">
        <v>3256</v>
      </c>
      <c r="X7" s="2" t="s">
        <v>3251</v>
      </c>
      <c r="Y7">
        <v>1</v>
      </c>
      <c r="Z7" t="s">
        <v>1416</v>
      </c>
      <c r="AA7">
        <v>-3</v>
      </c>
      <c r="AB7" t="s">
        <v>1372</v>
      </c>
      <c r="AC7">
        <f>Notes!$G$7 * Notes!$D$10 * Notes!$C$13</f>
        <v>6755133475</v>
      </c>
      <c r="AD7">
        <f>Notes!$H$7 * Notes!$D$10 * Notes!$C$13</f>
        <v>12064160675</v>
      </c>
      <c r="AE7">
        <f>Notes!$I$7 * Notes!$D$10 * Notes!$C$13</f>
        <v>14221432950</v>
      </c>
      <c r="AF7">
        <f>Notes!$J$7 * Notes!$D$10 * Notes!$C$13</f>
        <v>3402713412.5</v>
      </c>
      <c r="AG7">
        <v>3</v>
      </c>
      <c r="AH7">
        <v>2</v>
      </c>
      <c r="AI7">
        <v>1</v>
      </c>
    </row>
    <row r="8" spans="1:35" ht="105" customHeight="1" x14ac:dyDescent="0.25">
      <c r="A8" s="7" t="s">
        <v>37</v>
      </c>
      <c r="B8" s="2" t="s">
        <v>3307</v>
      </c>
      <c r="C8" s="2" t="s">
        <v>53</v>
      </c>
      <c r="D8" s="2" t="s">
        <v>3308</v>
      </c>
      <c r="E8" s="2"/>
      <c r="F8" s="2" t="s">
        <v>3309</v>
      </c>
      <c r="G8" s="2" t="s">
        <v>3310</v>
      </c>
      <c r="H8" s="2" t="s">
        <v>884</v>
      </c>
      <c r="I8" s="2"/>
      <c r="J8" s="2"/>
      <c r="K8" s="2" t="s">
        <v>45</v>
      </c>
      <c r="L8" s="2" t="s">
        <v>3309</v>
      </c>
      <c r="M8" s="2" t="s">
        <v>872</v>
      </c>
      <c r="N8" s="2" t="s">
        <v>274</v>
      </c>
      <c r="O8" s="2" t="s">
        <v>47</v>
      </c>
      <c r="P8" s="2" t="s">
        <v>1215</v>
      </c>
      <c r="Q8" s="2"/>
      <c r="R8" s="2">
        <v>16</v>
      </c>
      <c r="S8" t="s">
        <v>3311</v>
      </c>
      <c r="T8" t="s">
        <v>3312</v>
      </c>
      <c r="U8" t="s">
        <v>3313</v>
      </c>
      <c r="V8" t="s">
        <v>889</v>
      </c>
      <c r="W8" s="2" t="s">
        <v>3256</v>
      </c>
      <c r="X8" s="2" t="s">
        <v>3251</v>
      </c>
      <c r="Y8">
        <v>1</v>
      </c>
      <c r="Z8" t="s">
        <v>1372</v>
      </c>
      <c r="AA8">
        <v>1</v>
      </c>
      <c r="AB8" t="s">
        <v>1372</v>
      </c>
      <c r="AC8">
        <f>Notes!$G$7 * Notes!$D$10 * Notes!$C$13</f>
        <v>6755133475</v>
      </c>
      <c r="AD8">
        <f>Notes!$H$7 * Notes!$D$10 * Notes!$C$13</f>
        <v>12064160675</v>
      </c>
      <c r="AE8">
        <f>Notes!$I$7 * Notes!$D$10 * Notes!$C$13</f>
        <v>14221432950</v>
      </c>
      <c r="AF8">
        <f>Notes!$J$7 * Notes!$D$10 * Notes!$C$13</f>
        <v>3402713412.5</v>
      </c>
      <c r="AG8">
        <v>3</v>
      </c>
      <c r="AH8">
        <v>2</v>
      </c>
      <c r="AI8">
        <v>3</v>
      </c>
    </row>
  </sheetData>
  <conditionalFormatting sqref="Y7">
    <cfRule type="cellIs" dxfId="62" priority="4" operator="equal">
      <formula>1</formula>
    </cfRule>
  </conditionalFormatting>
  <conditionalFormatting sqref="Y7">
    <cfRule type="cellIs" dxfId="61" priority="5" operator="equal">
      <formula>2</formula>
    </cfRule>
  </conditionalFormatting>
  <conditionalFormatting sqref="Y7">
    <cfRule type="cellIs" dxfId="60" priority="6" operator="equal">
      <formula>3</formula>
    </cfRule>
  </conditionalFormatting>
  <conditionalFormatting sqref="Y8">
    <cfRule type="cellIs" dxfId="59" priority="1" operator="equal">
      <formula>1</formula>
    </cfRule>
  </conditionalFormatting>
  <conditionalFormatting sqref="Y8">
    <cfRule type="cellIs" dxfId="58" priority="2" operator="equal">
      <formula>2</formula>
    </cfRule>
  </conditionalFormatting>
  <conditionalFormatting sqref="Y8">
    <cfRule type="cellIs" dxfId="57" priority="3" operator="equal">
      <formula>3</formula>
    </cfRule>
  </conditionalFormatting>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B4E95-4042-47F3-BF59-C9C059C19996}">
  <dimension ref="A1:AI10"/>
  <sheetViews>
    <sheetView topLeftCell="L1" workbookViewId="0">
      <selection activeCell="AI2" sqref="AI2:AI10"/>
    </sheetView>
  </sheetViews>
  <sheetFormatPr defaultRowHeight="15" x14ac:dyDescent="0.25"/>
  <cols>
    <col min="2" max="11" width="40.7109375" customWidth="1"/>
    <col min="12" max="12" width="30.42578125" customWidth="1"/>
    <col min="13" max="28" width="40.7109375" hidden="1" customWidth="1"/>
    <col min="29" max="29" width="30" customWidth="1"/>
    <col min="30" max="30" width="31.85546875" customWidth="1"/>
    <col min="31" max="31" width="31.57031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1004</v>
      </c>
      <c r="AD1" s="1" t="s">
        <v>1005</v>
      </c>
      <c r="AE1" s="1" t="s">
        <v>1006</v>
      </c>
      <c r="AF1" s="1" t="s">
        <v>4226</v>
      </c>
      <c r="AG1" s="1" t="s">
        <v>4222</v>
      </c>
      <c r="AH1" s="1" t="s">
        <v>4223</v>
      </c>
      <c r="AI1" s="1" t="s">
        <v>4224</v>
      </c>
    </row>
    <row r="2" spans="1:35" ht="30" x14ac:dyDescent="0.25">
      <c r="A2" s="2" t="s">
        <v>823</v>
      </c>
      <c r="B2" s="2" t="s">
        <v>1529</v>
      </c>
      <c r="C2" s="2" t="s">
        <v>198</v>
      </c>
      <c r="D2" s="2" t="s">
        <v>1530</v>
      </c>
      <c r="E2" s="2"/>
      <c r="F2" s="2" t="s">
        <v>1532</v>
      </c>
      <c r="G2" s="2" t="s">
        <v>1238</v>
      </c>
      <c r="H2" s="2" t="s">
        <v>1533</v>
      </c>
      <c r="I2" s="2"/>
      <c r="J2" s="2" t="s">
        <v>44</v>
      </c>
      <c r="K2" s="2" t="s">
        <v>1534</v>
      </c>
      <c r="L2" s="2" t="s">
        <v>1532</v>
      </c>
      <c r="M2" s="2" t="s">
        <v>130</v>
      </c>
      <c r="N2" s="2" t="s">
        <v>1939</v>
      </c>
      <c r="O2" s="2" t="s">
        <v>47</v>
      </c>
      <c r="P2" s="2" t="s">
        <v>1940</v>
      </c>
      <c r="Q2" s="2"/>
      <c r="R2" s="2" t="s">
        <v>599</v>
      </c>
      <c r="S2" s="2" t="s">
        <v>1941</v>
      </c>
      <c r="T2" s="2" t="s">
        <v>1536</v>
      </c>
      <c r="U2" s="2" t="s">
        <v>1537</v>
      </c>
      <c r="V2" s="2" t="s">
        <v>1538</v>
      </c>
      <c r="W2" s="2"/>
      <c r="X2" s="2"/>
      <c r="Y2" s="2"/>
      <c r="Z2" s="2"/>
      <c r="AA2" s="2" t="s">
        <v>1942</v>
      </c>
      <c r="AB2" s="2" t="s">
        <v>1942</v>
      </c>
      <c r="AG2">
        <v>3</v>
      </c>
      <c r="AH2">
        <v>3</v>
      </c>
      <c r="AI2">
        <v>3</v>
      </c>
    </row>
    <row r="3" spans="1:35" ht="30" x14ac:dyDescent="0.25">
      <c r="A3" s="2" t="s">
        <v>823</v>
      </c>
      <c r="B3" s="2" t="s">
        <v>1539</v>
      </c>
      <c r="C3" s="2" t="s">
        <v>198</v>
      </c>
      <c r="D3" s="2" t="s">
        <v>1540</v>
      </c>
      <c r="E3" s="2"/>
      <c r="F3" s="2" t="s">
        <v>1541</v>
      </c>
      <c r="G3" s="2" t="s">
        <v>1238</v>
      </c>
      <c r="H3" s="2" t="s">
        <v>1533</v>
      </c>
      <c r="I3" s="2"/>
      <c r="J3" s="2" t="s">
        <v>44</v>
      </c>
      <c r="K3" s="2" t="s">
        <v>1542</v>
      </c>
      <c r="L3" s="2" t="s">
        <v>1541</v>
      </c>
      <c r="M3" s="2" t="s">
        <v>130</v>
      </c>
      <c r="N3" s="2" t="s">
        <v>1939</v>
      </c>
      <c r="O3" s="2" t="s">
        <v>47</v>
      </c>
      <c r="P3" s="2" t="s">
        <v>1940</v>
      </c>
      <c r="Q3" s="2"/>
      <c r="R3" s="2" t="s">
        <v>612</v>
      </c>
      <c r="S3" s="2" t="s">
        <v>1943</v>
      </c>
      <c r="T3" s="2" t="s">
        <v>1544</v>
      </c>
      <c r="U3" s="2" t="s">
        <v>1545</v>
      </c>
      <c r="V3" s="2" t="s">
        <v>1546</v>
      </c>
      <c r="W3" s="2"/>
      <c r="X3" s="2"/>
      <c r="Y3" s="2"/>
      <c r="Z3" s="2"/>
      <c r="AA3" s="2" t="s">
        <v>1942</v>
      </c>
      <c r="AB3" s="2" t="s">
        <v>1942</v>
      </c>
      <c r="AG3">
        <v>3</v>
      </c>
      <c r="AH3">
        <v>3</v>
      </c>
      <c r="AI3">
        <v>3</v>
      </c>
    </row>
    <row r="4" spans="1:35" ht="30" x14ac:dyDescent="0.25">
      <c r="A4" s="2" t="s">
        <v>823</v>
      </c>
      <c r="B4" s="2" t="s">
        <v>1547</v>
      </c>
      <c r="C4" s="2" t="s">
        <v>198</v>
      </c>
      <c r="D4" s="2" t="s">
        <v>1548</v>
      </c>
      <c r="E4" s="2"/>
      <c r="F4" s="2" t="s">
        <v>1550</v>
      </c>
      <c r="G4" s="2" t="s">
        <v>1238</v>
      </c>
      <c r="H4" s="2" t="s">
        <v>1533</v>
      </c>
      <c r="I4" s="2"/>
      <c r="J4" s="2" t="s">
        <v>44</v>
      </c>
      <c r="K4" s="2" t="s">
        <v>1551</v>
      </c>
      <c r="L4" s="2" t="s">
        <v>1550</v>
      </c>
      <c r="M4" s="2" t="s">
        <v>130</v>
      </c>
      <c r="N4" s="2" t="s">
        <v>1939</v>
      </c>
      <c r="O4" s="2" t="s">
        <v>47</v>
      </c>
      <c r="P4" s="2" t="s">
        <v>1940</v>
      </c>
      <c r="Q4" s="2"/>
      <c r="R4" s="2" t="s">
        <v>624</v>
      </c>
      <c r="S4" s="2" t="s">
        <v>1944</v>
      </c>
      <c r="T4" s="2" t="s">
        <v>1553</v>
      </c>
      <c r="U4" s="2" t="s">
        <v>1554</v>
      </c>
      <c r="V4" s="2" t="s">
        <v>1555</v>
      </c>
      <c r="W4" s="2"/>
      <c r="X4" s="2"/>
      <c r="Y4" s="2"/>
      <c r="Z4" s="2"/>
      <c r="AA4" s="2" t="s">
        <v>1942</v>
      </c>
      <c r="AB4" s="2" t="s">
        <v>1942</v>
      </c>
      <c r="AG4">
        <v>3</v>
      </c>
      <c r="AH4">
        <v>3</v>
      </c>
      <c r="AI4">
        <v>3</v>
      </c>
    </row>
    <row r="5" spans="1:35" ht="30" x14ac:dyDescent="0.25">
      <c r="A5" s="2" t="s">
        <v>823</v>
      </c>
      <c r="B5" s="2" t="s">
        <v>1556</v>
      </c>
      <c r="C5" s="2" t="s">
        <v>198</v>
      </c>
      <c r="D5" s="2" t="s">
        <v>1557</v>
      </c>
      <c r="E5" s="2"/>
      <c r="F5" s="2" t="s">
        <v>1558</v>
      </c>
      <c r="G5" s="2" t="s">
        <v>1238</v>
      </c>
      <c r="H5" s="2" t="s">
        <v>1533</v>
      </c>
      <c r="I5" s="2"/>
      <c r="J5" s="2" t="s">
        <v>44</v>
      </c>
      <c r="K5" s="2" t="s">
        <v>1559</v>
      </c>
      <c r="L5" s="2" t="s">
        <v>1558</v>
      </c>
      <c r="M5" s="2" t="s">
        <v>130</v>
      </c>
      <c r="N5" s="2" t="s">
        <v>1939</v>
      </c>
      <c r="O5" s="2" t="s">
        <v>47</v>
      </c>
      <c r="P5" s="2" t="s">
        <v>1940</v>
      </c>
      <c r="Q5" s="2"/>
      <c r="R5" s="2" t="s">
        <v>633</v>
      </c>
      <c r="S5" s="2" t="s">
        <v>1945</v>
      </c>
      <c r="T5" s="2" t="s">
        <v>1561</v>
      </c>
      <c r="U5" s="2" t="s">
        <v>1562</v>
      </c>
      <c r="V5" s="2" t="s">
        <v>1563</v>
      </c>
      <c r="W5" s="2"/>
      <c r="X5" s="2"/>
      <c r="Y5" s="2"/>
      <c r="Z5" s="2"/>
      <c r="AA5" s="2" t="s">
        <v>1942</v>
      </c>
      <c r="AB5" s="2" t="s">
        <v>1942</v>
      </c>
      <c r="AG5">
        <v>3</v>
      </c>
      <c r="AH5">
        <v>3</v>
      </c>
      <c r="AI5">
        <v>3</v>
      </c>
    </row>
    <row r="6" spans="1:35" ht="60" x14ac:dyDescent="0.25">
      <c r="A6" s="2" t="s">
        <v>823</v>
      </c>
      <c r="B6" s="2" t="s">
        <v>1946</v>
      </c>
      <c r="C6" s="2" t="s">
        <v>198</v>
      </c>
      <c r="D6" s="2" t="s">
        <v>1947</v>
      </c>
      <c r="E6" s="2"/>
      <c r="F6" s="2" t="s">
        <v>1948</v>
      </c>
      <c r="G6" s="2" t="s">
        <v>1238</v>
      </c>
      <c r="H6" s="2" t="s">
        <v>1533</v>
      </c>
      <c r="I6" s="2"/>
      <c r="J6" s="2" t="s">
        <v>44</v>
      </c>
      <c r="K6" s="2" t="s">
        <v>1949</v>
      </c>
      <c r="L6" s="2" t="s">
        <v>1948</v>
      </c>
      <c r="M6" s="2" t="s">
        <v>130</v>
      </c>
      <c r="N6" s="2" t="s">
        <v>1939</v>
      </c>
      <c r="O6" s="2" t="s">
        <v>47</v>
      </c>
      <c r="P6" s="2" t="s">
        <v>1940</v>
      </c>
      <c r="Q6" s="2"/>
      <c r="R6" s="2" t="s">
        <v>642</v>
      </c>
      <c r="S6" s="2" t="s">
        <v>1950</v>
      </c>
      <c r="T6" s="2" t="s">
        <v>1951</v>
      </c>
      <c r="U6" s="2" t="s">
        <v>1952</v>
      </c>
      <c r="V6" s="2" t="s">
        <v>1953</v>
      </c>
      <c r="W6" s="2"/>
      <c r="X6" s="2"/>
      <c r="Y6" s="2"/>
      <c r="Z6" s="2"/>
      <c r="AA6" s="2" t="s">
        <v>1942</v>
      </c>
      <c r="AB6" s="2" t="s">
        <v>1942</v>
      </c>
      <c r="AG6">
        <v>3</v>
      </c>
      <c r="AH6">
        <v>3</v>
      </c>
      <c r="AI6">
        <v>3</v>
      </c>
    </row>
    <row r="7" spans="1:35" ht="30" x14ac:dyDescent="0.25">
      <c r="A7" s="2" t="s">
        <v>823</v>
      </c>
      <c r="B7" s="2" t="s">
        <v>1573</v>
      </c>
      <c r="C7" s="2" t="s">
        <v>198</v>
      </c>
      <c r="D7" s="2" t="s">
        <v>1574</v>
      </c>
      <c r="E7" s="2"/>
      <c r="F7" s="2" t="s">
        <v>1575</v>
      </c>
      <c r="G7" s="2" t="s">
        <v>1238</v>
      </c>
      <c r="H7" s="2" t="s">
        <v>1533</v>
      </c>
      <c r="I7" s="2"/>
      <c r="J7" s="2" t="s">
        <v>44</v>
      </c>
      <c r="K7" s="2" t="s">
        <v>1576</v>
      </c>
      <c r="L7" s="2" t="s">
        <v>1575</v>
      </c>
      <c r="M7" s="2" t="s">
        <v>130</v>
      </c>
      <c r="N7" s="2" t="s">
        <v>1939</v>
      </c>
      <c r="O7" s="2" t="s">
        <v>47</v>
      </c>
      <c r="P7" s="2" t="s">
        <v>1940</v>
      </c>
      <c r="Q7" s="2"/>
      <c r="R7" s="2" t="s">
        <v>649</v>
      </c>
      <c r="S7" s="2" t="s">
        <v>1954</v>
      </c>
      <c r="T7" s="2" t="s">
        <v>1578</v>
      </c>
      <c r="U7" s="2" t="s">
        <v>1579</v>
      </c>
      <c r="V7" s="2" t="s">
        <v>1580</v>
      </c>
      <c r="W7" s="2"/>
      <c r="X7" s="2"/>
      <c r="Y7" s="2"/>
      <c r="Z7" s="2"/>
      <c r="AA7" s="2" t="s">
        <v>1942</v>
      </c>
      <c r="AB7" s="2" t="s">
        <v>1942</v>
      </c>
      <c r="AG7">
        <v>3</v>
      </c>
      <c r="AH7">
        <v>3</v>
      </c>
      <c r="AI7">
        <v>3</v>
      </c>
    </row>
    <row r="8" spans="1:35" ht="60" x14ac:dyDescent="0.25">
      <c r="A8" s="2" t="s">
        <v>37</v>
      </c>
      <c r="B8" s="2" t="s">
        <v>1955</v>
      </c>
      <c r="C8" s="2" t="s">
        <v>198</v>
      </c>
      <c r="D8" s="2" t="s">
        <v>1956</v>
      </c>
      <c r="E8" s="2"/>
      <c r="F8" s="2" t="s">
        <v>1957</v>
      </c>
      <c r="G8" s="2" t="s">
        <v>1238</v>
      </c>
      <c r="H8" s="2" t="s">
        <v>1958</v>
      </c>
      <c r="I8" s="2"/>
      <c r="J8" s="2" t="s">
        <v>44</v>
      </c>
      <c r="K8" s="2" t="s">
        <v>1959</v>
      </c>
      <c r="L8" s="2" t="s">
        <v>1957</v>
      </c>
      <c r="M8" s="2" t="s">
        <v>130</v>
      </c>
      <c r="N8" s="2" t="s">
        <v>1939</v>
      </c>
      <c r="O8" s="2" t="s">
        <v>47</v>
      </c>
      <c r="P8" s="2" t="s">
        <v>1960</v>
      </c>
      <c r="Q8" s="2"/>
      <c r="R8" s="2" t="s">
        <v>1145</v>
      </c>
      <c r="S8" s="2" t="s">
        <v>1961</v>
      </c>
      <c r="T8" s="2" t="s">
        <v>1962</v>
      </c>
      <c r="U8" s="2" t="s">
        <v>1963</v>
      </c>
      <c r="V8" s="2" t="s">
        <v>1964</v>
      </c>
      <c r="W8" s="2"/>
      <c r="X8" s="2"/>
      <c r="Y8" s="2"/>
      <c r="Z8" s="2"/>
      <c r="AA8" s="2" t="s">
        <v>1965</v>
      </c>
      <c r="AB8" s="2" t="s">
        <v>1965</v>
      </c>
      <c r="AG8">
        <v>3</v>
      </c>
      <c r="AH8">
        <v>3</v>
      </c>
      <c r="AI8">
        <v>3</v>
      </c>
    </row>
    <row r="9" spans="1:35" ht="60" x14ac:dyDescent="0.25">
      <c r="A9" s="2" t="s">
        <v>37</v>
      </c>
      <c r="B9" s="2" t="s">
        <v>1966</v>
      </c>
      <c r="C9" s="2" t="s">
        <v>198</v>
      </c>
      <c r="D9" s="2" t="s">
        <v>1967</v>
      </c>
      <c r="E9" s="2"/>
      <c r="F9" s="2" t="s">
        <v>1968</v>
      </c>
      <c r="G9" s="2" t="s">
        <v>1238</v>
      </c>
      <c r="H9" s="2" t="s">
        <v>1958</v>
      </c>
      <c r="I9" s="2"/>
      <c r="J9" s="2" t="s">
        <v>44</v>
      </c>
      <c r="K9" s="2" t="s">
        <v>1959</v>
      </c>
      <c r="L9" s="2" t="s">
        <v>1968</v>
      </c>
      <c r="M9" s="2" t="s">
        <v>130</v>
      </c>
      <c r="N9" s="2" t="s">
        <v>1939</v>
      </c>
      <c r="O9" s="2" t="s">
        <v>47</v>
      </c>
      <c r="P9" s="2" t="s">
        <v>1960</v>
      </c>
      <c r="Q9" s="2"/>
      <c r="R9" s="2" t="s">
        <v>1338</v>
      </c>
      <c r="S9" s="2" t="s">
        <v>1969</v>
      </c>
      <c r="T9" s="2" t="s">
        <v>1970</v>
      </c>
      <c r="U9" s="2" t="s">
        <v>1963</v>
      </c>
      <c r="V9" s="2" t="s">
        <v>1964</v>
      </c>
      <c r="W9" s="2"/>
      <c r="X9" s="2"/>
      <c r="Y9" s="2"/>
      <c r="Z9" s="2"/>
      <c r="AA9" s="2" t="s">
        <v>1965</v>
      </c>
      <c r="AB9" s="2" t="s">
        <v>1965</v>
      </c>
      <c r="AG9">
        <v>3</v>
      </c>
      <c r="AH9">
        <v>3</v>
      </c>
      <c r="AI9">
        <v>3</v>
      </c>
    </row>
    <row r="10" spans="1:35" ht="90" x14ac:dyDescent="0.25">
      <c r="A10" s="2" t="s">
        <v>37</v>
      </c>
      <c r="B10" s="2" t="s">
        <v>1971</v>
      </c>
      <c r="C10" s="2" t="s">
        <v>198</v>
      </c>
      <c r="D10" s="2" t="s">
        <v>1972</v>
      </c>
      <c r="E10" s="2"/>
      <c r="F10" s="2" t="s">
        <v>1973</v>
      </c>
      <c r="G10" s="2" t="s">
        <v>1238</v>
      </c>
      <c r="H10" s="2" t="s">
        <v>1974</v>
      </c>
      <c r="I10" s="2"/>
      <c r="J10" s="2" t="s">
        <v>44</v>
      </c>
      <c r="K10" s="2" t="s">
        <v>1975</v>
      </c>
      <c r="L10" s="2" t="s">
        <v>1973</v>
      </c>
      <c r="M10" s="2" t="s">
        <v>130</v>
      </c>
      <c r="N10" s="2" t="s">
        <v>1976</v>
      </c>
      <c r="O10" s="2" t="s">
        <v>47</v>
      </c>
      <c r="P10" s="2" t="s">
        <v>1960</v>
      </c>
      <c r="Q10" s="2"/>
      <c r="R10" s="2" t="s">
        <v>48</v>
      </c>
      <c r="S10" s="2" t="s">
        <v>1977</v>
      </c>
      <c r="T10" s="2" t="s">
        <v>1978</v>
      </c>
      <c r="U10" s="2" t="s">
        <v>1979</v>
      </c>
      <c r="V10" s="2" t="s">
        <v>1980</v>
      </c>
      <c r="W10" s="2"/>
      <c r="X10" s="2"/>
      <c r="Y10" s="2"/>
      <c r="Z10" s="2"/>
      <c r="AA10" s="2" t="s">
        <v>1965</v>
      </c>
      <c r="AB10" s="2" t="s">
        <v>1965</v>
      </c>
      <c r="AG10">
        <v>3</v>
      </c>
      <c r="AH10">
        <v>3</v>
      </c>
      <c r="AI10">
        <v>3</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01EFA-5ECC-4FAD-9E0B-7F8BD8824B9F}">
  <dimension ref="A1:AF10"/>
  <sheetViews>
    <sheetView workbookViewId="0">
      <selection activeCell="AC1" sqref="AC1:AC1048576"/>
    </sheetView>
  </sheetViews>
  <sheetFormatPr defaultRowHeight="15" x14ac:dyDescent="0.25"/>
  <cols>
    <col min="2" max="12" width="40.7109375" customWidth="1"/>
    <col min="13" max="28" width="40.7109375" hidden="1" customWidth="1"/>
    <col min="29" max="32" width="21.28515625" customWidth="1"/>
  </cols>
  <sheetData>
    <row r="1" spans="1:32"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1327</v>
      </c>
      <c r="AD1" s="1" t="s">
        <v>1328</v>
      </c>
      <c r="AE1" s="1" t="s">
        <v>1329</v>
      </c>
      <c r="AF1" s="1" t="s">
        <v>1330</v>
      </c>
    </row>
    <row r="2" spans="1:32" ht="60" x14ac:dyDescent="0.25">
      <c r="A2" s="2" t="s">
        <v>37</v>
      </c>
      <c r="B2" s="2" t="s">
        <v>1125</v>
      </c>
      <c r="C2" s="2" t="s">
        <v>223</v>
      </c>
      <c r="D2" s="2" t="s">
        <v>1124</v>
      </c>
      <c r="E2" s="2" t="s">
        <v>1123</v>
      </c>
      <c r="F2" s="2" t="s">
        <v>1121</v>
      </c>
      <c r="G2" s="2" t="s">
        <v>1122</v>
      </c>
      <c r="H2" s="2" t="s">
        <v>1077</v>
      </c>
      <c r="I2" s="2"/>
      <c r="J2" s="2" t="s">
        <v>44</v>
      </c>
      <c r="K2" s="2" t="s">
        <v>1039</v>
      </c>
      <c r="L2" s="2" t="s">
        <v>1121</v>
      </c>
      <c r="M2" s="2" t="s">
        <v>145</v>
      </c>
      <c r="N2" s="2" t="s">
        <v>1037</v>
      </c>
      <c r="O2" s="2" t="s">
        <v>146</v>
      </c>
      <c r="P2" s="2" t="s">
        <v>1075</v>
      </c>
      <c r="Q2" s="2"/>
      <c r="R2" s="2" t="s">
        <v>823</v>
      </c>
      <c r="S2" s="2" t="s">
        <v>1120</v>
      </c>
      <c r="T2" s="2" t="s">
        <v>1119</v>
      </c>
      <c r="U2" s="2" t="s">
        <v>1071</v>
      </c>
      <c r="V2" s="2" t="s">
        <v>1070</v>
      </c>
      <c r="W2" s="2"/>
      <c r="X2" s="2"/>
      <c r="Y2" s="2"/>
      <c r="Z2" s="2"/>
      <c r="AA2" s="2" t="s">
        <v>1091</v>
      </c>
      <c r="AB2" s="2" t="s">
        <v>1091</v>
      </c>
      <c r="AC2">
        <f>Notes!$G$7 * Notes!$C$13</f>
        <v>18507215</v>
      </c>
      <c r="AD2">
        <f>Notes!$H$7 * Notes!$C$13</f>
        <v>33052495</v>
      </c>
      <c r="AE2">
        <f>Notes!$I$7 *  Notes!$C$13</f>
        <v>38962830</v>
      </c>
      <c r="AF2">
        <f>Notes!$J$7 * Notes!$C$13</f>
        <v>9322502.5</v>
      </c>
    </row>
    <row r="3" spans="1:32" ht="120" x14ac:dyDescent="0.25">
      <c r="A3" s="2" t="s">
        <v>37</v>
      </c>
      <c r="B3" s="2" t="s">
        <v>1118</v>
      </c>
      <c r="C3" s="2" t="s">
        <v>125</v>
      </c>
      <c r="D3" s="2" t="s">
        <v>1117</v>
      </c>
      <c r="E3" s="2"/>
      <c r="F3" s="2" t="s">
        <v>1115</v>
      </c>
      <c r="G3" s="2" t="s">
        <v>1116</v>
      </c>
      <c r="H3" s="2" t="s">
        <v>1063</v>
      </c>
      <c r="I3" s="2"/>
      <c r="J3" s="2" t="s">
        <v>44</v>
      </c>
      <c r="K3" s="2" t="s">
        <v>1052</v>
      </c>
      <c r="L3" s="2" t="s">
        <v>1115</v>
      </c>
      <c r="M3" s="2" t="s">
        <v>145</v>
      </c>
      <c r="N3" s="2" t="s">
        <v>1037</v>
      </c>
      <c r="O3" s="2" t="s">
        <v>1050</v>
      </c>
      <c r="P3" s="2" t="s">
        <v>1075</v>
      </c>
      <c r="Q3" s="2"/>
      <c r="R3" s="2" t="s">
        <v>256</v>
      </c>
      <c r="S3" s="2" t="s">
        <v>1114</v>
      </c>
      <c r="T3" s="2" t="s">
        <v>1113</v>
      </c>
      <c r="U3" s="2" t="s">
        <v>1059</v>
      </c>
      <c r="V3" s="2" t="s">
        <v>1058</v>
      </c>
      <c r="W3" s="2"/>
      <c r="X3" s="2"/>
      <c r="Y3" s="2"/>
      <c r="Z3" s="2"/>
      <c r="AA3" s="2" t="s">
        <v>1112</v>
      </c>
      <c r="AB3" s="2" t="s">
        <v>1112</v>
      </c>
      <c r="AC3">
        <f>Notes!$G$7 * Notes!$O$7 * Notes!$C$13</f>
        <v>1276997835</v>
      </c>
      <c r="AD3">
        <f>Notes!$H$7 * Notes!$P$7 *  Notes!$C$13</f>
        <v>2478937125</v>
      </c>
      <c r="AE3">
        <f>Notes!$I$7 * Notes!$Q$7 * Notes!$C$13</f>
        <v>2922212250</v>
      </c>
      <c r="AF3">
        <f>Notes!$J$7 * Notes!$R$7  * Notes!$C$13</f>
        <v>1193280320</v>
      </c>
    </row>
    <row r="4" spans="1:32" ht="135" x14ac:dyDescent="0.25">
      <c r="A4" s="2" t="s">
        <v>37</v>
      </c>
      <c r="B4" s="2" t="s">
        <v>1111</v>
      </c>
      <c r="C4" s="2" t="s">
        <v>1110</v>
      </c>
      <c r="D4" s="2" t="s">
        <v>1109</v>
      </c>
      <c r="E4" s="2" t="s">
        <v>1108</v>
      </c>
      <c r="F4" s="2" t="s">
        <v>1106</v>
      </c>
      <c r="G4" s="2" t="s">
        <v>1107</v>
      </c>
      <c r="H4" s="2" t="s">
        <v>1063</v>
      </c>
      <c r="I4" s="2"/>
      <c r="J4" s="2" t="s">
        <v>44</v>
      </c>
      <c r="K4" s="2" t="s">
        <v>1039</v>
      </c>
      <c r="L4" s="2" t="s">
        <v>1106</v>
      </c>
      <c r="M4" s="2" t="s">
        <v>145</v>
      </c>
      <c r="N4" s="2" t="s">
        <v>1037</v>
      </c>
      <c r="O4" s="2"/>
      <c r="P4" s="2" t="s">
        <v>1075</v>
      </c>
      <c r="Q4" s="2"/>
      <c r="R4" s="2" t="s">
        <v>1105</v>
      </c>
      <c r="S4" s="2" t="s">
        <v>1104</v>
      </c>
      <c r="T4" s="2" t="s">
        <v>1103</v>
      </c>
      <c r="U4" s="2" t="s">
        <v>1102</v>
      </c>
      <c r="V4" s="2" t="s">
        <v>1101</v>
      </c>
      <c r="W4" s="2"/>
      <c r="X4" s="2"/>
      <c r="Y4" s="2"/>
      <c r="Z4" s="2"/>
      <c r="AA4" s="2" t="s">
        <v>1091</v>
      </c>
      <c r="AB4" s="2" t="s">
        <v>1091</v>
      </c>
      <c r="AC4">
        <f>Notes!$G$7 * Notes!$C$13</f>
        <v>18507215</v>
      </c>
      <c r="AD4">
        <f>Notes!$H$7 * Notes!$C$13</f>
        <v>33052495</v>
      </c>
      <c r="AE4">
        <f>Notes!$I$7 *  Notes!$C$13</f>
        <v>38962830</v>
      </c>
      <c r="AF4">
        <f>Notes!$J$7 * Notes!$C$13</f>
        <v>9322502.5</v>
      </c>
    </row>
    <row r="5" spans="1:32" ht="30" x14ac:dyDescent="0.25">
      <c r="A5" s="2" t="s">
        <v>37</v>
      </c>
      <c r="B5" s="2" t="s">
        <v>1100</v>
      </c>
      <c r="C5" s="2" t="s">
        <v>198</v>
      </c>
      <c r="D5" s="2" t="s">
        <v>1099</v>
      </c>
      <c r="E5" s="2" t="s">
        <v>1098</v>
      </c>
      <c r="F5" s="2" t="s">
        <v>1096</v>
      </c>
      <c r="G5" s="2" t="s">
        <v>1097</v>
      </c>
      <c r="H5" s="2" t="s">
        <v>1053</v>
      </c>
      <c r="I5" s="2"/>
      <c r="J5" s="2" t="s">
        <v>44</v>
      </c>
      <c r="K5" s="2" t="s">
        <v>1039</v>
      </c>
      <c r="L5" s="2" t="s">
        <v>1096</v>
      </c>
      <c r="M5" s="2" t="s">
        <v>145</v>
      </c>
      <c r="N5" s="2" t="s">
        <v>1037</v>
      </c>
      <c r="O5" s="2" t="s">
        <v>146</v>
      </c>
      <c r="P5" s="2" t="s">
        <v>1075</v>
      </c>
      <c r="Q5" s="2"/>
      <c r="R5" s="2" t="s">
        <v>874</v>
      </c>
      <c r="S5" s="2" t="s">
        <v>1095</v>
      </c>
      <c r="T5" s="2" t="s">
        <v>1094</v>
      </c>
      <c r="U5" s="2" t="s">
        <v>1093</v>
      </c>
      <c r="V5" s="2" t="s">
        <v>1092</v>
      </c>
      <c r="W5" s="2"/>
      <c r="X5" s="2"/>
      <c r="Y5" s="2"/>
      <c r="Z5" s="2"/>
      <c r="AA5" s="2" t="s">
        <v>1091</v>
      </c>
      <c r="AB5" s="2" t="s">
        <v>1091</v>
      </c>
      <c r="AC5">
        <f>Notes!$G$7 * Notes!$C$13</f>
        <v>18507215</v>
      </c>
      <c r="AD5">
        <f>Notes!$H$7 * Notes!$C$13</f>
        <v>33052495</v>
      </c>
      <c r="AE5">
        <f>Notes!$I$7 *  Notes!$C$13</f>
        <v>38962830</v>
      </c>
      <c r="AF5">
        <f>Notes!$J$7 * Notes!$C$13</f>
        <v>9322502.5</v>
      </c>
    </row>
    <row r="6" spans="1:32" ht="60" x14ac:dyDescent="0.25">
      <c r="A6" s="2" t="s">
        <v>37</v>
      </c>
      <c r="B6" s="2" t="s">
        <v>1090</v>
      </c>
      <c r="C6" s="2" t="s">
        <v>37</v>
      </c>
      <c r="D6" s="2" t="s">
        <v>1089</v>
      </c>
      <c r="E6" s="2"/>
      <c r="F6" s="2" t="s">
        <v>1086</v>
      </c>
      <c r="G6" s="2" t="s">
        <v>1088</v>
      </c>
      <c r="H6" s="2" t="s">
        <v>1053</v>
      </c>
      <c r="I6" s="2"/>
      <c r="J6" s="2" t="s">
        <v>1087</v>
      </c>
      <c r="K6" s="2" t="s">
        <v>1039</v>
      </c>
      <c r="L6" s="2" t="s">
        <v>1086</v>
      </c>
      <c r="M6" s="2" t="s">
        <v>145</v>
      </c>
      <c r="N6" s="2" t="s">
        <v>1037</v>
      </c>
      <c r="O6" s="2" t="s">
        <v>146</v>
      </c>
      <c r="P6" s="2" t="s">
        <v>1075</v>
      </c>
      <c r="Q6" s="2"/>
      <c r="R6" s="2" t="s">
        <v>825</v>
      </c>
      <c r="S6" s="2" t="s">
        <v>1085</v>
      </c>
      <c r="T6" s="2" t="s">
        <v>1084</v>
      </c>
      <c r="U6" s="2" t="s">
        <v>1083</v>
      </c>
      <c r="V6" s="2" t="s">
        <v>1082</v>
      </c>
      <c r="W6" s="2"/>
      <c r="X6" s="2"/>
      <c r="Y6" s="2"/>
      <c r="Z6" s="2"/>
      <c r="AA6" s="2" t="s">
        <v>1081</v>
      </c>
      <c r="AB6" s="2" t="s">
        <v>1081</v>
      </c>
      <c r="AC6">
        <f>Notes!$G$7 * Notes!$C$13</f>
        <v>18507215</v>
      </c>
      <c r="AD6">
        <f>Notes!$H$7 * Notes!$C$13</f>
        <v>33052495</v>
      </c>
      <c r="AE6">
        <f>Notes!$I$7 *  Notes!$C$13</f>
        <v>38962830</v>
      </c>
      <c r="AF6">
        <f>Notes!$J$7 * Notes!$C$13</f>
        <v>9322502.5</v>
      </c>
    </row>
    <row r="7" spans="1:32" ht="30" x14ac:dyDescent="0.25">
      <c r="A7" s="2" t="s">
        <v>37</v>
      </c>
      <c r="B7" s="2" t="s">
        <v>1080</v>
      </c>
      <c r="C7" s="2" t="s">
        <v>64</v>
      </c>
      <c r="D7" s="2" t="s">
        <v>1079</v>
      </c>
      <c r="E7" s="2"/>
      <c r="F7" s="2" t="s">
        <v>1076</v>
      </c>
      <c r="G7" s="2" t="s">
        <v>1078</v>
      </c>
      <c r="H7" s="2" t="s">
        <v>1077</v>
      </c>
      <c r="I7" s="2" t="s">
        <v>68</v>
      </c>
      <c r="J7" s="2" t="s">
        <v>44</v>
      </c>
      <c r="K7" s="2" t="s">
        <v>1039</v>
      </c>
      <c r="L7" s="2" t="s">
        <v>1076</v>
      </c>
      <c r="M7" s="2" t="s">
        <v>145</v>
      </c>
      <c r="N7" s="2" t="s">
        <v>1037</v>
      </c>
      <c r="O7" s="2" t="s">
        <v>146</v>
      </c>
      <c r="P7" s="2" t="s">
        <v>1075</v>
      </c>
      <c r="Q7" s="2"/>
      <c r="R7" s="2" t="s">
        <v>1074</v>
      </c>
      <c r="S7" s="2" t="s">
        <v>1073</v>
      </c>
      <c r="T7" s="2" t="s">
        <v>1072</v>
      </c>
      <c r="U7" s="2" t="s">
        <v>1071</v>
      </c>
      <c r="V7" s="2" t="s">
        <v>1070</v>
      </c>
      <c r="W7" s="2"/>
      <c r="X7" s="2"/>
      <c r="Y7" s="2"/>
      <c r="Z7" s="2"/>
      <c r="AA7" s="2" t="s">
        <v>1069</v>
      </c>
      <c r="AB7" s="2" t="s">
        <v>1069</v>
      </c>
      <c r="AC7">
        <f>Notes!$G$7 * Notes!$C$13</f>
        <v>18507215</v>
      </c>
      <c r="AD7">
        <f>Notes!$H$7 * Notes!$C$13</f>
        <v>33052495</v>
      </c>
      <c r="AE7">
        <f>Notes!$I$7 *  Notes!$C$13</f>
        <v>38962830</v>
      </c>
      <c r="AF7">
        <f>Notes!$J$7 * Notes!$C$13</f>
        <v>9322502.5</v>
      </c>
    </row>
    <row r="8" spans="1:32" ht="75" x14ac:dyDescent="0.25">
      <c r="A8" s="2" t="s">
        <v>37</v>
      </c>
      <c r="B8" s="2" t="s">
        <v>1068</v>
      </c>
      <c r="C8" s="2" t="s">
        <v>1067</v>
      </c>
      <c r="D8" s="2" t="s">
        <v>1066</v>
      </c>
      <c r="E8" s="2" t="s">
        <v>1065</v>
      </c>
      <c r="F8" s="2" t="s">
        <v>1062</v>
      </c>
      <c r="G8" s="2" t="s">
        <v>1064</v>
      </c>
      <c r="H8" s="2" t="s">
        <v>1063</v>
      </c>
      <c r="I8" s="2"/>
      <c r="J8" s="2" t="s">
        <v>44</v>
      </c>
      <c r="K8" s="2" t="s">
        <v>1052</v>
      </c>
      <c r="L8" s="2" t="s">
        <v>1062</v>
      </c>
      <c r="M8" s="2" t="s">
        <v>145</v>
      </c>
      <c r="N8" s="2" t="s">
        <v>1037</v>
      </c>
      <c r="O8" s="2" t="s">
        <v>1050</v>
      </c>
      <c r="P8" s="2" t="s">
        <v>1049</v>
      </c>
      <c r="Q8" s="2"/>
      <c r="R8" s="2" t="s">
        <v>108</v>
      </c>
      <c r="S8" s="2" t="s">
        <v>1061</v>
      </c>
      <c r="T8" s="2" t="s">
        <v>1060</v>
      </c>
      <c r="U8" s="2" t="s">
        <v>1059</v>
      </c>
      <c r="V8" s="2" t="s">
        <v>1058</v>
      </c>
      <c r="W8" s="2"/>
      <c r="X8" s="2"/>
      <c r="Y8" s="2"/>
      <c r="Z8" s="2"/>
      <c r="AA8" s="2" t="s">
        <v>1057</v>
      </c>
      <c r="AB8" s="2" t="s">
        <v>1057</v>
      </c>
      <c r="AC8">
        <f>Notes!$G$7 * Notes!$O$7 * Notes!$C$13</f>
        <v>1276997835</v>
      </c>
      <c r="AD8">
        <f>Notes!$H$7 * Notes!$P$7 *  Notes!$C$13</f>
        <v>2478937125</v>
      </c>
      <c r="AE8">
        <f>Notes!$I$7 * Notes!$Q$7 * Notes!$C$13</f>
        <v>2922212250</v>
      </c>
      <c r="AF8">
        <f>Notes!$J$7 * Notes!$R$7  * Notes!$C$13</f>
        <v>1193280320</v>
      </c>
    </row>
    <row r="9" spans="1:32" ht="45" x14ac:dyDescent="0.25">
      <c r="A9" s="2" t="s">
        <v>823</v>
      </c>
      <c r="B9" s="2" t="s">
        <v>1056</v>
      </c>
      <c r="C9" s="2" t="s">
        <v>223</v>
      </c>
      <c r="D9" s="2" t="s">
        <v>1055</v>
      </c>
      <c r="E9" s="2"/>
      <c r="F9" s="2" t="s">
        <v>1051</v>
      </c>
      <c r="G9" s="2" t="s">
        <v>1054</v>
      </c>
      <c r="H9" s="2" t="s">
        <v>1053</v>
      </c>
      <c r="I9" s="2"/>
      <c r="J9" s="2" t="s">
        <v>44</v>
      </c>
      <c r="K9" s="2" t="s">
        <v>1052</v>
      </c>
      <c r="L9" s="2" t="s">
        <v>1051</v>
      </c>
      <c r="M9" s="2" t="s">
        <v>145</v>
      </c>
      <c r="N9" s="2" t="s">
        <v>1037</v>
      </c>
      <c r="O9" s="2" t="s">
        <v>1050</v>
      </c>
      <c r="P9" s="2" t="s">
        <v>1049</v>
      </c>
      <c r="Q9" s="2"/>
      <c r="R9" s="2" t="s">
        <v>147</v>
      </c>
      <c r="S9" s="2" t="s">
        <v>1048</v>
      </c>
      <c r="T9" s="2" t="s">
        <v>1047</v>
      </c>
      <c r="U9" s="2" t="s">
        <v>1046</v>
      </c>
      <c r="V9" s="2" t="s">
        <v>1045</v>
      </c>
      <c r="W9" s="2"/>
      <c r="X9" s="2"/>
      <c r="Y9" s="2"/>
      <c r="Z9" s="2"/>
      <c r="AA9" s="2" t="s">
        <v>1044</v>
      </c>
      <c r="AB9" s="2" t="s">
        <v>1044</v>
      </c>
      <c r="AC9">
        <f>Notes!$G$7 * Notes!$O$7 * Notes!$C$13</f>
        <v>1276997835</v>
      </c>
      <c r="AD9">
        <f>Notes!$H$7 * Notes!$P$7 *  Notes!$C$13</f>
        <v>2478937125</v>
      </c>
      <c r="AE9">
        <f>Notes!$I$7 * Notes!$Q$7 * Notes!$C$13</f>
        <v>2922212250</v>
      </c>
      <c r="AF9">
        <f>Notes!$J$7 * Notes!$R$7  * Notes!$C$13</f>
        <v>1193280320</v>
      </c>
    </row>
    <row r="10" spans="1:32" ht="60" x14ac:dyDescent="0.25">
      <c r="A10" s="2" t="s">
        <v>37</v>
      </c>
      <c r="B10" s="2" t="s">
        <v>1043</v>
      </c>
      <c r="C10" s="2"/>
      <c r="D10" s="2" t="s">
        <v>1042</v>
      </c>
      <c r="E10" s="2" t="s">
        <v>1041</v>
      </c>
      <c r="F10" s="2" t="s">
        <v>1038</v>
      </c>
      <c r="G10" s="2" t="s">
        <v>1040</v>
      </c>
      <c r="H10" s="2"/>
      <c r="I10" s="2"/>
      <c r="J10" s="2" t="s">
        <v>44</v>
      </c>
      <c r="K10" s="2" t="s">
        <v>1039</v>
      </c>
      <c r="L10" s="2" t="s">
        <v>1038</v>
      </c>
      <c r="M10" s="2" t="s">
        <v>145</v>
      </c>
      <c r="N10" s="2" t="s">
        <v>1037</v>
      </c>
      <c r="O10" s="2" t="s">
        <v>1036</v>
      </c>
      <c r="P10" s="2" t="s">
        <v>1035</v>
      </c>
      <c r="Q10" s="2" t="s">
        <v>1034</v>
      </c>
      <c r="R10" s="2" t="s">
        <v>1033</v>
      </c>
      <c r="S10" s="2" t="s">
        <v>1032</v>
      </c>
      <c r="T10" s="2" t="s">
        <v>1031</v>
      </c>
      <c r="U10" s="2" t="s">
        <v>1030</v>
      </c>
      <c r="V10" s="2" t="s">
        <v>1029</v>
      </c>
      <c r="W10" s="2"/>
      <c r="X10" s="2"/>
      <c r="Y10" s="2"/>
      <c r="Z10" s="2"/>
      <c r="AA10" s="2" t="s">
        <v>1028</v>
      </c>
      <c r="AB10" s="2" t="s">
        <v>1028</v>
      </c>
      <c r="AC10">
        <f>Notes!$G$7 * Notes!$C$13</f>
        <v>18507215</v>
      </c>
      <c r="AD10">
        <f>Notes!$H$7 * Notes!$C$13</f>
        <v>33052495</v>
      </c>
      <c r="AE10">
        <f>Notes!$I$7 *  Notes!$C$13</f>
        <v>38962830</v>
      </c>
      <c r="AF10">
        <f>Notes!$J$7 * Notes!$C$13</f>
        <v>9322502.5</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B7148-2690-48EE-80EA-833C992FF1BA}">
  <dimension ref="A1:AI4"/>
  <sheetViews>
    <sheetView topLeftCell="L1" workbookViewId="0">
      <selection activeCell="AI4" sqref="AI4"/>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customHeight="1" x14ac:dyDescent="0.25">
      <c r="A2" s="7" t="s">
        <v>37</v>
      </c>
      <c r="B2" s="2" t="s">
        <v>236</v>
      </c>
      <c r="C2" s="2" t="s">
        <v>189</v>
      </c>
      <c r="D2" s="2" t="s">
        <v>236</v>
      </c>
      <c r="E2" s="2"/>
      <c r="F2" s="2" t="s">
        <v>237</v>
      </c>
      <c r="G2" s="2" t="s">
        <v>4330</v>
      </c>
      <c r="H2" s="9" t="s">
        <v>43</v>
      </c>
      <c r="I2" s="2"/>
      <c r="J2" s="2" t="s">
        <v>44</v>
      </c>
      <c r="K2" s="2" t="s">
        <v>45</v>
      </c>
      <c r="L2" s="2" t="s">
        <v>237</v>
      </c>
      <c r="M2" s="2" t="s">
        <v>46</v>
      </c>
      <c r="N2" s="2" t="s">
        <v>214</v>
      </c>
      <c r="O2" s="2" t="s">
        <v>47</v>
      </c>
      <c r="P2" s="2" t="s">
        <v>4331</v>
      </c>
      <c r="Q2" s="2"/>
      <c r="R2" s="2">
        <v>17</v>
      </c>
      <c r="S2" t="s">
        <v>4332</v>
      </c>
      <c r="T2" t="s">
        <v>239</v>
      </c>
      <c r="U2" t="s">
        <v>4333</v>
      </c>
      <c r="V2" t="s">
        <v>4334</v>
      </c>
      <c r="W2" s="2" t="s">
        <v>4335</v>
      </c>
      <c r="X2" s="2" t="s">
        <v>4336</v>
      </c>
      <c r="Z2" t="s">
        <v>1372</v>
      </c>
      <c r="AA2">
        <v>1</v>
      </c>
      <c r="AB2" t="s">
        <v>4337</v>
      </c>
      <c r="AC2">
        <f>Notes!$C$7 * Notes!$E$10 * Notes!$C$13</f>
        <v>24088832000</v>
      </c>
      <c r="AD2">
        <f>Notes!$D$7 * Notes!$E$10 * Notes!$C$13</f>
        <v>7813562300</v>
      </c>
      <c r="AE2">
        <f>Notes!$E$7 * Notes!$E$10 * Notes!$C$13</f>
        <v>4485120000</v>
      </c>
      <c r="AF2">
        <f>Notes!$F$7 * Notes!$E$10 * Notes!$C$13</f>
        <v>19136512000</v>
      </c>
      <c r="AG2">
        <v>2</v>
      </c>
      <c r="AH2">
        <v>1</v>
      </c>
      <c r="AI2">
        <v>3</v>
      </c>
    </row>
    <row r="3" spans="1:35" ht="45" customHeight="1" x14ac:dyDescent="0.25">
      <c r="A3" s="7" t="s">
        <v>37</v>
      </c>
      <c r="B3" s="2" t="s">
        <v>4291</v>
      </c>
      <c r="C3" s="2" t="s">
        <v>210</v>
      </c>
      <c r="D3" s="2" t="s">
        <v>211</v>
      </c>
      <c r="E3" s="2" t="s">
        <v>4338</v>
      </c>
      <c r="F3" s="2" t="s">
        <v>212</v>
      </c>
      <c r="G3" s="2" t="s">
        <v>213</v>
      </c>
      <c r="H3" s="9" t="s">
        <v>43</v>
      </c>
      <c r="I3" s="2"/>
      <c r="J3" s="2" t="s">
        <v>44</v>
      </c>
      <c r="K3" s="2" t="s">
        <v>4339</v>
      </c>
      <c r="L3" s="2" t="s">
        <v>4340</v>
      </c>
      <c r="M3" s="2" t="s">
        <v>46</v>
      </c>
      <c r="N3" s="2" t="s">
        <v>214</v>
      </c>
      <c r="O3" s="2" t="s">
        <v>47</v>
      </c>
      <c r="P3" s="2" t="s">
        <v>4341</v>
      </c>
      <c r="Q3" s="2"/>
      <c r="R3" s="2">
        <v>26</v>
      </c>
      <c r="S3" t="s">
        <v>4342</v>
      </c>
      <c r="T3" t="s">
        <v>215</v>
      </c>
      <c r="U3" t="s">
        <v>4343</v>
      </c>
      <c r="V3" t="s">
        <v>4344</v>
      </c>
      <c r="W3" s="2" t="s">
        <v>220</v>
      </c>
      <c r="X3" s="2" t="s">
        <v>4345</v>
      </c>
      <c r="Z3" t="s">
        <v>1389</v>
      </c>
      <c r="AA3">
        <v>3</v>
      </c>
      <c r="AB3" t="s">
        <v>4346</v>
      </c>
      <c r="AC3">
        <f>Notes!$C$7 * Notes!$E$10 * Notes!$C$13</f>
        <v>24088832000</v>
      </c>
      <c r="AD3">
        <f>Notes!$D$7 * Notes!$E$10 * Notes!$C$13</f>
        <v>7813562300</v>
      </c>
      <c r="AE3">
        <f>Notes!$E$7 * Notes!$E$10 * Notes!$C$13</f>
        <v>4485120000</v>
      </c>
      <c r="AF3">
        <f>Notes!$F$7 * Notes!$E$10 * Notes!$C$13</f>
        <v>19136512000</v>
      </c>
      <c r="AG3">
        <v>3</v>
      </c>
      <c r="AH3">
        <v>3</v>
      </c>
      <c r="AI3">
        <v>3</v>
      </c>
    </row>
    <row r="4" spans="1:35" x14ac:dyDescent="0.25">
      <c r="A4" s="8" t="s">
        <v>37</v>
      </c>
      <c r="B4" t="s">
        <v>216</v>
      </c>
      <c r="C4" s="12" t="s">
        <v>3243</v>
      </c>
      <c r="E4" t="s">
        <v>4338</v>
      </c>
      <c r="F4" t="s">
        <v>218</v>
      </c>
      <c r="G4" t="s">
        <v>121</v>
      </c>
      <c r="H4" t="s">
        <v>43</v>
      </c>
      <c r="K4" t="s">
        <v>4339</v>
      </c>
      <c r="L4" t="s">
        <v>4347</v>
      </c>
      <c r="M4" t="s">
        <v>46</v>
      </c>
      <c r="N4" t="s">
        <v>214</v>
      </c>
      <c r="O4" t="s">
        <v>47</v>
      </c>
      <c r="P4" t="s">
        <v>4341</v>
      </c>
      <c r="R4">
        <v>27</v>
      </c>
      <c r="S4" t="s">
        <v>4348</v>
      </c>
      <c r="T4" t="s">
        <v>219</v>
      </c>
      <c r="U4" t="s">
        <v>4349</v>
      </c>
      <c r="V4" t="s">
        <v>4350</v>
      </c>
      <c r="W4" t="s">
        <v>220</v>
      </c>
      <c r="X4" t="s">
        <v>4351</v>
      </c>
      <c r="AA4" s="14">
        <v>1</v>
      </c>
      <c r="AC4">
        <f>Notes!$C$7 * Notes!$E$10 * Notes!$C$13</f>
        <v>24088832000</v>
      </c>
      <c r="AD4">
        <f>Notes!$D$7 * Notes!$E$10 * Notes!$C$13</f>
        <v>7813562300</v>
      </c>
      <c r="AE4">
        <f>Notes!$E$7 * Notes!$E$10 * Notes!$C$13</f>
        <v>4485120000</v>
      </c>
      <c r="AF4">
        <f>Notes!$F$7 * Notes!$E$10 * Notes!$C$13</f>
        <v>19136512000</v>
      </c>
      <c r="AG4">
        <v>3</v>
      </c>
      <c r="AH4">
        <v>3</v>
      </c>
      <c r="AI4">
        <v>3</v>
      </c>
    </row>
  </sheetData>
  <conditionalFormatting sqref="Y2:Y4">
    <cfRule type="cellIs" dxfId="56" priority="1" operator="equal">
      <formula>1</formula>
    </cfRule>
  </conditionalFormatting>
  <conditionalFormatting sqref="Y2:Y4">
    <cfRule type="cellIs" dxfId="55" priority="2" operator="equal">
      <formula>2</formula>
    </cfRule>
  </conditionalFormatting>
  <conditionalFormatting sqref="Y2:Y4">
    <cfRule type="cellIs" dxfId="54" priority="3" operator="equal">
      <formula>3</formula>
    </cfRule>
  </conditionalFormatting>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39811-7976-4FB9-BF4D-190F03FFF157}">
  <dimension ref="A1:AI34"/>
  <sheetViews>
    <sheetView workbookViewId="0">
      <selection activeCell="K10" sqref="K10"/>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customHeight="1" x14ac:dyDescent="0.25">
      <c r="A2" s="7" t="s">
        <v>37</v>
      </c>
      <c r="B2" s="2" t="s">
        <v>236</v>
      </c>
      <c r="C2" s="2" t="s">
        <v>189</v>
      </c>
      <c r="D2" s="2" t="s">
        <v>236</v>
      </c>
      <c r="E2" s="2"/>
      <c r="F2" s="2" t="s">
        <v>237</v>
      </c>
      <c r="G2" s="2" t="s">
        <v>4330</v>
      </c>
      <c r="H2" s="9" t="s">
        <v>43</v>
      </c>
      <c r="I2" s="2"/>
      <c r="J2" s="2" t="s">
        <v>44</v>
      </c>
      <c r="K2" s="2" t="s">
        <v>45</v>
      </c>
      <c r="L2" s="2" t="s">
        <v>237</v>
      </c>
      <c r="M2" s="2" t="s">
        <v>46</v>
      </c>
      <c r="N2" s="2" t="s">
        <v>214</v>
      </c>
      <c r="O2" s="2" t="s">
        <v>47</v>
      </c>
      <c r="P2" s="2" t="s">
        <v>4331</v>
      </c>
      <c r="Q2" s="2"/>
      <c r="R2" s="2">
        <v>17</v>
      </c>
      <c r="S2" t="s">
        <v>4332</v>
      </c>
      <c r="T2" t="s">
        <v>239</v>
      </c>
      <c r="U2" t="s">
        <v>4333</v>
      </c>
      <c r="V2" t="s">
        <v>4334</v>
      </c>
      <c r="W2" s="2" t="s">
        <v>4335</v>
      </c>
      <c r="X2" s="2" t="s">
        <v>4336</v>
      </c>
      <c r="Z2" t="s">
        <v>1372</v>
      </c>
      <c r="AA2">
        <v>1</v>
      </c>
      <c r="AB2" t="s">
        <v>4337</v>
      </c>
      <c r="AC2">
        <f>Notes!$C$7 * Notes!$E$10 * Notes!$C$13</f>
        <v>24088832000</v>
      </c>
      <c r="AD2">
        <f>Notes!$D$7 * Notes!$E$10 * Notes!$C$13</f>
        <v>7813562300</v>
      </c>
      <c r="AE2">
        <f>Notes!$E$7 * Notes!$E$10 * Notes!$C$13</f>
        <v>4485120000</v>
      </c>
      <c r="AF2">
        <f>Notes!$F$7 * Notes!$E$10 * Notes!$C$13</f>
        <v>19136512000</v>
      </c>
      <c r="AG2">
        <v>1</v>
      </c>
      <c r="AH2">
        <v>1</v>
      </c>
      <c r="AI2">
        <v>1</v>
      </c>
    </row>
    <row r="3" spans="1:35" ht="45" x14ac:dyDescent="0.25">
      <c r="A3" s="2" t="s">
        <v>37</v>
      </c>
      <c r="B3" s="2" t="s">
        <v>4422</v>
      </c>
      <c r="C3" s="2" t="s">
        <v>2496</v>
      </c>
      <c r="D3" s="2" t="s">
        <v>4423</v>
      </c>
      <c r="E3" s="2"/>
      <c r="F3" s="2" t="s">
        <v>4424</v>
      </c>
      <c r="G3" s="2" t="s">
        <v>4389</v>
      </c>
      <c r="H3" s="2" t="s">
        <v>57</v>
      </c>
      <c r="I3" s="2"/>
      <c r="J3" s="2" t="s">
        <v>44</v>
      </c>
      <c r="K3" s="2" t="s">
        <v>4425</v>
      </c>
      <c r="L3" s="2" t="s">
        <v>4424</v>
      </c>
      <c r="M3" s="2" t="s">
        <v>46</v>
      </c>
      <c r="N3" s="2" t="s">
        <v>221</v>
      </c>
      <c r="O3" s="2" t="s">
        <v>47</v>
      </c>
      <c r="P3" s="2" t="s">
        <v>222</v>
      </c>
      <c r="Q3" s="2" t="s">
        <v>4410</v>
      </c>
      <c r="R3" s="2" t="s">
        <v>2810</v>
      </c>
      <c r="S3" s="2" t="s">
        <v>4426</v>
      </c>
      <c r="T3" s="2" t="s">
        <v>4427</v>
      </c>
      <c r="U3" s="2" t="s">
        <v>4428</v>
      </c>
      <c r="V3" s="2" t="s">
        <v>4429</v>
      </c>
      <c r="W3" s="2"/>
      <c r="X3" s="2"/>
      <c r="Y3" s="2"/>
      <c r="Z3" s="2"/>
      <c r="AA3" s="2" t="s">
        <v>4415</v>
      </c>
      <c r="AB3" s="2" t="s">
        <v>4415</v>
      </c>
      <c r="AC3">
        <f>Notes!$C$7 * Notes!$E$10 * Notes!$C$13</f>
        <v>24088832000</v>
      </c>
      <c r="AD3">
        <f>Notes!$D$7 * Notes!$E$10 * Notes!$C$13</f>
        <v>7813562300</v>
      </c>
      <c r="AE3">
        <f>Notes!$E$7 * Notes!$E$10 * Notes!$C$13</f>
        <v>4485120000</v>
      </c>
      <c r="AF3">
        <f>Notes!$F$7 * Notes!$E$10 * Notes!$C$13</f>
        <v>19136512000</v>
      </c>
      <c r="AG3">
        <v>3</v>
      </c>
      <c r="AH3">
        <v>2</v>
      </c>
      <c r="AI3">
        <v>3</v>
      </c>
    </row>
    <row r="4" spans="1:35" ht="45" x14ac:dyDescent="0.25">
      <c r="A4" s="2" t="s">
        <v>37</v>
      </c>
      <c r="B4" s="2" t="s">
        <v>4430</v>
      </c>
      <c r="C4" s="2" t="s">
        <v>223</v>
      </c>
      <c r="D4" s="2" t="s">
        <v>4408</v>
      </c>
      <c r="E4" s="2"/>
      <c r="F4" s="2" t="s">
        <v>4409</v>
      </c>
      <c r="G4" s="2" t="s">
        <v>224</v>
      </c>
      <c r="H4" s="2" t="s">
        <v>57</v>
      </c>
      <c r="I4" s="2"/>
      <c r="J4" s="2" t="s">
        <v>44</v>
      </c>
      <c r="K4" s="2" t="s">
        <v>4431</v>
      </c>
      <c r="L4" s="2" t="s">
        <v>4409</v>
      </c>
      <c r="M4" s="2" t="s">
        <v>2166</v>
      </c>
      <c r="N4" s="2" t="s">
        <v>221</v>
      </c>
      <c r="O4" s="2" t="s">
        <v>47</v>
      </c>
      <c r="P4" s="2" t="s">
        <v>222</v>
      </c>
      <c r="Q4" s="2" t="s">
        <v>4410</v>
      </c>
      <c r="R4" s="2" t="s">
        <v>2810</v>
      </c>
      <c r="S4" s="2" t="s">
        <v>4411</v>
      </c>
      <c r="T4" s="2" t="s">
        <v>4412</v>
      </c>
      <c r="U4" s="2" t="s">
        <v>4413</v>
      </c>
      <c r="V4" s="2" t="s">
        <v>4414</v>
      </c>
      <c r="W4" s="2"/>
      <c r="X4" s="2"/>
      <c r="Y4" s="2"/>
      <c r="Z4" s="2"/>
      <c r="AA4" s="2" t="s">
        <v>4415</v>
      </c>
      <c r="AB4" s="2" t="s">
        <v>4415</v>
      </c>
      <c r="AC4">
        <f>Notes!$C$7 * Notes!$E$10 * Notes!$C$13</f>
        <v>24088832000</v>
      </c>
      <c r="AD4">
        <f>Notes!$D$7 * Notes!$E$10 * Notes!$C$13</f>
        <v>7813562300</v>
      </c>
      <c r="AE4">
        <f>Notes!$E$7 * Notes!$E$10 * Notes!$C$13</f>
        <v>4485120000</v>
      </c>
      <c r="AF4">
        <f>Notes!$F$7 * Notes!$E$10 * Notes!$C$13</f>
        <v>19136512000</v>
      </c>
      <c r="AG4">
        <v>3</v>
      </c>
      <c r="AH4">
        <v>2</v>
      </c>
      <c r="AI4">
        <v>3</v>
      </c>
    </row>
    <row r="5" spans="1:35" ht="45" x14ac:dyDescent="0.25">
      <c r="A5" s="2" t="s">
        <v>37</v>
      </c>
      <c r="B5" s="2" t="s">
        <v>225</v>
      </c>
      <c r="C5" s="2" t="s">
        <v>103</v>
      </c>
      <c r="D5" s="2" t="s">
        <v>226</v>
      </c>
      <c r="E5" s="2"/>
      <c r="F5" s="2" t="s">
        <v>227</v>
      </c>
      <c r="G5" s="2" t="s">
        <v>106</v>
      </c>
      <c r="H5" s="2" t="s">
        <v>57</v>
      </c>
      <c r="I5" s="2"/>
      <c r="J5" s="2" t="s">
        <v>44</v>
      </c>
      <c r="K5" s="2" t="s">
        <v>4416</v>
      </c>
      <c r="L5" s="2" t="s">
        <v>227</v>
      </c>
      <c r="M5" s="2" t="s">
        <v>46</v>
      </c>
      <c r="N5" s="2" t="s">
        <v>221</v>
      </c>
      <c r="O5" s="2" t="s">
        <v>47</v>
      </c>
      <c r="P5" s="2" t="s">
        <v>222</v>
      </c>
      <c r="Q5" s="2"/>
      <c r="R5" s="2" t="s">
        <v>48</v>
      </c>
      <c r="S5" s="2" t="s">
        <v>4417</v>
      </c>
      <c r="T5" s="2" t="s">
        <v>228</v>
      </c>
      <c r="U5" s="2" t="s">
        <v>4395</v>
      </c>
      <c r="V5" s="2" t="s">
        <v>4418</v>
      </c>
      <c r="W5" s="2"/>
      <c r="X5" s="2"/>
      <c r="Y5" s="2"/>
      <c r="Z5" s="2"/>
      <c r="AA5" s="2" t="s">
        <v>4419</v>
      </c>
      <c r="AB5" s="2" t="s">
        <v>4419</v>
      </c>
      <c r="AC5">
        <f>Notes!$C$7 * Notes!$E$10 * Notes!$C$13</f>
        <v>24088832000</v>
      </c>
      <c r="AD5">
        <f>Notes!$D$7 * Notes!$E$10 * Notes!$C$13</f>
        <v>7813562300</v>
      </c>
      <c r="AE5">
        <f>Notes!$E$7 * Notes!$E$10 * Notes!$C$13</f>
        <v>4485120000</v>
      </c>
      <c r="AF5">
        <f>Notes!$F$7 * Notes!$E$10 * Notes!$C$13</f>
        <v>19136512000</v>
      </c>
      <c r="AG5">
        <v>1</v>
      </c>
      <c r="AH5">
        <v>1</v>
      </c>
      <c r="AI5">
        <v>1</v>
      </c>
    </row>
    <row r="6" spans="1:35" ht="45" x14ac:dyDescent="0.25">
      <c r="A6" s="2" t="s">
        <v>37</v>
      </c>
      <c r="B6" s="2" t="s">
        <v>229</v>
      </c>
      <c r="C6" s="2" t="s">
        <v>103</v>
      </c>
      <c r="D6" s="2" t="s">
        <v>230</v>
      </c>
      <c r="E6" s="2"/>
      <c r="F6" s="2" t="s">
        <v>231</v>
      </c>
      <c r="G6" s="2" t="s">
        <v>115</v>
      </c>
      <c r="H6" s="2" t="s">
        <v>57</v>
      </c>
      <c r="I6" s="2"/>
      <c r="J6" s="2" t="s">
        <v>44</v>
      </c>
      <c r="K6" s="2" t="s">
        <v>4416</v>
      </c>
      <c r="L6" s="2" t="s">
        <v>231</v>
      </c>
      <c r="M6" s="2" t="s">
        <v>46</v>
      </c>
      <c r="N6" s="2" t="s">
        <v>221</v>
      </c>
      <c r="O6" s="2" t="s">
        <v>47</v>
      </c>
      <c r="P6" s="2" t="s">
        <v>222</v>
      </c>
      <c r="Q6" s="2"/>
      <c r="R6" s="2" t="s">
        <v>59</v>
      </c>
      <c r="S6" s="2" t="s">
        <v>4420</v>
      </c>
      <c r="T6" s="2" t="s">
        <v>232</v>
      </c>
      <c r="U6" s="2" t="s">
        <v>4395</v>
      </c>
      <c r="V6" s="2" t="s">
        <v>4418</v>
      </c>
      <c r="W6" s="2"/>
      <c r="X6" s="2"/>
      <c r="Y6" s="2"/>
      <c r="Z6" s="2"/>
      <c r="AA6" s="2" t="s">
        <v>4419</v>
      </c>
      <c r="AB6" s="2" t="s">
        <v>4419</v>
      </c>
      <c r="AC6">
        <f>Notes!$C$7 * Notes!$E$10 * Notes!$C$13</f>
        <v>24088832000</v>
      </c>
      <c r="AD6">
        <f>Notes!$D$7 * Notes!$E$10 * Notes!$C$13</f>
        <v>7813562300</v>
      </c>
      <c r="AE6">
        <f>Notes!$E$7 * Notes!$E$10 * Notes!$C$13</f>
        <v>4485120000</v>
      </c>
      <c r="AF6">
        <f>Notes!$F$7 * Notes!$E$10 * Notes!$C$13</f>
        <v>19136512000</v>
      </c>
      <c r="AG6">
        <v>1</v>
      </c>
      <c r="AH6">
        <v>1</v>
      </c>
      <c r="AI6">
        <v>1</v>
      </c>
    </row>
    <row r="7" spans="1:35" ht="45" x14ac:dyDescent="0.25">
      <c r="A7" s="2" t="s">
        <v>37</v>
      </c>
      <c r="B7" s="2" t="s">
        <v>233</v>
      </c>
      <c r="C7" s="2" t="s">
        <v>53</v>
      </c>
      <c r="D7" s="2" t="s">
        <v>233</v>
      </c>
      <c r="E7" s="2"/>
      <c r="F7" s="2" t="s">
        <v>234</v>
      </c>
      <c r="G7" s="2" t="s">
        <v>56</v>
      </c>
      <c r="H7" s="2" t="s">
        <v>57</v>
      </c>
      <c r="I7" s="2"/>
      <c r="J7" s="2" t="s">
        <v>44</v>
      </c>
      <c r="K7" s="2" t="s">
        <v>4416</v>
      </c>
      <c r="L7" s="2" t="s">
        <v>234</v>
      </c>
      <c r="M7" s="2" t="s">
        <v>46</v>
      </c>
      <c r="N7" s="2" t="s">
        <v>221</v>
      </c>
      <c r="O7" s="2" t="s">
        <v>47</v>
      </c>
      <c r="P7" s="2" t="s">
        <v>222</v>
      </c>
      <c r="Q7" s="2"/>
      <c r="R7" s="2" t="s">
        <v>69</v>
      </c>
      <c r="S7" s="2" t="s">
        <v>4421</v>
      </c>
      <c r="T7" s="2" t="s">
        <v>235</v>
      </c>
      <c r="U7" s="2" t="s">
        <v>4395</v>
      </c>
      <c r="V7" s="2" t="s">
        <v>4418</v>
      </c>
      <c r="W7" s="2"/>
      <c r="X7" s="2"/>
      <c r="Y7" s="2"/>
      <c r="Z7" s="2"/>
      <c r="AA7" s="2" t="s">
        <v>4419</v>
      </c>
      <c r="AB7" s="2" t="s">
        <v>4419</v>
      </c>
      <c r="AC7">
        <f>Notes!$C$7 * Notes!$E$10 * Notes!$C$13</f>
        <v>24088832000</v>
      </c>
      <c r="AD7">
        <f>Notes!$D$7 * Notes!$E$10 * Notes!$C$13</f>
        <v>7813562300</v>
      </c>
      <c r="AE7">
        <f>Notes!$E$7 * Notes!$E$10 * Notes!$C$13</f>
        <v>4485120000</v>
      </c>
      <c r="AF7">
        <f>Notes!$F$7 * Notes!$E$10 * Notes!$C$13</f>
        <v>19136512000</v>
      </c>
      <c r="AG7">
        <v>2</v>
      </c>
      <c r="AH7">
        <v>1</v>
      </c>
      <c r="AI7">
        <v>1</v>
      </c>
    </row>
    <row r="8" spans="1:35" ht="135" x14ac:dyDescent="0.25">
      <c r="A8" s="2" t="s">
        <v>37</v>
      </c>
      <c r="B8" s="2" t="s">
        <v>245</v>
      </c>
      <c r="C8" s="2" t="s">
        <v>223</v>
      </c>
      <c r="D8" s="2" t="s">
        <v>246</v>
      </c>
      <c r="E8" s="2"/>
      <c r="F8" s="2" t="s">
        <v>247</v>
      </c>
      <c r="G8" s="2" t="s">
        <v>224</v>
      </c>
      <c r="H8" s="2" t="s">
        <v>57</v>
      </c>
      <c r="I8" s="2"/>
      <c r="J8" s="2" t="s">
        <v>44</v>
      </c>
      <c r="K8" s="2" t="s">
        <v>4416</v>
      </c>
      <c r="L8" s="2" t="s">
        <v>247</v>
      </c>
      <c r="M8" s="2" t="s">
        <v>46</v>
      </c>
      <c r="N8" s="2" t="s">
        <v>221</v>
      </c>
      <c r="O8" s="2" t="s">
        <v>47</v>
      </c>
      <c r="P8" s="2" t="s">
        <v>241</v>
      </c>
      <c r="Q8" s="2"/>
      <c r="R8" s="2" t="s">
        <v>147</v>
      </c>
      <c r="S8" s="2" t="s">
        <v>249</v>
      </c>
      <c r="T8" s="2" t="s">
        <v>250</v>
      </c>
      <c r="U8" s="2" t="s">
        <v>242</v>
      </c>
      <c r="V8" s="2" t="s">
        <v>243</v>
      </c>
      <c r="W8" s="2"/>
      <c r="X8" s="2"/>
      <c r="Y8" s="2"/>
      <c r="Z8" s="2"/>
      <c r="AA8" s="2" t="s">
        <v>244</v>
      </c>
      <c r="AB8" s="2" t="s">
        <v>244</v>
      </c>
      <c r="AC8">
        <f>Notes!$C$7 * Notes!$E$10 * Notes!$C$13</f>
        <v>24088832000</v>
      </c>
      <c r="AD8">
        <f>Notes!$D$7 * Notes!$E$10 * Notes!$C$13</f>
        <v>7813562300</v>
      </c>
      <c r="AE8">
        <f>Notes!$E$7 * Notes!$E$10 * Notes!$C$13</f>
        <v>4485120000</v>
      </c>
      <c r="AF8">
        <f>Notes!$F$7 * Notes!$E$10 * Notes!$C$13</f>
        <v>19136512000</v>
      </c>
      <c r="AG8">
        <v>1</v>
      </c>
      <c r="AH8">
        <v>1</v>
      </c>
      <c r="AI8">
        <v>1</v>
      </c>
    </row>
    <row r="9" spans="1:35" ht="60" customHeight="1" x14ac:dyDescent="0.25">
      <c r="A9" s="7" t="s">
        <v>37</v>
      </c>
      <c r="B9" s="2" t="s">
        <v>4291</v>
      </c>
      <c r="C9" s="2" t="s">
        <v>210</v>
      </c>
      <c r="D9" s="2" t="s">
        <v>211</v>
      </c>
      <c r="E9" s="2"/>
      <c r="F9" s="2" t="s">
        <v>212</v>
      </c>
      <c r="G9" s="2" t="s">
        <v>213</v>
      </c>
      <c r="H9" s="2" t="s">
        <v>647</v>
      </c>
      <c r="I9" s="2"/>
      <c r="J9" s="2" t="s">
        <v>44</v>
      </c>
      <c r="K9" s="2" t="s">
        <v>4416</v>
      </c>
      <c r="L9" s="2" t="s">
        <v>212</v>
      </c>
      <c r="M9" s="2" t="s">
        <v>46</v>
      </c>
      <c r="N9" s="2" t="s">
        <v>8</v>
      </c>
      <c r="O9" s="2" t="s">
        <v>47</v>
      </c>
      <c r="P9" s="2" t="s">
        <v>1365</v>
      </c>
      <c r="Q9" s="2"/>
      <c r="R9" s="2">
        <v>22</v>
      </c>
      <c r="S9" t="s">
        <v>4294</v>
      </c>
      <c r="T9" t="s">
        <v>215</v>
      </c>
      <c r="U9" t="s">
        <v>4263</v>
      </c>
      <c r="V9" t="s">
        <v>4264</v>
      </c>
      <c r="W9" s="2" t="s">
        <v>1369</v>
      </c>
      <c r="X9" s="2" t="s">
        <v>1370</v>
      </c>
      <c r="Z9" t="b">
        <v>0</v>
      </c>
      <c r="AA9" t="s">
        <v>4265</v>
      </c>
      <c r="AC9">
        <f>Notes!$C$7 * Notes!$E$10 * Notes!$C$13</f>
        <v>24088832000</v>
      </c>
      <c r="AD9">
        <f>Notes!$D$7 * Notes!$E$10 * Notes!$C$13</f>
        <v>7813562300</v>
      </c>
      <c r="AE9">
        <f>Notes!$E$7 * Notes!$E$10 * Notes!$C$13</f>
        <v>4485120000</v>
      </c>
      <c r="AF9">
        <f>Notes!$F$7 * Notes!$E$10 * Notes!$C$13</f>
        <v>19136512000</v>
      </c>
      <c r="AG9">
        <v>3</v>
      </c>
      <c r="AH9">
        <v>3</v>
      </c>
      <c r="AI9">
        <v>1</v>
      </c>
    </row>
    <row r="10" spans="1:35" ht="45" x14ac:dyDescent="0.25">
      <c r="A10" s="2" t="s">
        <v>37</v>
      </c>
      <c r="B10" s="2" t="s">
        <v>225</v>
      </c>
      <c r="C10" s="2" t="s">
        <v>103</v>
      </c>
      <c r="D10" s="2" t="s">
        <v>226</v>
      </c>
      <c r="E10" s="2"/>
      <c r="F10" s="2" t="s">
        <v>227</v>
      </c>
      <c r="G10" s="2" t="s">
        <v>106</v>
      </c>
      <c r="H10" s="2" t="s">
        <v>57</v>
      </c>
      <c r="I10" s="2"/>
      <c r="J10" s="2" t="s">
        <v>44</v>
      </c>
      <c r="K10" s="2" t="s">
        <v>240</v>
      </c>
      <c r="L10" s="2" t="s">
        <v>1380</v>
      </c>
      <c r="M10" s="2" t="s">
        <v>46</v>
      </c>
      <c r="N10" s="2" t="s">
        <v>221</v>
      </c>
      <c r="O10" s="2" t="s">
        <v>47</v>
      </c>
      <c r="P10" s="2" t="s">
        <v>241</v>
      </c>
      <c r="Q10" s="2"/>
      <c r="R10" s="2" t="s">
        <v>122</v>
      </c>
      <c r="S10" s="2" t="s">
        <v>4400</v>
      </c>
      <c r="T10" s="2" t="s">
        <v>228</v>
      </c>
      <c r="U10" s="2" t="s">
        <v>242</v>
      </c>
      <c r="V10" s="2" t="s">
        <v>243</v>
      </c>
      <c r="W10" s="2"/>
      <c r="X10" s="2"/>
      <c r="Y10" s="2"/>
      <c r="Z10" s="2"/>
      <c r="AA10" s="2" t="s">
        <v>244</v>
      </c>
      <c r="AB10" s="2" t="s">
        <v>244</v>
      </c>
      <c r="AC10">
        <f>Notes!$C$7 * Notes!$E$10 * Notes!$C$13</f>
        <v>24088832000</v>
      </c>
      <c r="AD10">
        <f>Notes!$D$7 * Notes!$E$10 * Notes!$C$13</f>
        <v>7813562300</v>
      </c>
      <c r="AE10">
        <f>Notes!$E$7 * Notes!$E$10 * Notes!$C$13</f>
        <v>4485120000</v>
      </c>
      <c r="AF10">
        <f>Notes!$F$7 * Notes!$E$10 * Notes!$C$13</f>
        <v>19136512000</v>
      </c>
      <c r="AG10">
        <v>1</v>
      </c>
      <c r="AH10">
        <v>1</v>
      </c>
      <c r="AI10">
        <v>3</v>
      </c>
    </row>
    <row r="11" spans="1:35" ht="45" x14ac:dyDescent="0.25">
      <c r="A11" s="2" t="s">
        <v>37</v>
      </c>
      <c r="B11" s="2" t="s">
        <v>229</v>
      </c>
      <c r="C11" s="2" t="s">
        <v>103</v>
      </c>
      <c r="D11" s="2" t="s">
        <v>230</v>
      </c>
      <c r="E11" s="2"/>
      <c r="F11" s="2" t="s">
        <v>231</v>
      </c>
      <c r="G11" s="2" t="s">
        <v>115</v>
      </c>
      <c r="H11" s="2" t="s">
        <v>57</v>
      </c>
      <c r="I11" s="2"/>
      <c r="J11" s="2" t="s">
        <v>44</v>
      </c>
      <c r="K11" s="2" t="s">
        <v>240</v>
      </c>
      <c r="L11" s="2" t="s">
        <v>1381</v>
      </c>
      <c r="M11" s="2" t="s">
        <v>46</v>
      </c>
      <c r="N11" s="2" t="s">
        <v>221</v>
      </c>
      <c r="O11" s="2" t="s">
        <v>47</v>
      </c>
      <c r="P11" s="2" t="s">
        <v>241</v>
      </c>
      <c r="Q11" s="2"/>
      <c r="R11" s="2" t="s">
        <v>131</v>
      </c>
      <c r="S11" s="2" t="s">
        <v>4399</v>
      </c>
      <c r="T11" s="2" t="s">
        <v>232</v>
      </c>
      <c r="U11" s="2" t="s">
        <v>242</v>
      </c>
      <c r="V11" s="2" t="s">
        <v>243</v>
      </c>
      <c r="W11" s="2"/>
      <c r="X11" s="2"/>
      <c r="Y11" s="2"/>
      <c r="Z11" s="2"/>
      <c r="AA11" s="2" t="s">
        <v>244</v>
      </c>
      <c r="AB11" s="2" t="s">
        <v>244</v>
      </c>
      <c r="AC11">
        <f>Notes!$C$7 * Notes!$E$10 * Notes!$C$13</f>
        <v>24088832000</v>
      </c>
      <c r="AD11">
        <f>Notes!$D$7 * Notes!$E$10 * Notes!$C$13</f>
        <v>7813562300</v>
      </c>
      <c r="AE11">
        <f>Notes!$E$7 * Notes!$E$10 * Notes!$C$13</f>
        <v>4485120000</v>
      </c>
      <c r="AF11">
        <f>Notes!$F$7 * Notes!$E$10 * Notes!$C$13</f>
        <v>19136512000</v>
      </c>
      <c r="AG11">
        <v>1</v>
      </c>
      <c r="AH11">
        <v>1</v>
      </c>
      <c r="AI11">
        <v>3</v>
      </c>
    </row>
    <row r="12" spans="1:35" ht="135" x14ac:dyDescent="0.25">
      <c r="A12" s="2" t="s">
        <v>37</v>
      </c>
      <c r="B12" s="2" t="s">
        <v>245</v>
      </c>
      <c r="C12" s="2" t="s">
        <v>223</v>
      </c>
      <c r="D12" s="2" t="s">
        <v>246</v>
      </c>
      <c r="E12" s="2"/>
      <c r="F12" s="2" t="s">
        <v>247</v>
      </c>
      <c r="G12" s="2" t="s">
        <v>224</v>
      </c>
      <c r="H12" s="2" t="s">
        <v>57</v>
      </c>
      <c r="I12" s="2"/>
      <c r="J12" s="2" t="s">
        <v>44</v>
      </c>
      <c r="K12" s="2" t="s">
        <v>240</v>
      </c>
      <c r="L12" s="2" t="s">
        <v>248</v>
      </c>
      <c r="M12" s="2" t="s">
        <v>46</v>
      </c>
      <c r="N12" s="2" t="s">
        <v>221</v>
      </c>
      <c r="O12" s="2" t="s">
        <v>47</v>
      </c>
      <c r="P12" s="2" t="s">
        <v>241</v>
      </c>
      <c r="Q12" s="2"/>
      <c r="R12" s="2" t="s">
        <v>147</v>
      </c>
      <c r="S12" s="2" t="s">
        <v>249</v>
      </c>
      <c r="T12" s="2" t="s">
        <v>250</v>
      </c>
      <c r="U12" s="2" t="s">
        <v>242</v>
      </c>
      <c r="V12" s="2" t="s">
        <v>243</v>
      </c>
      <c r="W12" s="2"/>
      <c r="X12" s="2"/>
      <c r="Y12" s="2"/>
      <c r="Z12" s="2"/>
      <c r="AA12" s="2" t="s">
        <v>244</v>
      </c>
      <c r="AB12" s="2" t="s">
        <v>244</v>
      </c>
      <c r="AC12">
        <f>Notes!$C$7 * Notes!$E$10 * Notes!$C$13</f>
        <v>24088832000</v>
      </c>
      <c r="AD12">
        <f>Notes!$D$7 * Notes!$E$10 * Notes!$C$13</f>
        <v>7813562300</v>
      </c>
      <c r="AE12">
        <f>Notes!$E$7 * Notes!$E$10 * Notes!$C$13</f>
        <v>4485120000</v>
      </c>
      <c r="AF12">
        <f>Notes!$F$7 * Notes!$E$10 * Notes!$C$13</f>
        <v>19136512000</v>
      </c>
      <c r="AG12">
        <v>1</v>
      </c>
      <c r="AH12">
        <v>1</v>
      </c>
      <c r="AI12">
        <v>3</v>
      </c>
    </row>
    <row r="13" spans="1:35" ht="45" x14ac:dyDescent="0.25">
      <c r="A13" s="2" t="s">
        <v>37</v>
      </c>
      <c r="B13" s="2" t="s">
        <v>102</v>
      </c>
      <c r="C13" s="2" t="s">
        <v>103</v>
      </c>
      <c r="D13" s="2" t="s">
        <v>104</v>
      </c>
      <c r="E13" s="2" t="s">
        <v>251</v>
      </c>
      <c r="F13" s="2" t="s">
        <v>105</v>
      </c>
      <c r="G13" s="2" t="s">
        <v>106</v>
      </c>
      <c r="H13" s="2" t="s">
        <v>57</v>
      </c>
      <c r="I13" s="2"/>
      <c r="J13" s="2" t="s">
        <v>44</v>
      </c>
      <c r="K13" s="2" t="s">
        <v>107</v>
      </c>
      <c r="L13" s="2" t="s">
        <v>105</v>
      </c>
      <c r="M13" s="2" t="s">
        <v>46</v>
      </c>
      <c r="N13" s="2" t="s">
        <v>221</v>
      </c>
      <c r="O13" s="2" t="s">
        <v>47</v>
      </c>
      <c r="P13" s="2" t="s">
        <v>252</v>
      </c>
      <c r="Q13" s="2"/>
      <c r="R13" s="2" t="s">
        <v>48</v>
      </c>
      <c r="S13" s="2" t="s">
        <v>253</v>
      </c>
      <c r="T13" s="2" t="s">
        <v>109</v>
      </c>
      <c r="U13" s="2" t="s">
        <v>110</v>
      </c>
      <c r="V13" s="2" t="s">
        <v>111</v>
      </c>
      <c r="W13" s="2"/>
      <c r="X13" s="2"/>
      <c r="Y13" s="2"/>
      <c r="Z13" s="2"/>
      <c r="AA13" s="2" t="s">
        <v>220</v>
      </c>
      <c r="AB13" s="2" t="s">
        <v>220</v>
      </c>
      <c r="AC13">
        <f>Notes!$C$7 * Notes!$E$10 * Notes!$C$13</f>
        <v>24088832000</v>
      </c>
      <c r="AD13">
        <f>Notes!$D$7 * Notes!$E$10 * Notes!$C$13</f>
        <v>7813562300</v>
      </c>
      <c r="AE13">
        <f>Notes!$E$7 * Notes!$E$10 * Notes!$C$13</f>
        <v>4485120000</v>
      </c>
      <c r="AF13">
        <f>Notes!$F$7 * Notes!$E$10 * Notes!$C$13</f>
        <v>19136512000</v>
      </c>
      <c r="AG13">
        <v>1</v>
      </c>
      <c r="AH13">
        <v>1</v>
      </c>
      <c r="AI13">
        <v>1</v>
      </c>
    </row>
    <row r="14" spans="1:35" ht="45" x14ac:dyDescent="0.25">
      <c r="A14" s="2" t="s">
        <v>37</v>
      </c>
      <c r="B14" s="2" t="s">
        <v>112</v>
      </c>
      <c r="C14" s="2" t="s">
        <v>103</v>
      </c>
      <c r="D14" s="2" t="s">
        <v>113</v>
      </c>
      <c r="E14" s="2" t="s">
        <v>254</v>
      </c>
      <c r="F14" s="2" t="s">
        <v>114</v>
      </c>
      <c r="G14" s="2" t="s">
        <v>115</v>
      </c>
      <c r="H14" s="2" t="s">
        <v>57</v>
      </c>
      <c r="I14" s="2"/>
      <c r="J14" s="2" t="s">
        <v>44</v>
      </c>
      <c r="K14" s="2" t="s">
        <v>107</v>
      </c>
      <c r="L14" s="2" t="s">
        <v>114</v>
      </c>
      <c r="M14" s="2" t="s">
        <v>46</v>
      </c>
      <c r="N14" s="2" t="s">
        <v>221</v>
      </c>
      <c r="O14" s="2" t="s">
        <v>47</v>
      </c>
      <c r="P14" s="2" t="s">
        <v>252</v>
      </c>
      <c r="Q14" s="2"/>
      <c r="R14" s="2" t="s">
        <v>59</v>
      </c>
      <c r="S14" s="2" t="s">
        <v>255</v>
      </c>
      <c r="T14" s="2" t="s">
        <v>117</v>
      </c>
      <c r="U14" s="2" t="s">
        <v>110</v>
      </c>
      <c r="V14" s="2" t="s">
        <v>111</v>
      </c>
      <c r="W14" s="2"/>
      <c r="X14" s="2"/>
      <c r="Y14" s="2"/>
      <c r="Z14" s="2"/>
      <c r="AA14" s="2" t="s">
        <v>220</v>
      </c>
      <c r="AB14" s="2" t="s">
        <v>220</v>
      </c>
      <c r="AC14">
        <f>Notes!$C$7 * Notes!$E$10 * Notes!$C$13</f>
        <v>24088832000</v>
      </c>
      <c r="AD14">
        <f>Notes!$D$7 * Notes!$E$10 * Notes!$C$13</f>
        <v>7813562300</v>
      </c>
      <c r="AE14">
        <f>Notes!$E$7 * Notes!$E$10 * Notes!$C$13</f>
        <v>4485120000</v>
      </c>
      <c r="AF14">
        <f>Notes!$F$7 * Notes!$E$10 * Notes!$C$13</f>
        <v>19136512000</v>
      </c>
      <c r="AG14">
        <v>1</v>
      </c>
      <c r="AH14">
        <v>1</v>
      </c>
      <c r="AI14">
        <v>1</v>
      </c>
    </row>
    <row r="15" spans="1:35" ht="45" x14ac:dyDescent="0.25">
      <c r="A15" s="2" t="s">
        <v>37</v>
      </c>
      <c r="B15" s="2" t="s">
        <v>4432</v>
      </c>
      <c r="C15" s="2" t="s">
        <v>2496</v>
      </c>
      <c r="D15" s="2" t="s">
        <v>4390</v>
      </c>
      <c r="E15" s="2" t="s">
        <v>4391</v>
      </c>
      <c r="F15" s="2" t="s">
        <v>4392</v>
      </c>
      <c r="G15" s="2" t="s">
        <v>4389</v>
      </c>
      <c r="H15" s="2" t="s">
        <v>57</v>
      </c>
      <c r="I15" s="2"/>
      <c r="J15" s="2" t="s">
        <v>44</v>
      </c>
      <c r="K15" s="2" t="s">
        <v>4433</v>
      </c>
      <c r="L15" s="2" t="s">
        <v>4392</v>
      </c>
      <c r="M15" s="2" t="s">
        <v>46</v>
      </c>
      <c r="N15" s="2" t="s">
        <v>221</v>
      </c>
      <c r="O15" s="2" t="s">
        <v>47</v>
      </c>
      <c r="P15" s="2" t="s">
        <v>252</v>
      </c>
      <c r="Q15" s="2"/>
      <c r="R15" s="2" t="s">
        <v>100</v>
      </c>
      <c r="S15" s="2" t="s">
        <v>4393</v>
      </c>
      <c r="T15" s="2" t="s">
        <v>4394</v>
      </c>
      <c r="U15" s="2" t="s">
        <v>4434</v>
      </c>
      <c r="V15" s="2" t="s">
        <v>4435</v>
      </c>
      <c r="W15" s="2"/>
      <c r="X15" s="2"/>
      <c r="Y15" s="2"/>
      <c r="Z15" s="2"/>
      <c r="AA15" s="2" t="s">
        <v>220</v>
      </c>
      <c r="AB15" s="2" t="s">
        <v>220</v>
      </c>
      <c r="AC15">
        <f>Notes!$C$7 * Notes!$E$10 * Notes!$C$13</f>
        <v>24088832000</v>
      </c>
      <c r="AD15">
        <f>Notes!$D$7 * Notes!$E$10 * Notes!$C$13</f>
        <v>7813562300</v>
      </c>
      <c r="AE15">
        <f>Notes!$E$7 * Notes!$E$10 * Notes!$C$13</f>
        <v>4485120000</v>
      </c>
      <c r="AF15">
        <f>Notes!$F$7 * Notes!$E$10 * Notes!$C$13</f>
        <v>19136512000</v>
      </c>
      <c r="AG15">
        <v>2</v>
      </c>
      <c r="AH15">
        <v>3</v>
      </c>
      <c r="AI15">
        <v>3</v>
      </c>
    </row>
    <row r="16" spans="1:35" ht="45" x14ac:dyDescent="0.25">
      <c r="A16" s="2" t="s">
        <v>37</v>
      </c>
      <c r="B16" s="2" t="s">
        <v>4436</v>
      </c>
      <c r="C16" s="2" t="s">
        <v>53</v>
      </c>
      <c r="D16" s="2" t="s">
        <v>4402</v>
      </c>
      <c r="E16" s="2" t="s">
        <v>4403</v>
      </c>
      <c r="F16" s="2" t="s">
        <v>4404</v>
      </c>
      <c r="G16" s="2" t="s">
        <v>4401</v>
      </c>
      <c r="H16" s="2" t="s">
        <v>57</v>
      </c>
      <c r="I16" s="2"/>
      <c r="J16" s="2" t="s">
        <v>44</v>
      </c>
      <c r="K16" s="2" t="s">
        <v>240</v>
      </c>
      <c r="L16" s="2" t="s">
        <v>4405</v>
      </c>
      <c r="M16" s="2" t="s">
        <v>46</v>
      </c>
      <c r="N16" s="2" t="s">
        <v>221</v>
      </c>
      <c r="O16" s="2" t="s">
        <v>47</v>
      </c>
      <c r="P16" s="2" t="s">
        <v>4341</v>
      </c>
      <c r="Q16" s="2"/>
      <c r="R16" s="2" t="s">
        <v>153</v>
      </c>
      <c r="S16" s="2" t="s">
        <v>4406</v>
      </c>
      <c r="T16" s="2" t="s">
        <v>4407</v>
      </c>
      <c r="U16" s="2" t="s">
        <v>242</v>
      </c>
      <c r="V16" s="2" t="s">
        <v>243</v>
      </c>
      <c r="W16" s="2"/>
      <c r="X16" s="2"/>
      <c r="Y16" s="2"/>
      <c r="Z16" s="2"/>
      <c r="AA16" s="2" t="s">
        <v>220</v>
      </c>
      <c r="AB16" s="2" t="s">
        <v>220</v>
      </c>
      <c r="AC16">
        <f>Notes!$C$7 * Notes!$E$10 * Notes!$C$13</f>
        <v>24088832000</v>
      </c>
      <c r="AD16">
        <f>Notes!$D$7 * Notes!$E$10 * Notes!$C$13</f>
        <v>7813562300</v>
      </c>
      <c r="AE16">
        <f>Notes!$E$7 * Notes!$E$10 * Notes!$C$13</f>
        <v>4485120000</v>
      </c>
      <c r="AF16">
        <f>Notes!$F$7 * Notes!$E$10 * Notes!$C$13</f>
        <v>19136512000</v>
      </c>
      <c r="AG16">
        <v>3</v>
      </c>
      <c r="AH16">
        <v>2</v>
      </c>
      <c r="AI16">
        <v>3</v>
      </c>
    </row>
    <row r="17" spans="1:35" ht="45" x14ac:dyDescent="0.25">
      <c r="A17" s="2" t="s">
        <v>256</v>
      </c>
      <c r="B17" s="2" t="s">
        <v>233</v>
      </c>
      <c r="C17" s="2" t="s">
        <v>53</v>
      </c>
      <c r="D17" s="2" t="s">
        <v>233</v>
      </c>
      <c r="E17" s="2"/>
      <c r="F17" s="2" t="s">
        <v>234</v>
      </c>
      <c r="G17" s="2" t="s">
        <v>56</v>
      </c>
      <c r="H17" s="2" t="s">
        <v>57</v>
      </c>
      <c r="I17" s="2"/>
      <c r="J17" s="2" t="s">
        <v>44</v>
      </c>
      <c r="K17" s="2" t="s">
        <v>4352</v>
      </c>
      <c r="L17" s="2" t="s">
        <v>2177</v>
      </c>
      <c r="M17" s="2" t="s">
        <v>46</v>
      </c>
      <c r="N17" s="2" t="s">
        <v>221</v>
      </c>
      <c r="O17" s="2" t="s">
        <v>47</v>
      </c>
      <c r="P17" s="2" t="s">
        <v>257</v>
      </c>
      <c r="Q17" s="2"/>
      <c r="R17" s="2" t="s">
        <v>48</v>
      </c>
      <c r="S17" s="2" t="s">
        <v>4384</v>
      </c>
      <c r="T17" s="2" t="s">
        <v>235</v>
      </c>
      <c r="U17" s="2" t="s">
        <v>4354</v>
      </c>
      <c r="V17" s="2" t="s">
        <v>4437</v>
      </c>
      <c r="W17" s="2"/>
      <c r="X17" s="2"/>
      <c r="Y17" s="2"/>
      <c r="Z17" s="2"/>
      <c r="AA17" s="2" t="s">
        <v>220</v>
      </c>
      <c r="AB17" s="2" t="s">
        <v>220</v>
      </c>
      <c r="AC17">
        <f>Notes!$C$7 * Notes!$E$10 * Notes!$C$13</f>
        <v>24088832000</v>
      </c>
      <c r="AD17">
        <f>Notes!$D$7 * Notes!$E$10 * Notes!$C$13</f>
        <v>7813562300</v>
      </c>
      <c r="AE17">
        <f>Notes!$E$7 * Notes!$E$10 * Notes!$C$13</f>
        <v>4485120000</v>
      </c>
      <c r="AF17">
        <f>Notes!$F$7 * Notes!$E$10 * Notes!$C$13</f>
        <v>19136512000</v>
      </c>
      <c r="AG17">
        <v>3</v>
      </c>
      <c r="AI17">
        <v>3</v>
      </c>
    </row>
    <row r="18" spans="1:35" ht="135" x14ac:dyDescent="0.25">
      <c r="A18" s="2" t="s">
        <v>256</v>
      </c>
      <c r="B18" s="2" t="s">
        <v>245</v>
      </c>
      <c r="C18" s="2" t="s">
        <v>223</v>
      </c>
      <c r="D18" s="2" t="s">
        <v>246</v>
      </c>
      <c r="E18" s="2"/>
      <c r="F18" s="2" t="s">
        <v>247</v>
      </c>
      <c r="G18" s="2" t="s">
        <v>224</v>
      </c>
      <c r="H18" s="2" t="s">
        <v>57</v>
      </c>
      <c r="I18" s="2"/>
      <c r="J18" s="2" t="s">
        <v>44</v>
      </c>
      <c r="K18" s="2" t="s">
        <v>4352</v>
      </c>
      <c r="L18" s="2" t="s">
        <v>2183</v>
      </c>
      <c r="M18" s="2" t="s">
        <v>46</v>
      </c>
      <c r="N18" s="2" t="s">
        <v>221</v>
      </c>
      <c r="O18" s="2" t="s">
        <v>47</v>
      </c>
      <c r="P18" s="2" t="s">
        <v>257</v>
      </c>
      <c r="Q18" s="2"/>
      <c r="R18" s="2" t="s">
        <v>69</v>
      </c>
      <c r="S18" s="2" t="s">
        <v>4396</v>
      </c>
      <c r="T18" s="2" t="s">
        <v>250</v>
      </c>
      <c r="U18" s="2" t="s">
        <v>4354</v>
      </c>
      <c r="V18" s="2" t="s">
        <v>4437</v>
      </c>
      <c r="W18" s="2"/>
      <c r="X18" s="2"/>
      <c r="Y18" s="2"/>
      <c r="Z18" s="2"/>
      <c r="AA18" s="2" t="s">
        <v>4388</v>
      </c>
      <c r="AB18" s="2" t="s">
        <v>4388</v>
      </c>
      <c r="AC18">
        <f>Notes!$C$7 * Notes!$E$10 * Notes!$C$13</f>
        <v>24088832000</v>
      </c>
      <c r="AD18">
        <f>Notes!$D$7 * Notes!$E$10 * Notes!$C$13</f>
        <v>7813562300</v>
      </c>
      <c r="AE18">
        <f>Notes!$E$7 * Notes!$E$10 * Notes!$C$13</f>
        <v>4485120000</v>
      </c>
      <c r="AF18">
        <f>Notes!$F$7 * Notes!$E$10 * Notes!$C$13</f>
        <v>19136512000</v>
      </c>
      <c r="AG18">
        <v>2</v>
      </c>
      <c r="AH18">
        <v>3</v>
      </c>
      <c r="AI18">
        <v>3</v>
      </c>
    </row>
    <row r="19" spans="1:35" ht="45" x14ac:dyDescent="0.25">
      <c r="A19" s="2" t="s">
        <v>256</v>
      </c>
      <c r="B19" s="2" t="s">
        <v>216</v>
      </c>
      <c r="C19" s="2" t="s">
        <v>37</v>
      </c>
      <c r="D19" s="2" t="s">
        <v>217</v>
      </c>
      <c r="E19" s="2"/>
      <c r="F19" s="2" t="s">
        <v>218</v>
      </c>
      <c r="G19" s="2" t="s">
        <v>121</v>
      </c>
      <c r="H19" s="2" t="s">
        <v>57</v>
      </c>
      <c r="I19" s="2"/>
      <c r="J19" s="2" t="s">
        <v>44</v>
      </c>
      <c r="K19" s="2" t="s">
        <v>4352</v>
      </c>
      <c r="L19" s="2" t="s">
        <v>2185</v>
      </c>
      <c r="M19" s="2" t="s">
        <v>46</v>
      </c>
      <c r="N19" s="2" t="s">
        <v>221</v>
      </c>
      <c r="O19" s="2" t="s">
        <v>47</v>
      </c>
      <c r="P19" s="2" t="s">
        <v>257</v>
      </c>
      <c r="Q19" s="2"/>
      <c r="R19" s="2" t="s">
        <v>75</v>
      </c>
      <c r="S19" s="2" t="s">
        <v>4375</v>
      </c>
      <c r="T19" s="2" t="s">
        <v>219</v>
      </c>
      <c r="U19" s="2" t="s">
        <v>4354</v>
      </c>
      <c r="V19" s="2" t="s">
        <v>4437</v>
      </c>
      <c r="W19" s="2"/>
      <c r="X19" s="2"/>
      <c r="Y19" s="2"/>
      <c r="Z19" s="2"/>
      <c r="AA19" s="2" t="s">
        <v>220</v>
      </c>
      <c r="AB19" s="2" t="s">
        <v>220</v>
      </c>
      <c r="AC19">
        <f>Notes!$C$7 * Notes!$E$10 * Notes!$C$13</f>
        <v>24088832000</v>
      </c>
      <c r="AD19">
        <f>Notes!$D$7 * Notes!$E$10 * Notes!$C$13</f>
        <v>7813562300</v>
      </c>
      <c r="AE19">
        <f>Notes!$E$7 * Notes!$E$10 * Notes!$C$13</f>
        <v>4485120000</v>
      </c>
      <c r="AF19">
        <f>Notes!$F$7 * Notes!$E$10 * Notes!$C$13</f>
        <v>19136512000</v>
      </c>
      <c r="AG19">
        <v>3</v>
      </c>
      <c r="AH19">
        <v>3</v>
      </c>
      <c r="AI19">
        <v>3</v>
      </c>
    </row>
    <row r="20" spans="1:35" ht="45" x14ac:dyDescent="0.25">
      <c r="A20" s="2" t="s">
        <v>256</v>
      </c>
      <c r="B20" s="2" t="s">
        <v>2187</v>
      </c>
      <c r="C20" s="2" t="s">
        <v>37</v>
      </c>
      <c r="D20" s="2" t="s">
        <v>2188</v>
      </c>
      <c r="E20" s="2"/>
      <c r="F20" s="2" t="s">
        <v>2189</v>
      </c>
      <c r="G20" s="2" t="s">
        <v>2190</v>
      </c>
      <c r="H20" s="2" t="s">
        <v>57</v>
      </c>
      <c r="I20" s="2"/>
      <c r="J20" s="2" t="s">
        <v>44</v>
      </c>
      <c r="K20" s="2" t="s">
        <v>4352</v>
      </c>
      <c r="L20" s="2" t="s">
        <v>2191</v>
      </c>
      <c r="M20" s="2" t="s">
        <v>46</v>
      </c>
      <c r="N20" s="2" t="s">
        <v>221</v>
      </c>
      <c r="O20" s="2" t="s">
        <v>47</v>
      </c>
      <c r="P20" s="2" t="s">
        <v>257</v>
      </c>
      <c r="Q20" s="2"/>
      <c r="R20" s="2" t="s">
        <v>82</v>
      </c>
      <c r="S20" s="2" t="s">
        <v>4353</v>
      </c>
      <c r="T20" s="2" t="s">
        <v>2193</v>
      </c>
      <c r="U20" s="2" t="s">
        <v>4354</v>
      </c>
      <c r="V20" s="2" t="s">
        <v>4437</v>
      </c>
      <c r="W20" s="2"/>
      <c r="X20" s="2"/>
      <c r="Y20" s="2"/>
      <c r="Z20" s="2"/>
      <c r="AA20" s="2" t="s">
        <v>220</v>
      </c>
      <c r="AB20" s="2" t="s">
        <v>220</v>
      </c>
      <c r="AC20">
        <f>Notes!$C$7 * Notes!$E$10 * Notes!$C$13</f>
        <v>24088832000</v>
      </c>
      <c r="AD20">
        <f>Notes!$D$7 * Notes!$E$10 * Notes!$C$13</f>
        <v>7813562300</v>
      </c>
      <c r="AE20">
        <f>Notes!$E$7 * Notes!$E$10 * Notes!$C$13</f>
        <v>4485120000</v>
      </c>
      <c r="AF20">
        <f>Notes!$F$7 * Notes!$E$10 * Notes!$C$13</f>
        <v>19136512000</v>
      </c>
      <c r="AG20">
        <v>3</v>
      </c>
      <c r="AH20">
        <v>3</v>
      </c>
      <c r="AI20">
        <v>3</v>
      </c>
    </row>
    <row r="21" spans="1:35" ht="45" x14ac:dyDescent="0.25">
      <c r="A21" s="2" t="s">
        <v>256</v>
      </c>
      <c r="B21" s="2" t="s">
        <v>2194</v>
      </c>
      <c r="C21" s="2" t="s">
        <v>37</v>
      </c>
      <c r="D21" s="2" t="s">
        <v>2195</v>
      </c>
      <c r="E21" s="2"/>
      <c r="F21" s="2" t="s">
        <v>2196</v>
      </c>
      <c r="G21" s="2" t="s">
        <v>2197</v>
      </c>
      <c r="H21" s="2" t="s">
        <v>57</v>
      </c>
      <c r="I21" s="2"/>
      <c r="J21" s="2" t="s">
        <v>44</v>
      </c>
      <c r="K21" s="2" t="s">
        <v>4352</v>
      </c>
      <c r="L21" s="2" t="s">
        <v>2198</v>
      </c>
      <c r="M21" s="2" t="s">
        <v>46</v>
      </c>
      <c r="N21" s="2" t="s">
        <v>221</v>
      </c>
      <c r="O21" s="2" t="s">
        <v>47</v>
      </c>
      <c r="P21" s="2" t="s">
        <v>257</v>
      </c>
      <c r="Q21" s="2"/>
      <c r="R21" s="2" t="s">
        <v>88</v>
      </c>
      <c r="S21" s="2" t="s">
        <v>4357</v>
      </c>
      <c r="T21" s="2" t="s">
        <v>2200</v>
      </c>
      <c r="U21" s="2" t="s">
        <v>4354</v>
      </c>
      <c r="V21" s="2" t="s">
        <v>4437</v>
      </c>
      <c r="W21" s="2"/>
      <c r="X21" s="2"/>
      <c r="Y21" s="2"/>
      <c r="Z21" s="2"/>
      <c r="AA21" s="2" t="s">
        <v>220</v>
      </c>
      <c r="AB21" s="2" t="s">
        <v>220</v>
      </c>
      <c r="AC21">
        <f>Notes!$C$7 * Notes!$E$10 * Notes!$C$13</f>
        <v>24088832000</v>
      </c>
      <c r="AD21">
        <f>Notes!$D$7 * Notes!$E$10 * Notes!$C$13</f>
        <v>7813562300</v>
      </c>
      <c r="AE21">
        <f>Notes!$E$7 * Notes!$E$10 * Notes!$C$13</f>
        <v>4485120000</v>
      </c>
      <c r="AF21">
        <f>Notes!$F$7 * Notes!$E$10 * Notes!$C$13</f>
        <v>19136512000</v>
      </c>
      <c r="AG21">
        <v>3</v>
      </c>
      <c r="AH21">
        <v>3</v>
      </c>
      <c r="AI21">
        <v>3</v>
      </c>
    </row>
    <row r="22" spans="1:35" ht="45" x14ac:dyDescent="0.25">
      <c r="A22" s="2" t="s">
        <v>256</v>
      </c>
      <c r="B22" s="2" t="s">
        <v>2201</v>
      </c>
      <c r="C22" s="2" t="s">
        <v>37</v>
      </c>
      <c r="D22" s="2" t="s">
        <v>2202</v>
      </c>
      <c r="E22" s="2"/>
      <c r="F22" s="2" t="s">
        <v>2203</v>
      </c>
      <c r="G22" s="2" t="s">
        <v>2204</v>
      </c>
      <c r="H22" s="2" t="s">
        <v>57</v>
      </c>
      <c r="I22" s="2"/>
      <c r="J22" s="2" t="s">
        <v>44</v>
      </c>
      <c r="K22" s="2" t="s">
        <v>4352</v>
      </c>
      <c r="L22" s="2" t="s">
        <v>2205</v>
      </c>
      <c r="M22" s="2" t="s">
        <v>46</v>
      </c>
      <c r="N22" s="2" t="s">
        <v>221</v>
      </c>
      <c r="O22" s="2" t="s">
        <v>47</v>
      </c>
      <c r="P22" s="2" t="s">
        <v>257</v>
      </c>
      <c r="Q22" s="2"/>
      <c r="R22" s="2" t="s">
        <v>94</v>
      </c>
      <c r="S22" s="2" t="s">
        <v>4380</v>
      </c>
      <c r="T22" s="2" t="s">
        <v>2207</v>
      </c>
      <c r="U22" s="2" t="s">
        <v>4354</v>
      </c>
      <c r="V22" s="2" t="s">
        <v>4437</v>
      </c>
      <c r="W22" s="2"/>
      <c r="X22" s="2"/>
      <c r="Y22" s="2"/>
      <c r="Z22" s="2"/>
      <c r="AA22" s="2" t="s">
        <v>220</v>
      </c>
      <c r="AB22" s="2" t="s">
        <v>220</v>
      </c>
      <c r="AC22">
        <f>Notes!$C$7 * Notes!$E$10 * Notes!$C$13</f>
        <v>24088832000</v>
      </c>
      <c r="AD22">
        <f>Notes!$D$7 * Notes!$E$10 * Notes!$C$13</f>
        <v>7813562300</v>
      </c>
      <c r="AE22">
        <f>Notes!$E$7 * Notes!$E$10 * Notes!$C$13</f>
        <v>4485120000</v>
      </c>
      <c r="AF22">
        <f>Notes!$F$7 * Notes!$E$10 * Notes!$C$13</f>
        <v>19136512000</v>
      </c>
      <c r="AG22">
        <v>3</v>
      </c>
      <c r="AH22">
        <v>3</v>
      </c>
      <c r="AI22">
        <v>3</v>
      </c>
    </row>
    <row r="23" spans="1:35" ht="45" x14ac:dyDescent="0.25">
      <c r="A23" s="2" t="s">
        <v>256</v>
      </c>
      <c r="B23" s="2" t="s">
        <v>2208</v>
      </c>
      <c r="C23" s="2" t="s">
        <v>37</v>
      </c>
      <c r="D23" s="2" t="s">
        <v>2209</v>
      </c>
      <c r="E23" s="2"/>
      <c r="F23" s="2" t="s">
        <v>2210</v>
      </c>
      <c r="G23" s="2" t="s">
        <v>2211</v>
      </c>
      <c r="H23" s="2" t="s">
        <v>57</v>
      </c>
      <c r="I23" s="2"/>
      <c r="J23" s="2" t="s">
        <v>44</v>
      </c>
      <c r="K23" s="2" t="s">
        <v>4352</v>
      </c>
      <c r="L23" s="2" t="s">
        <v>2212</v>
      </c>
      <c r="M23" s="2" t="s">
        <v>46</v>
      </c>
      <c r="N23" s="2" t="s">
        <v>221</v>
      </c>
      <c r="O23" s="2" t="s">
        <v>47</v>
      </c>
      <c r="P23" s="2" t="s">
        <v>257</v>
      </c>
      <c r="Q23" s="2"/>
      <c r="R23" s="2" t="s">
        <v>100</v>
      </c>
      <c r="S23" s="2" t="s">
        <v>4382</v>
      </c>
      <c r="T23" s="2" t="s">
        <v>2214</v>
      </c>
      <c r="U23" s="2" t="s">
        <v>4354</v>
      </c>
      <c r="V23" s="2" t="s">
        <v>4437</v>
      </c>
      <c r="W23" s="2"/>
      <c r="X23" s="2"/>
      <c r="Y23" s="2"/>
      <c r="Z23" s="2"/>
      <c r="AA23" s="2" t="s">
        <v>220</v>
      </c>
      <c r="AB23" s="2" t="s">
        <v>220</v>
      </c>
      <c r="AC23">
        <f>Notes!$C$7 * Notes!$E$10 * Notes!$C$13</f>
        <v>24088832000</v>
      </c>
      <c r="AD23">
        <f>Notes!$D$7 * Notes!$E$10 * Notes!$C$13</f>
        <v>7813562300</v>
      </c>
      <c r="AE23">
        <f>Notes!$E$7 * Notes!$E$10 * Notes!$C$13</f>
        <v>4485120000</v>
      </c>
      <c r="AF23">
        <f>Notes!$F$7 * Notes!$E$10 * Notes!$C$13</f>
        <v>19136512000</v>
      </c>
      <c r="AG23">
        <v>3</v>
      </c>
      <c r="AH23">
        <v>3</v>
      </c>
      <c r="AI23">
        <v>3</v>
      </c>
    </row>
    <row r="24" spans="1:35" ht="45" x14ac:dyDescent="0.25">
      <c r="A24" s="2" t="s">
        <v>256</v>
      </c>
      <c r="B24" s="2" t="s">
        <v>2215</v>
      </c>
      <c r="C24" s="2" t="s">
        <v>37</v>
      </c>
      <c r="D24" s="2" t="s">
        <v>2216</v>
      </c>
      <c r="E24" s="2"/>
      <c r="F24" s="2" t="s">
        <v>2217</v>
      </c>
      <c r="G24" s="2" t="s">
        <v>2218</v>
      </c>
      <c r="H24" s="2" t="s">
        <v>57</v>
      </c>
      <c r="I24" s="2"/>
      <c r="J24" s="2" t="s">
        <v>44</v>
      </c>
      <c r="K24" s="2" t="s">
        <v>4352</v>
      </c>
      <c r="L24" s="2" t="s">
        <v>2219</v>
      </c>
      <c r="M24" s="2" t="s">
        <v>46</v>
      </c>
      <c r="N24" s="2" t="s">
        <v>221</v>
      </c>
      <c r="O24" s="2" t="s">
        <v>47</v>
      </c>
      <c r="P24" s="2" t="s">
        <v>257</v>
      </c>
      <c r="Q24" s="2"/>
      <c r="R24" s="2" t="s">
        <v>108</v>
      </c>
      <c r="S24" s="2" t="s">
        <v>4374</v>
      </c>
      <c r="T24" s="2" t="s">
        <v>2221</v>
      </c>
      <c r="U24" s="2" t="s">
        <v>4354</v>
      </c>
      <c r="V24" s="2" t="s">
        <v>4437</v>
      </c>
      <c r="W24" s="2"/>
      <c r="X24" s="2"/>
      <c r="Y24" s="2"/>
      <c r="Z24" s="2"/>
      <c r="AA24" s="2" t="s">
        <v>220</v>
      </c>
      <c r="AB24" s="2" t="s">
        <v>220</v>
      </c>
      <c r="AC24">
        <f>Notes!$C$7 * Notes!$E$10 * Notes!$C$13</f>
        <v>24088832000</v>
      </c>
      <c r="AD24">
        <f>Notes!$D$7 * Notes!$E$10 * Notes!$C$13</f>
        <v>7813562300</v>
      </c>
      <c r="AE24">
        <f>Notes!$E$7 * Notes!$E$10 * Notes!$C$13</f>
        <v>4485120000</v>
      </c>
      <c r="AF24">
        <f>Notes!$F$7 * Notes!$E$10 * Notes!$C$13</f>
        <v>19136512000</v>
      </c>
      <c r="AG24">
        <v>3</v>
      </c>
      <c r="AH24">
        <v>3</v>
      </c>
      <c r="AI24">
        <v>3</v>
      </c>
    </row>
    <row r="25" spans="1:35" ht="45" x14ac:dyDescent="0.25">
      <c r="A25" s="2" t="s">
        <v>256</v>
      </c>
      <c r="B25" s="2" t="s">
        <v>118</v>
      </c>
      <c r="C25" s="2" t="s">
        <v>37</v>
      </c>
      <c r="D25" s="2" t="s">
        <v>119</v>
      </c>
      <c r="E25" s="2"/>
      <c r="F25" s="2" t="s">
        <v>120</v>
      </c>
      <c r="G25" s="2" t="s">
        <v>121</v>
      </c>
      <c r="H25" s="2" t="s">
        <v>57</v>
      </c>
      <c r="I25" s="2"/>
      <c r="J25" s="2" t="s">
        <v>44</v>
      </c>
      <c r="K25" s="2" t="s">
        <v>58</v>
      </c>
      <c r="L25" s="2" t="s">
        <v>120</v>
      </c>
      <c r="M25" s="2" t="s">
        <v>46</v>
      </c>
      <c r="N25" s="2" t="s">
        <v>221</v>
      </c>
      <c r="O25" s="2" t="s">
        <v>47</v>
      </c>
      <c r="P25" s="2" t="s">
        <v>257</v>
      </c>
      <c r="Q25" s="2"/>
      <c r="R25" s="2" t="s">
        <v>116</v>
      </c>
      <c r="S25" s="2" t="s">
        <v>4376</v>
      </c>
      <c r="T25" s="2" t="s">
        <v>123</v>
      </c>
      <c r="U25" s="2" t="s">
        <v>61</v>
      </c>
      <c r="V25" s="2" t="s">
        <v>62</v>
      </c>
      <c r="W25" s="2"/>
      <c r="X25" s="2"/>
      <c r="Y25" s="2"/>
      <c r="Z25" s="2"/>
      <c r="AA25" s="2" t="s">
        <v>220</v>
      </c>
      <c r="AB25" s="2" t="s">
        <v>220</v>
      </c>
      <c r="AC25">
        <f>Notes!$C$7 * Notes!$E$10 * Notes!$C$13</f>
        <v>24088832000</v>
      </c>
      <c r="AD25">
        <f>Notes!$D$7 * Notes!$E$10 * Notes!$C$13</f>
        <v>7813562300</v>
      </c>
      <c r="AE25">
        <f>Notes!$E$7 * Notes!$E$10 * Notes!$C$13</f>
        <v>4485120000</v>
      </c>
      <c r="AF25">
        <f>Notes!$F$7 * Notes!$E$10 * Notes!$C$13</f>
        <v>19136512000</v>
      </c>
      <c r="AG25">
        <v>2</v>
      </c>
      <c r="AH25">
        <v>2</v>
      </c>
      <c r="AI25">
        <v>3</v>
      </c>
    </row>
    <row r="26" spans="1:35" ht="45" x14ac:dyDescent="0.25">
      <c r="A26" s="2" t="s">
        <v>256</v>
      </c>
      <c r="B26" s="2" t="s">
        <v>52</v>
      </c>
      <c r="C26" s="2" t="s">
        <v>53</v>
      </c>
      <c r="D26" s="2" t="s">
        <v>54</v>
      </c>
      <c r="E26" s="2"/>
      <c r="F26" s="2" t="s">
        <v>55</v>
      </c>
      <c r="G26" s="2" t="s">
        <v>56</v>
      </c>
      <c r="H26" s="2" t="s">
        <v>57</v>
      </c>
      <c r="I26" s="2"/>
      <c r="J26" s="2" t="s">
        <v>44</v>
      </c>
      <c r="K26" s="2" t="s">
        <v>58</v>
      </c>
      <c r="L26" s="2" t="s">
        <v>55</v>
      </c>
      <c r="M26" s="2" t="s">
        <v>46</v>
      </c>
      <c r="N26" s="2" t="s">
        <v>221</v>
      </c>
      <c r="O26" s="2" t="s">
        <v>47</v>
      </c>
      <c r="P26" s="2" t="s">
        <v>257</v>
      </c>
      <c r="Q26" s="2"/>
      <c r="R26" s="2" t="s">
        <v>122</v>
      </c>
      <c r="S26" s="2" t="s">
        <v>258</v>
      </c>
      <c r="T26" s="2" t="s">
        <v>60</v>
      </c>
      <c r="U26" s="2" t="s">
        <v>61</v>
      </c>
      <c r="V26" s="2" t="s">
        <v>62</v>
      </c>
      <c r="W26" s="2"/>
      <c r="X26" s="2"/>
      <c r="Y26" s="2"/>
      <c r="Z26" s="2"/>
      <c r="AA26" s="2" t="s">
        <v>220</v>
      </c>
      <c r="AB26" s="2" t="s">
        <v>220</v>
      </c>
      <c r="AC26">
        <f>Notes!$C$7 * Notes!$E$10 * Notes!$C$13</f>
        <v>24088832000</v>
      </c>
      <c r="AD26">
        <f>Notes!$D$7 * Notes!$E$10 * Notes!$C$13</f>
        <v>7813562300</v>
      </c>
      <c r="AE26">
        <f>Notes!$E$7 * Notes!$E$10 * Notes!$C$13</f>
        <v>4485120000</v>
      </c>
      <c r="AF26">
        <f>Notes!$F$7 * Notes!$E$10 * Notes!$C$13</f>
        <v>19136512000</v>
      </c>
      <c r="AG26">
        <v>2</v>
      </c>
      <c r="AH26">
        <v>1</v>
      </c>
      <c r="AI26">
        <v>3</v>
      </c>
    </row>
    <row r="27" spans="1:35" ht="45" x14ac:dyDescent="0.25">
      <c r="A27" s="2" t="s">
        <v>256</v>
      </c>
      <c r="B27" s="2" t="s">
        <v>259</v>
      </c>
      <c r="C27" s="2" t="s">
        <v>103</v>
      </c>
      <c r="D27" s="2" t="s">
        <v>260</v>
      </c>
      <c r="E27" s="2"/>
      <c r="F27" s="2" t="s">
        <v>261</v>
      </c>
      <c r="G27" s="2" t="s">
        <v>262</v>
      </c>
      <c r="H27" s="2" t="s">
        <v>57</v>
      </c>
      <c r="I27" s="2"/>
      <c r="J27" s="2" t="s">
        <v>44</v>
      </c>
      <c r="K27" s="2" t="s">
        <v>107</v>
      </c>
      <c r="L27" s="2" t="s">
        <v>261</v>
      </c>
      <c r="M27" s="2" t="s">
        <v>46</v>
      </c>
      <c r="N27" s="2" t="s">
        <v>221</v>
      </c>
      <c r="O27" s="2" t="s">
        <v>47</v>
      </c>
      <c r="P27" s="2" t="s">
        <v>257</v>
      </c>
      <c r="Q27" s="2"/>
      <c r="R27" s="2" t="s">
        <v>131</v>
      </c>
      <c r="S27" s="2" t="s">
        <v>4381</v>
      </c>
      <c r="T27" s="2" t="s">
        <v>263</v>
      </c>
      <c r="U27" s="2" t="s">
        <v>110</v>
      </c>
      <c r="V27" s="2" t="s">
        <v>111</v>
      </c>
      <c r="W27" s="2"/>
      <c r="X27" s="2"/>
      <c r="Y27" s="2"/>
      <c r="Z27" s="2"/>
      <c r="AA27" s="2" t="s">
        <v>220</v>
      </c>
      <c r="AB27" s="2" t="s">
        <v>220</v>
      </c>
      <c r="AC27">
        <f>Notes!$C$7 * Notes!$E$10 * Notes!$C$13</f>
        <v>24088832000</v>
      </c>
      <c r="AD27">
        <f>Notes!$D$7 * Notes!$E$10 * Notes!$C$13</f>
        <v>7813562300</v>
      </c>
      <c r="AE27">
        <f>Notes!$E$7 * Notes!$E$10 * Notes!$C$13</f>
        <v>4485120000</v>
      </c>
      <c r="AF27">
        <f>Notes!$F$7 * Notes!$E$10 * Notes!$C$13</f>
        <v>19136512000</v>
      </c>
      <c r="AG27">
        <v>1</v>
      </c>
      <c r="AH27">
        <v>2</v>
      </c>
      <c r="AI27">
        <v>3</v>
      </c>
    </row>
    <row r="28" spans="1:35" ht="45" x14ac:dyDescent="0.25">
      <c r="A28" s="2" t="s">
        <v>256</v>
      </c>
      <c r="B28" s="2" t="s">
        <v>264</v>
      </c>
      <c r="C28" s="2" t="s">
        <v>53</v>
      </c>
      <c r="D28" s="2" t="s">
        <v>265</v>
      </c>
      <c r="E28" s="2"/>
      <c r="F28" s="2" t="s">
        <v>266</v>
      </c>
      <c r="G28" s="2" t="s">
        <v>136</v>
      </c>
      <c r="H28" s="2" t="s">
        <v>57</v>
      </c>
      <c r="I28" s="2"/>
      <c r="J28" s="2" t="s">
        <v>44</v>
      </c>
      <c r="K28" s="2" t="s">
        <v>137</v>
      </c>
      <c r="L28" s="2" t="s">
        <v>266</v>
      </c>
      <c r="M28" s="2" t="s">
        <v>46</v>
      </c>
      <c r="N28" s="2" t="s">
        <v>221</v>
      </c>
      <c r="O28" s="2" t="s">
        <v>47</v>
      </c>
      <c r="P28" s="2" t="s">
        <v>257</v>
      </c>
      <c r="Q28" s="2"/>
      <c r="R28" s="2" t="s">
        <v>138</v>
      </c>
      <c r="S28" s="2" t="s">
        <v>4386</v>
      </c>
      <c r="T28" s="2" t="s">
        <v>267</v>
      </c>
      <c r="U28" s="2" t="s">
        <v>195</v>
      </c>
      <c r="V28" s="2" t="s">
        <v>196</v>
      </c>
      <c r="W28" s="2"/>
      <c r="X28" s="2"/>
      <c r="Y28" s="2"/>
      <c r="Z28" s="2"/>
      <c r="AA28" s="2" t="s">
        <v>220</v>
      </c>
      <c r="AB28" s="2" t="s">
        <v>220</v>
      </c>
      <c r="AC28">
        <f>Notes!$C$7 * Notes!$E$10 * Notes!$C$13</f>
        <v>24088832000</v>
      </c>
      <c r="AD28">
        <f>Notes!$D$7 * Notes!$E$10 * Notes!$C$13</f>
        <v>7813562300</v>
      </c>
      <c r="AE28">
        <f>Notes!$E$7 * Notes!$E$10 * Notes!$C$13</f>
        <v>4485120000</v>
      </c>
      <c r="AF28">
        <f>Notes!$F$7 * Notes!$E$10 * Notes!$C$13</f>
        <v>19136512000</v>
      </c>
      <c r="AG28">
        <v>2</v>
      </c>
      <c r="AH28">
        <v>2</v>
      </c>
      <c r="AI28">
        <v>3</v>
      </c>
    </row>
    <row r="29" spans="1:35" ht="45" x14ac:dyDescent="0.25">
      <c r="A29" s="2" t="s">
        <v>256</v>
      </c>
      <c r="B29" s="2" t="s">
        <v>124</v>
      </c>
      <c r="C29" s="2" t="s">
        <v>125</v>
      </c>
      <c r="D29" s="2" t="s">
        <v>126</v>
      </c>
      <c r="E29" s="2"/>
      <c r="F29" s="2" t="s">
        <v>128</v>
      </c>
      <c r="G29" s="2" t="s">
        <v>129</v>
      </c>
      <c r="H29" s="2" t="s">
        <v>4377</v>
      </c>
      <c r="I29" s="2"/>
      <c r="J29" s="2" t="s">
        <v>44</v>
      </c>
      <c r="K29" s="2" t="s">
        <v>4438</v>
      </c>
      <c r="L29" s="2" t="s">
        <v>128</v>
      </c>
      <c r="M29" s="2" t="s">
        <v>130</v>
      </c>
      <c r="N29" s="2" t="s">
        <v>221</v>
      </c>
      <c r="O29" s="2" t="s">
        <v>47</v>
      </c>
      <c r="P29" s="2" t="s">
        <v>257</v>
      </c>
      <c r="Q29" s="2"/>
      <c r="R29" s="2" t="s">
        <v>159</v>
      </c>
      <c r="S29" s="2" t="s">
        <v>4379</v>
      </c>
      <c r="T29" s="2" t="s">
        <v>132</v>
      </c>
      <c r="U29" s="2" t="s">
        <v>4439</v>
      </c>
      <c r="V29" s="2" t="s">
        <v>4440</v>
      </c>
      <c r="W29" s="2"/>
      <c r="X29" s="2"/>
      <c r="Y29" s="2"/>
      <c r="Z29" s="2"/>
      <c r="AA29" s="2" t="s">
        <v>220</v>
      </c>
      <c r="AB29" s="2" t="s">
        <v>220</v>
      </c>
      <c r="AC29">
        <f>Notes!$C$7 * Notes!$E$10 * Notes!$C$13</f>
        <v>24088832000</v>
      </c>
      <c r="AD29">
        <f>Notes!$D$7 * Notes!$E$10 * Notes!$C$13</f>
        <v>7813562300</v>
      </c>
      <c r="AE29">
        <f>Notes!$E$7 * Notes!$E$10 * Notes!$C$13</f>
        <v>4485120000</v>
      </c>
      <c r="AF29">
        <f>Notes!$F$7 * Notes!$E$10 * Notes!$C$13</f>
        <v>19136512000</v>
      </c>
      <c r="AG29">
        <v>3</v>
      </c>
      <c r="AH29">
        <v>3</v>
      </c>
      <c r="AI29">
        <v>3</v>
      </c>
    </row>
    <row r="30" spans="1:35" ht="45" x14ac:dyDescent="0.25">
      <c r="A30" s="2" t="s">
        <v>256</v>
      </c>
      <c r="B30" s="2" t="s">
        <v>1522</v>
      </c>
      <c r="C30" s="2" t="s">
        <v>53</v>
      </c>
      <c r="D30" s="2" t="s">
        <v>1523</v>
      </c>
      <c r="E30" s="2" t="s">
        <v>4441</v>
      </c>
      <c r="F30" s="2" t="s">
        <v>1525</v>
      </c>
      <c r="G30" s="2" t="s">
        <v>1526</v>
      </c>
      <c r="H30" s="2" t="s">
        <v>4377</v>
      </c>
      <c r="I30" s="2"/>
      <c r="J30" s="2" t="s">
        <v>44</v>
      </c>
      <c r="K30" s="2" t="s">
        <v>4438</v>
      </c>
      <c r="L30" s="2" t="s">
        <v>1525</v>
      </c>
      <c r="M30" s="2" t="s">
        <v>130</v>
      </c>
      <c r="N30" s="2" t="s">
        <v>221</v>
      </c>
      <c r="O30" s="2" t="s">
        <v>47</v>
      </c>
      <c r="P30" s="2" t="s">
        <v>257</v>
      </c>
      <c r="Q30" s="2"/>
      <c r="R30" s="2" t="s">
        <v>166</v>
      </c>
      <c r="S30" s="2" t="s">
        <v>4387</v>
      </c>
      <c r="T30" s="2" t="s">
        <v>1528</v>
      </c>
      <c r="U30" s="2" t="s">
        <v>4439</v>
      </c>
      <c r="V30" s="2" t="s">
        <v>4440</v>
      </c>
      <c r="W30" s="2"/>
      <c r="X30" s="2"/>
      <c r="Y30" s="2"/>
      <c r="Z30" s="2"/>
      <c r="AA30" s="2" t="s">
        <v>4388</v>
      </c>
      <c r="AB30" s="2" t="s">
        <v>4388</v>
      </c>
      <c r="AC30">
        <f>Notes!$C$7 * Notes!$E$10 * Notes!$C$13</f>
        <v>24088832000</v>
      </c>
      <c r="AD30">
        <f>Notes!$D$7 * Notes!$E$10 * Notes!$C$13</f>
        <v>7813562300</v>
      </c>
      <c r="AE30">
        <f>Notes!$E$7 * Notes!$E$10 * Notes!$C$13</f>
        <v>4485120000</v>
      </c>
      <c r="AF30">
        <f>Notes!$F$7 * Notes!$E$10 * Notes!$C$13</f>
        <v>19136512000</v>
      </c>
      <c r="AG30">
        <v>3</v>
      </c>
      <c r="AH30">
        <v>3</v>
      </c>
      <c r="AI30">
        <v>3</v>
      </c>
    </row>
    <row r="31" spans="1:35" ht="60" x14ac:dyDescent="0.25">
      <c r="A31" s="2" t="s">
        <v>256</v>
      </c>
      <c r="B31" s="2" t="s">
        <v>2052</v>
      </c>
      <c r="C31" s="2" t="s">
        <v>125</v>
      </c>
      <c r="D31" s="2" t="s">
        <v>1462</v>
      </c>
      <c r="E31" s="2"/>
      <c r="F31" s="2" t="s">
        <v>2053</v>
      </c>
      <c r="G31" s="2" t="s">
        <v>129</v>
      </c>
      <c r="H31" s="2" t="s">
        <v>57</v>
      </c>
      <c r="I31" s="2"/>
      <c r="J31" s="2" t="s">
        <v>44</v>
      </c>
      <c r="K31" s="2" t="s">
        <v>4442</v>
      </c>
      <c r="L31" s="2" t="s">
        <v>2053</v>
      </c>
      <c r="M31" s="2" t="s">
        <v>130</v>
      </c>
      <c r="N31" s="2" t="s">
        <v>221</v>
      </c>
      <c r="O31" s="2" t="s">
        <v>47</v>
      </c>
      <c r="P31" s="2" t="s">
        <v>257</v>
      </c>
      <c r="Q31" s="2"/>
      <c r="R31" s="2" t="s">
        <v>174</v>
      </c>
      <c r="S31" s="2" t="s">
        <v>4378</v>
      </c>
      <c r="T31" s="2" t="s">
        <v>2057</v>
      </c>
      <c r="U31" s="2" t="s">
        <v>4443</v>
      </c>
      <c r="V31" s="2" t="s">
        <v>4444</v>
      </c>
      <c r="W31" s="2"/>
      <c r="X31" s="2"/>
      <c r="Y31" s="2"/>
      <c r="Z31" s="2"/>
      <c r="AA31" s="2" t="s">
        <v>220</v>
      </c>
      <c r="AB31" s="2" t="s">
        <v>220</v>
      </c>
      <c r="AC31">
        <f>Notes!$C$7 * Notes!$E$10 * Notes!$C$13</f>
        <v>24088832000</v>
      </c>
      <c r="AD31">
        <f>Notes!$D$7 * Notes!$E$10 * Notes!$C$13</f>
        <v>7813562300</v>
      </c>
      <c r="AE31">
        <f>Notes!$E$7 * Notes!$E$10 * Notes!$C$13</f>
        <v>4485120000</v>
      </c>
      <c r="AF31">
        <f>Notes!$F$7 * Notes!$E$10 * Notes!$C$13</f>
        <v>19136512000</v>
      </c>
      <c r="AG31">
        <v>3</v>
      </c>
      <c r="AH31">
        <v>3</v>
      </c>
      <c r="AI31">
        <v>3</v>
      </c>
    </row>
    <row r="32" spans="1:35" ht="75" x14ac:dyDescent="0.25">
      <c r="A32" s="2" t="s">
        <v>256</v>
      </c>
      <c r="B32" s="2" t="s">
        <v>268</v>
      </c>
      <c r="C32" s="2" t="s">
        <v>125</v>
      </c>
      <c r="D32" s="2" t="s">
        <v>269</v>
      </c>
      <c r="E32" s="2"/>
      <c r="F32" s="2" t="s">
        <v>270</v>
      </c>
      <c r="G32" s="2" t="s">
        <v>271</v>
      </c>
      <c r="H32" s="2" t="s">
        <v>4377</v>
      </c>
      <c r="I32" s="2"/>
      <c r="J32" s="2" t="s">
        <v>44</v>
      </c>
      <c r="K32" s="2" t="s">
        <v>137</v>
      </c>
      <c r="L32" s="2" t="s">
        <v>270</v>
      </c>
      <c r="M32" s="2" t="s">
        <v>272</v>
      </c>
      <c r="N32" s="2" t="s">
        <v>221</v>
      </c>
      <c r="O32" s="2" t="s">
        <v>47</v>
      </c>
      <c r="P32" s="2" t="s">
        <v>257</v>
      </c>
      <c r="Q32" s="2"/>
      <c r="R32" s="2" t="s">
        <v>180</v>
      </c>
      <c r="S32" s="2" t="s">
        <v>4383</v>
      </c>
      <c r="T32" s="2" t="s">
        <v>273</v>
      </c>
      <c r="U32" s="2" t="s">
        <v>4445</v>
      </c>
      <c r="V32" s="2" t="s">
        <v>4446</v>
      </c>
      <c r="W32" s="2"/>
      <c r="X32" s="2"/>
      <c r="Y32" s="2"/>
      <c r="Z32" s="2"/>
      <c r="AA32" s="2" t="s">
        <v>220</v>
      </c>
      <c r="AB32" s="2" t="s">
        <v>220</v>
      </c>
      <c r="AC32">
        <f>Notes!$C$7 * Notes!$E$10 * Notes!$C$13</f>
        <v>24088832000</v>
      </c>
      <c r="AD32">
        <f>Notes!$D$7 * Notes!$E$10 * Notes!$C$13</f>
        <v>7813562300</v>
      </c>
      <c r="AE32">
        <f>Notes!$E$7 * Notes!$E$10 * Notes!$C$13</f>
        <v>4485120000</v>
      </c>
      <c r="AF32">
        <f>Notes!$F$7 * Notes!$E$10 * Notes!$C$13</f>
        <v>19136512000</v>
      </c>
      <c r="AG32">
        <v>3</v>
      </c>
      <c r="AH32">
        <v>3</v>
      </c>
      <c r="AI32">
        <v>3</v>
      </c>
    </row>
    <row r="33" spans="1:35" ht="45" x14ac:dyDescent="0.25">
      <c r="A33" s="2" t="s">
        <v>256</v>
      </c>
      <c r="B33" s="2" t="s">
        <v>4367</v>
      </c>
      <c r="C33" s="2" t="s">
        <v>37</v>
      </c>
      <c r="D33" s="2" t="s">
        <v>4368</v>
      </c>
      <c r="E33" s="2" t="s">
        <v>4369</v>
      </c>
      <c r="F33" s="2" t="s">
        <v>4370</v>
      </c>
      <c r="G33" s="2" t="s">
        <v>4371</v>
      </c>
      <c r="H33" s="2" t="s">
        <v>57</v>
      </c>
      <c r="I33" s="2"/>
      <c r="J33" s="2" t="s">
        <v>44</v>
      </c>
      <c r="K33" s="2" t="s">
        <v>137</v>
      </c>
      <c r="L33" s="2" t="s">
        <v>4370</v>
      </c>
      <c r="M33" s="2" t="s">
        <v>46</v>
      </c>
      <c r="N33" s="2" t="s">
        <v>221</v>
      </c>
      <c r="O33" s="2" t="s">
        <v>47</v>
      </c>
      <c r="P33" s="2" t="s">
        <v>257</v>
      </c>
      <c r="Q33" s="2"/>
      <c r="R33" s="2" t="s">
        <v>186</v>
      </c>
      <c r="S33" s="2" t="s">
        <v>4372</v>
      </c>
      <c r="T33" s="2" t="s">
        <v>4373</v>
      </c>
      <c r="U33" s="2" t="s">
        <v>195</v>
      </c>
      <c r="V33" s="2" t="s">
        <v>196</v>
      </c>
      <c r="W33" s="2"/>
      <c r="X33" s="2"/>
      <c r="Y33" s="2"/>
      <c r="Z33" s="2"/>
      <c r="AA33" s="2" t="s">
        <v>220</v>
      </c>
      <c r="AB33" s="2" t="s">
        <v>220</v>
      </c>
      <c r="AC33">
        <f>Notes!$C$7 * Notes!$E$10 * Notes!$C$13</f>
        <v>24088832000</v>
      </c>
      <c r="AD33">
        <f>Notes!$D$7 * Notes!$E$10 * Notes!$C$13</f>
        <v>7813562300</v>
      </c>
      <c r="AE33">
        <f>Notes!$E$7 * Notes!$E$10 * Notes!$C$13</f>
        <v>4485120000</v>
      </c>
      <c r="AF33">
        <f>Notes!$F$7 * Notes!$E$10 * Notes!$C$13</f>
        <v>19136512000</v>
      </c>
      <c r="AG33">
        <v>3</v>
      </c>
      <c r="AH33">
        <v>3</v>
      </c>
      <c r="AI33">
        <v>3</v>
      </c>
    </row>
    <row r="34" spans="1:35" ht="45" x14ac:dyDescent="0.25">
      <c r="A34" s="2" t="s">
        <v>256</v>
      </c>
      <c r="B34" s="2" t="s">
        <v>4358</v>
      </c>
      <c r="C34" s="2" t="s">
        <v>37</v>
      </c>
      <c r="D34" s="2" t="s">
        <v>4359</v>
      </c>
      <c r="E34" s="2" t="s">
        <v>4360</v>
      </c>
      <c r="F34" s="2" t="s">
        <v>4361</v>
      </c>
      <c r="G34" s="2" t="s">
        <v>4362</v>
      </c>
      <c r="H34" s="2" t="s">
        <v>57</v>
      </c>
      <c r="I34" s="2"/>
      <c r="J34" s="2" t="s">
        <v>44</v>
      </c>
      <c r="K34" s="2" t="s">
        <v>137</v>
      </c>
      <c r="L34" s="2" t="s">
        <v>4361</v>
      </c>
      <c r="M34" s="2" t="s">
        <v>46</v>
      </c>
      <c r="N34" s="2" t="s">
        <v>221</v>
      </c>
      <c r="O34" s="2" t="s">
        <v>47</v>
      </c>
      <c r="P34" s="2" t="s">
        <v>257</v>
      </c>
      <c r="Q34" s="2"/>
      <c r="R34" s="2" t="s">
        <v>193</v>
      </c>
      <c r="S34" s="2" t="s">
        <v>4363</v>
      </c>
      <c r="T34" s="2" t="s">
        <v>4364</v>
      </c>
      <c r="U34" s="2" t="s">
        <v>195</v>
      </c>
      <c r="V34" s="2" t="s">
        <v>196</v>
      </c>
      <c r="W34" s="2"/>
      <c r="X34" s="2"/>
      <c r="Y34" s="2"/>
      <c r="Z34" s="2"/>
      <c r="AA34" s="2" t="s">
        <v>220</v>
      </c>
      <c r="AB34" s="2" t="s">
        <v>220</v>
      </c>
      <c r="AC34">
        <f>Notes!$C$7 * Notes!$E$10 * Notes!$C$13</f>
        <v>24088832000</v>
      </c>
      <c r="AD34">
        <f>Notes!$D$7 * Notes!$E$10 * Notes!$C$13</f>
        <v>7813562300</v>
      </c>
      <c r="AE34">
        <f>Notes!$E$7 * Notes!$E$10 * Notes!$C$13</f>
        <v>4485120000</v>
      </c>
      <c r="AF34">
        <f>Notes!$F$7 * Notes!$E$10 * Notes!$C$13</f>
        <v>19136512000</v>
      </c>
      <c r="AG34">
        <v>3</v>
      </c>
      <c r="AH34">
        <v>3</v>
      </c>
      <c r="AI34">
        <v>3</v>
      </c>
    </row>
  </sheetData>
  <conditionalFormatting sqref="Y2">
    <cfRule type="cellIs" dxfId="53" priority="7" operator="equal">
      <formula>1</formula>
    </cfRule>
  </conditionalFormatting>
  <conditionalFormatting sqref="Y2">
    <cfRule type="cellIs" dxfId="52" priority="8" operator="equal">
      <formula>2</formula>
    </cfRule>
  </conditionalFormatting>
  <conditionalFormatting sqref="Y2">
    <cfRule type="cellIs" dxfId="51" priority="9" operator="equal">
      <formula>3</formula>
    </cfRule>
  </conditionalFormatting>
  <conditionalFormatting sqref="Y9">
    <cfRule type="cellIs" dxfId="2" priority="1" operator="equal">
      <formula>1</formula>
    </cfRule>
  </conditionalFormatting>
  <conditionalFormatting sqref="Y9">
    <cfRule type="cellIs" dxfId="1" priority="2" operator="equal">
      <formula>2</formula>
    </cfRule>
  </conditionalFormatting>
  <conditionalFormatting sqref="Y9">
    <cfRule type="cellIs" dxfId="0" priority="3" operator="equal">
      <formula>3</formula>
    </cfRule>
  </conditionalFormatting>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76"/>
  <sheetViews>
    <sheetView topLeftCell="A3" workbookViewId="0">
      <selection activeCell="L6" sqref="L6"/>
    </sheetView>
  </sheetViews>
  <sheetFormatPr defaultRowHeight="15" x14ac:dyDescent="0.25"/>
  <cols>
    <col min="2" max="8" width="40.7109375" customWidth="1"/>
    <col min="9" max="9" width="0.42578125" customWidth="1"/>
    <col min="10" max="10" width="40.7109375" hidden="1" customWidth="1"/>
    <col min="11" max="12" width="40.7109375" customWidth="1"/>
    <col min="13" max="28" width="40.7109375" hidden="1" customWidth="1"/>
    <col min="29" max="32" width="21.28515625" customWidth="1"/>
  </cols>
  <sheetData>
    <row r="1" spans="1:35" ht="150"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60" x14ac:dyDescent="0.25">
      <c r="A2" s="2" t="s">
        <v>37</v>
      </c>
      <c r="B2" s="2" t="s">
        <v>52</v>
      </c>
      <c r="C2" s="2" t="s">
        <v>53</v>
      </c>
      <c r="D2" s="2" t="s">
        <v>54</v>
      </c>
      <c r="E2" s="2"/>
      <c r="F2" s="2" t="s">
        <v>55</v>
      </c>
      <c r="G2" s="2" t="s">
        <v>56</v>
      </c>
      <c r="H2" s="2" t="s">
        <v>43</v>
      </c>
      <c r="I2" s="2"/>
      <c r="J2" s="2" t="s">
        <v>44</v>
      </c>
      <c r="K2" s="2" t="s">
        <v>281</v>
      </c>
      <c r="L2" s="2" t="s">
        <v>55</v>
      </c>
      <c r="M2" s="2" t="s">
        <v>46</v>
      </c>
      <c r="N2" s="2" t="s">
        <v>274</v>
      </c>
      <c r="O2" s="2" t="s">
        <v>47</v>
      </c>
      <c r="P2" s="2" t="s">
        <v>282</v>
      </c>
      <c r="Q2" s="2" t="s">
        <v>283</v>
      </c>
      <c r="R2" s="2" t="s">
        <v>48</v>
      </c>
      <c r="S2" s="2" t="s">
        <v>284</v>
      </c>
      <c r="T2" s="2" t="s">
        <v>60</v>
      </c>
      <c r="U2" s="2" t="s">
        <v>285</v>
      </c>
      <c r="V2" s="2" t="s">
        <v>286</v>
      </c>
      <c r="W2" s="2" t="s">
        <v>287</v>
      </c>
      <c r="X2" s="2" t="s">
        <v>288</v>
      </c>
      <c r="Y2" s="2" t="s">
        <v>289</v>
      </c>
      <c r="Z2" s="2" t="s">
        <v>290</v>
      </c>
      <c r="AA2" s="2" t="s">
        <v>291</v>
      </c>
      <c r="AB2" s="2" t="s">
        <v>291</v>
      </c>
      <c r="AC2">
        <f>Notes!$C$7 * Notes!$C$10 * Notes!$C$13</f>
        <v>197990400</v>
      </c>
      <c r="AD2">
        <f>Notes!$D$7 * Notes!$C$10 * Notes!$C$13</f>
        <v>64221060</v>
      </c>
      <c r="AE2">
        <f>Notes!$E$7 * Notes!$C$10 * Notes!$C$13</f>
        <v>36864000</v>
      </c>
      <c r="AF2">
        <f>Notes!$F$7 * Notes!$C$10 * Notes!$C$13</f>
        <v>157286400</v>
      </c>
      <c r="AG2">
        <v>1</v>
      </c>
      <c r="AH2">
        <v>1</v>
      </c>
      <c r="AI2">
        <v>1</v>
      </c>
    </row>
    <row r="3" spans="1:35" ht="60" x14ac:dyDescent="0.25">
      <c r="A3" s="2" t="s">
        <v>37</v>
      </c>
      <c r="B3" s="2" t="s">
        <v>264</v>
      </c>
      <c r="C3" s="2" t="s">
        <v>53</v>
      </c>
      <c r="D3" s="2" t="s">
        <v>265</v>
      </c>
      <c r="E3" s="2" t="s">
        <v>292</v>
      </c>
      <c r="F3" s="2" t="s">
        <v>266</v>
      </c>
      <c r="G3" s="2" t="s">
        <v>136</v>
      </c>
      <c r="H3" s="2" t="s">
        <v>43</v>
      </c>
      <c r="I3" s="2"/>
      <c r="J3" s="2" t="s">
        <v>44</v>
      </c>
      <c r="K3" s="2" t="s">
        <v>45</v>
      </c>
      <c r="L3" s="2" t="s">
        <v>266</v>
      </c>
      <c r="M3" s="2" t="s">
        <v>46</v>
      </c>
      <c r="N3" s="2" t="s">
        <v>274</v>
      </c>
      <c r="O3" s="2" t="s">
        <v>47</v>
      </c>
      <c r="P3" s="2" t="s">
        <v>282</v>
      </c>
      <c r="Q3" s="2" t="s">
        <v>283</v>
      </c>
      <c r="R3" s="2" t="s">
        <v>59</v>
      </c>
      <c r="S3" s="2" t="s">
        <v>293</v>
      </c>
      <c r="T3" s="2" t="s">
        <v>267</v>
      </c>
      <c r="U3" s="2" t="s">
        <v>50</v>
      </c>
      <c r="V3" s="2" t="s">
        <v>51</v>
      </c>
      <c r="W3" s="2" t="s">
        <v>287</v>
      </c>
      <c r="X3" s="2" t="s">
        <v>294</v>
      </c>
      <c r="Y3" s="2" t="s">
        <v>289</v>
      </c>
      <c r="Z3" s="2" t="s">
        <v>290</v>
      </c>
      <c r="AA3" s="2" t="s">
        <v>295</v>
      </c>
      <c r="AB3" s="2" t="s">
        <v>295</v>
      </c>
      <c r="AC3">
        <f>Notes!$C$7 * Notes!$C$10 * Notes!$C$13</f>
        <v>197990400</v>
      </c>
      <c r="AD3">
        <f>Notes!$D$7 * Notes!$C$10 * Notes!$C$13</f>
        <v>64221060</v>
      </c>
      <c r="AE3">
        <f>Notes!$E$7 * Notes!$C$10 * Notes!$C$13</f>
        <v>36864000</v>
      </c>
      <c r="AF3">
        <f>Notes!$F$7 * Notes!$C$10 * Notes!$C$13</f>
        <v>157286400</v>
      </c>
      <c r="AG3">
        <v>1</v>
      </c>
      <c r="AH3">
        <v>1</v>
      </c>
      <c r="AI3">
        <v>1</v>
      </c>
    </row>
    <row r="4" spans="1:35" ht="60" x14ac:dyDescent="0.25">
      <c r="A4" s="2" t="s">
        <v>37</v>
      </c>
      <c r="B4" s="2" t="s">
        <v>296</v>
      </c>
      <c r="C4" s="2" t="s">
        <v>53</v>
      </c>
      <c r="D4" s="2" t="s">
        <v>297</v>
      </c>
      <c r="E4" s="2" t="s">
        <v>298</v>
      </c>
      <c r="F4" s="2" t="s">
        <v>299</v>
      </c>
      <c r="G4" s="2" t="s">
        <v>56</v>
      </c>
      <c r="H4" s="2" t="s">
        <v>300</v>
      </c>
      <c r="I4" s="2"/>
      <c r="J4" s="2" t="s">
        <v>44</v>
      </c>
      <c r="K4" s="2" t="s">
        <v>281</v>
      </c>
      <c r="L4" s="2" t="s">
        <v>299</v>
      </c>
      <c r="M4" s="2" t="s">
        <v>46</v>
      </c>
      <c r="N4" s="2" t="s">
        <v>274</v>
      </c>
      <c r="O4" s="2" t="s">
        <v>47</v>
      </c>
      <c r="P4" s="2" t="s">
        <v>282</v>
      </c>
      <c r="Q4" s="2" t="s">
        <v>283</v>
      </c>
      <c r="R4" s="2" t="s">
        <v>69</v>
      </c>
      <c r="S4" s="2" t="s">
        <v>301</v>
      </c>
      <c r="T4" s="2" t="s">
        <v>302</v>
      </c>
      <c r="U4" s="2" t="s">
        <v>303</v>
      </c>
      <c r="V4" s="2" t="s">
        <v>304</v>
      </c>
      <c r="W4" s="2" t="s">
        <v>305</v>
      </c>
      <c r="X4" s="2" t="s">
        <v>306</v>
      </c>
      <c r="Y4" s="2" t="s">
        <v>307</v>
      </c>
      <c r="Z4" s="2" t="s">
        <v>308</v>
      </c>
      <c r="AA4" s="2" t="s">
        <v>295</v>
      </c>
      <c r="AB4" s="2" t="s">
        <v>295</v>
      </c>
      <c r="AC4">
        <f>Notes!$C$7 * Notes!$C$10 * Notes!$C$13</f>
        <v>197990400</v>
      </c>
      <c r="AD4">
        <f>Notes!$D$7 * Notes!$C$10 * Notes!$C$13</f>
        <v>64221060</v>
      </c>
      <c r="AE4">
        <f>Notes!$E$7 * Notes!$C$10 * Notes!$C$13</f>
        <v>36864000</v>
      </c>
      <c r="AF4">
        <f>Notes!$F$7 * Notes!$C$10 * Notes!$C$13</f>
        <v>157286400</v>
      </c>
      <c r="AG4">
        <v>2</v>
      </c>
      <c r="AH4">
        <v>1</v>
      </c>
      <c r="AI4">
        <v>1</v>
      </c>
    </row>
    <row r="5" spans="1:35" ht="60" x14ac:dyDescent="0.25">
      <c r="A5" s="2" t="s">
        <v>37</v>
      </c>
      <c r="B5" s="2" t="s">
        <v>309</v>
      </c>
      <c r="C5" s="2" t="s">
        <v>53</v>
      </c>
      <c r="D5" s="2" t="s">
        <v>310</v>
      </c>
      <c r="E5" s="2" t="s">
        <v>311</v>
      </c>
      <c r="F5" s="2" t="s">
        <v>312</v>
      </c>
      <c r="G5" s="2" t="s">
        <v>56</v>
      </c>
      <c r="H5" s="2" t="s">
        <v>313</v>
      </c>
      <c r="I5" s="2"/>
      <c r="J5" s="2" t="s">
        <v>44</v>
      </c>
      <c r="K5" s="2" t="s">
        <v>281</v>
      </c>
      <c r="L5" s="2" t="s">
        <v>312</v>
      </c>
      <c r="M5" s="2" t="s">
        <v>46</v>
      </c>
      <c r="N5" s="2" t="s">
        <v>274</v>
      </c>
      <c r="O5" s="2" t="s">
        <v>47</v>
      </c>
      <c r="P5" s="2" t="s">
        <v>282</v>
      </c>
      <c r="Q5" s="2" t="s">
        <v>283</v>
      </c>
      <c r="R5" s="2" t="s">
        <v>75</v>
      </c>
      <c r="S5" s="2" t="s">
        <v>314</v>
      </c>
      <c r="T5" s="2" t="s">
        <v>315</v>
      </c>
      <c r="U5" s="2" t="s">
        <v>316</v>
      </c>
      <c r="V5" s="2" t="s">
        <v>317</v>
      </c>
      <c r="W5" s="2" t="s">
        <v>318</v>
      </c>
      <c r="X5" s="2" t="s">
        <v>319</v>
      </c>
      <c r="Y5" s="2" t="s">
        <v>320</v>
      </c>
      <c r="Z5" s="2" t="s">
        <v>321</v>
      </c>
      <c r="AA5" s="2" t="s">
        <v>295</v>
      </c>
      <c r="AB5" s="2" t="s">
        <v>295</v>
      </c>
      <c r="AC5">
        <f>Notes!$C$7 * Notes!$C$10 * Notes!$C$13</f>
        <v>197990400</v>
      </c>
      <c r="AD5">
        <f>Notes!$D$7 * Notes!$C$10 * Notes!$C$13</f>
        <v>64221060</v>
      </c>
      <c r="AE5">
        <f>Notes!$E$7 * Notes!$C$10 * Notes!$C$13</f>
        <v>36864000</v>
      </c>
      <c r="AF5">
        <f>Notes!$F$7 * Notes!$C$10 * Notes!$C$13</f>
        <v>157286400</v>
      </c>
      <c r="AG5">
        <v>1</v>
      </c>
      <c r="AH5">
        <v>1</v>
      </c>
      <c r="AI5">
        <v>1</v>
      </c>
    </row>
    <row r="6" spans="1:35" ht="60" x14ac:dyDescent="0.25">
      <c r="A6" s="2" t="s">
        <v>37</v>
      </c>
      <c r="B6" s="2" t="s">
        <v>236</v>
      </c>
      <c r="C6" s="2" t="s">
        <v>189</v>
      </c>
      <c r="D6" s="2" t="s">
        <v>236</v>
      </c>
      <c r="E6" s="2" t="s">
        <v>322</v>
      </c>
      <c r="F6" s="2" t="s">
        <v>237</v>
      </c>
      <c r="G6" s="2" t="s">
        <v>238</v>
      </c>
      <c r="H6" s="2" t="s">
        <v>43</v>
      </c>
      <c r="I6" s="2"/>
      <c r="J6" s="2" t="s">
        <v>44</v>
      </c>
      <c r="K6" s="2" t="s">
        <v>45</v>
      </c>
      <c r="L6" s="2" t="s">
        <v>237</v>
      </c>
      <c r="M6" s="2" t="s">
        <v>46</v>
      </c>
      <c r="N6" s="2" t="s">
        <v>274</v>
      </c>
      <c r="O6" s="2" t="s">
        <v>47</v>
      </c>
      <c r="P6" s="2" t="s">
        <v>282</v>
      </c>
      <c r="Q6" s="2" t="s">
        <v>283</v>
      </c>
      <c r="R6" s="2" t="s">
        <v>82</v>
      </c>
      <c r="S6" s="2" t="s">
        <v>323</v>
      </c>
      <c r="T6" s="2" t="s">
        <v>239</v>
      </c>
      <c r="U6" s="2" t="s">
        <v>50</v>
      </c>
      <c r="V6" s="2" t="s">
        <v>51</v>
      </c>
      <c r="W6" s="2" t="s">
        <v>324</v>
      </c>
      <c r="X6" s="2" t="s">
        <v>325</v>
      </c>
      <c r="Y6" s="2" t="s">
        <v>326</v>
      </c>
      <c r="Z6" s="2" t="s">
        <v>327</v>
      </c>
      <c r="AA6" s="2" t="s">
        <v>328</v>
      </c>
      <c r="AB6" s="2" t="s">
        <v>328</v>
      </c>
      <c r="AC6">
        <f>Notes!$C$7 * Notes!$C$10 * Notes!$C$13</f>
        <v>197990400</v>
      </c>
      <c r="AD6">
        <f>Notes!$D$7 * Notes!$C$10 * Notes!$C$13</f>
        <v>64221060</v>
      </c>
      <c r="AE6">
        <f>Notes!$E$7 * Notes!$C$10 * Notes!$C$13</f>
        <v>36864000</v>
      </c>
      <c r="AF6">
        <f>Notes!$F$7 * Notes!$C$10 * Notes!$C$13</f>
        <v>157286400</v>
      </c>
      <c r="AG6">
        <v>1</v>
      </c>
      <c r="AH6">
        <v>1</v>
      </c>
      <c r="AI6">
        <v>1</v>
      </c>
    </row>
    <row r="7" spans="1:35" ht="60" x14ac:dyDescent="0.25">
      <c r="A7" s="2" t="s">
        <v>37</v>
      </c>
      <c r="B7" s="2" t="s">
        <v>188</v>
      </c>
      <c r="C7" s="2" t="s">
        <v>189</v>
      </c>
      <c r="D7" s="2" t="s">
        <v>190</v>
      </c>
      <c r="E7" s="2" t="s">
        <v>329</v>
      </c>
      <c r="F7" s="2" t="s">
        <v>191</v>
      </c>
      <c r="G7" s="2" t="s">
        <v>192</v>
      </c>
      <c r="H7" s="2" t="s">
        <v>43</v>
      </c>
      <c r="I7" s="2"/>
      <c r="J7" s="2" t="s">
        <v>44</v>
      </c>
      <c r="K7" s="2" t="s">
        <v>45</v>
      </c>
      <c r="L7" s="2" t="s">
        <v>191</v>
      </c>
      <c r="M7" s="2" t="s">
        <v>46</v>
      </c>
      <c r="N7" s="2" t="s">
        <v>274</v>
      </c>
      <c r="O7" s="2" t="s">
        <v>47</v>
      </c>
      <c r="P7" s="2" t="s">
        <v>282</v>
      </c>
      <c r="Q7" s="2" t="s">
        <v>283</v>
      </c>
      <c r="R7" s="2" t="s">
        <v>88</v>
      </c>
      <c r="S7" s="2" t="s">
        <v>330</v>
      </c>
      <c r="T7" s="2" t="s">
        <v>194</v>
      </c>
      <c r="U7" s="2" t="s">
        <v>50</v>
      </c>
      <c r="V7" s="2" t="s">
        <v>51</v>
      </c>
      <c r="W7" s="2" t="s">
        <v>331</v>
      </c>
      <c r="X7" s="2" t="s">
        <v>332</v>
      </c>
      <c r="Y7" s="2" t="s">
        <v>333</v>
      </c>
      <c r="Z7" s="2" t="s">
        <v>334</v>
      </c>
      <c r="AA7" s="2" t="s">
        <v>335</v>
      </c>
      <c r="AB7" s="2" t="s">
        <v>335</v>
      </c>
      <c r="AC7">
        <f>Notes!$C$7 * Notes!$C$10 * Notes!$C$13</f>
        <v>197990400</v>
      </c>
      <c r="AD7">
        <f>Notes!$D$7 * Notes!$C$10 * Notes!$C$13</f>
        <v>64221060</v>
      </c>
      <c r="AE7">
        <f>Notes!$E$7 * Notes!$C$10 * Notes!$C$13</f>
        <v>36864000</v>
      </c>
      <c r="AF7">
        <f>Notes!$F$7 * Notes!$C$10 * Notes!$C$13</f>
        <v>157286400</v>
      </c>
      <c r="AG7">
        <v>1</v>
      </c>
      <c r="AH7">
        <v>1</v>
      </c>
      <c r="AI7">
        <v>1</v>
      </c>
    </row>
    <row r="8" spans="1:35" ht="60" x14ac:dyDescent="0.25">
      <c r="A8" s="2" t="s">
        <v>37</v>
      </c>
      <c r="B8" s="2" t="s">
        <v>102</v>
      </c>
      <c r="C8" s="2" t="s">
        <v>103</v>
      </c>
      <c r="D8" s="2" t="s">
        <v>104</v>
      </c>
      <c r="E8" s="2"/>
      <c r="F8" s="2" t="s">
        <v>105</v>
      </c>
      <c r="G8" s="2" t="s">
        <v>106</v>
      </c>
      <c r="H8" s="2" t="s">
        <v>43</v>
      </c>
      <c r="I8" s="2"/>
      <c r="J8" s="2" t="s">
        <v>44</v>
      </c>
      <c r="K8" s="2" t="s">
        <v>336</v>
      </c>
      <c r="L8" s="2" t="s">
        <v>105</v>
      </c>
      <c r="M8" s="2" t="s">
        <v>46</v>
      </c>
      <c r="N8" s="2" t="s">
        <v>274</v>
      </c>
      <c r="O8" s="2" t="s">
        <v>47</v>
      </c>
      <c r="P8" s="2" t="s">
        <v>282</v>
      </c>
      <c r="Q8" s="2" t="s">
        <v>283</v>
      </c>
      <c r="R8" s="2" t="s">
        <v>94</v>
      </c>
      <c r="S8" s="2" t="s">
        <v>337</v>
      </c>
      <c r="T8" s="2" t="s">
        <v>109</v>
      </c>
      <c r="U8" s="2" t="s">
        <v>338</v>
      </c>
      <c r="V8" s="2" t="s">
        <v>339</v>
      </c>
      <c r="W8" s="2" t="s">
        <v>340</v>
      </c>
      <c r="X8" s="2" t="s">
        <v>341</v>
      </c>
      <c r="Y8" s="2" t="s">
        <v>342</v>
      </c>
      <c r="Z8" s="2" t="s">
        <v>206</v>
      </c>
      <c r="AA8" s="2" t="s">
        <v>343</v>
      </c>
      <c r="AB8" s="2" t="s">
        <v>343</v>
      </c>
      <c r="AC8">
        <f>Notes!$C$7 * Notes!$C$10 * Notes!$C$13</f>
        <v>197990400</v>
      </c>
      <c r="AD8">
        <f>Notes!$D$7 * Notes!$C$10 * Notes!$C$13</f>
        <v>64221060</v>
      </c>
      <c r="AE8">
        <f>Notes!$E$7 * Notes!$C$10 * Notes!$C$13</f>
        <v>36864000</v>
      </c>
      <c r="AF8">
        <f>Notes!$F$7 * Notes!$C$10 * Notes!$C$13</f>
        <v>157286400</v>
      </c>
      <c r="AG8">
        <v>1</v>
      </c>
      <c r="AH8">
        <v>1</v>
      </c>
      <c r="AI8">
        <v>1</v>
      </c>
    </row>
    <row r="9" spans="1:35" ht="60" x14ac:dyDescent="0.25">
      <c r="A9" s="2" t="s">
        <v>37</v>
      </c>
      <c r="B9" s="2" t="s">
        <v>112</v>
      </c>
      <c r="C9" s="2" t="s">
        <v>103</v>
      </c>
      <c r="D9" s="2" t="s">
        <v>113</v>
      </c>
      <c r="E9" s="2"/>
      <c r="F9" s="2" t="s">
        <v>114</v>
      </c>
      <c r="G9" s="2" t="s">
        <v>115</v>
      </c>
      <c r="H9" s="2" t="s">
        <v>43</v>
      </c>
      <c r="I9" s="2"/>
      <c r="J9" s="2" t="s">
        <v>44</v>
      </c>
      <c r="K9" s="2" t="s">
        <v>336</v>
      </c>
      <c r="L9" s="2" t="s">
        <v>114</v>
      </c>
      <c r="M9" s="2" t="s">
        <v>46</v>
      </c>
      <c r="N9" s="2" t="s">
        <v>274</v>
      </c>
      <c r="O9" s="2" t="s">
        <v>47</v>
      </c>
      <c r="P9" s="2" t="s">
        <v>282</v>
      </c>
      <c r="Q9" s="2" t="s">
        <v>283</v>
      </c>
      <c r="R9" s="2" t="s">
        <v>100</v>
      </c>
      <c r="S9" s="2" t="s">
        <v>344</v>
      </c>
      <c r="T9" s="2" t="s">
        <v>117</v>
      </c>
      <c r="U9" s="2" t="s">
        <v>338</v>
      </c>
      <c r="V9" s="2" t="s">
        <v>339</v>
      </c>
      <c r="W9" s="2" t="s">
        <v>340</v>
      </c>
      <c r="X9" s="2" t="s">
        <v>341</v>
      </c>
      <c r="Y9" s="2" t="s">
        <v>342</v>
      </c>
      <c r="Z9" s="2" t="s">
        <v>206</v>
      </c>
      <c r="AA9" s="2" t="s">
        <v>291</v>
      </c>
      <c r="AB9" s="2" t="s">
        <v>291</v>
      </c>
      <c r="AC9">
        <f>Notes!$C$7 * Notes!$C$10 * Notes!$C$13</f>
        <v>197990400</v>
      </c>
      <c r="AD9">
        <f>Notes!$D$7 * Notes!$C$10 * Notes!$C$13</f>
        <v>64221060</v>
      </c>
      <c r="AE9">
        <f>Notes!$E$7 * Notes!$C$10 * Notes!$C$13</f>
        <v>36864000</v>
      </c>
      <c r="AF9">
        <f>Notes!$F$7 * Notes!$C$10 * Notes!$C$13</f>
        <v>157286400</v>
      </c>
      <c r="AG9">
        <v>1</v>
      </c>
      <c r="AH9">
        <v>1</v>
      </c>
      <c r="AI9">
        <v>1</v>
      </c>
    </row>
    <row r="10" spans="1:35" ht="60" x14ac:dyDescent="0.25">
      <c r="A10" s="2" t="s">
        <v>37</v>
      </c>
      <c r="B10" s="2" t="s">
        <v>259</v>
      </c>
      <c r="C10" s="2" t="s">
        <v>103</v>
      </c>
      <c r="D10" s="2" t="s">
        <v>260</v>
      </c>
      <c r="E10" s="2" t="s">
        <v>345</v>
      </c>
      <c r="F10" s="2" t="s">
        <v>261</v>
      </c>
      <c r="G10" s="2" t="s">
        <v>262</v>
      </c>
      <c r="H10" s="2" t="s">
        <v>43</v>
      </c>
      <c r="I10" s="2"/>
      <c r="J10" s="2" t="s">
        <v>44</v>
      </c>
      <c r="K10" s="2" t="s">
        <v>336</v>
      </c>
      <c r="L10" s="2" t="s">
        <v>261</v>
      </c>
      <c r="M10" s="2" t="s">
        <v>46</v>
      </c>
      <c r="N10" s="2" t="s">
        <v>274</v>
      </c>
      <c r="O10" s="2" t="s">
        <v>47</v>
      </c>
      <c r="P10" s="2" t="s">
        <v>282</v>
      </c>
      <c r="Q10" s="2" t="s">
        <v>283</v>
      </c>
      <c r="R10" s="2" t="s">
        <v>108</v>
      </c>
      <c r="S10" s="2" t="s">
        <v>346</v>
      </c>
      <c r="T10" s="2" t="s">
        <v>263</v>
      </c>
      <c r="U10" s="2" t="s">
        <v>338</v>
      </c>
      <c r="V10" s="2" t="s">
        <v>339</v>
      </c>
      <c r="W10" s="2" t="s">
        <v>347</v>
      </c>
      <c r="X10" s="2" t="s">
        <v>341</v>
      </c>
      <c r="Y10" s="2" t="s">
        <v>342</v>
      </c>
      <c r="Z10" s="2" t="s">
        <v>348</v>
      </c>
      <c r="AA10" s="2" t="s">
        <v>295</v>
      </c>
      <c r="AB10" s="2" t="s">
        <v>295</v>
      </c>
      <c r="AC10">
        <f>Notes!$C$7 * Notes!$C$10 * Notes!$C$13</f>
        <v>197990400</v>
      </c>
      <c r="AD10">
        <f>Notes!$D$7 * Notes!$C$10 * Notes!$C$13</f>
        <v>64221060</v>
      </c>
      <c r="AE10">
        <f>Notes!$E$7 * Notes!$C$10 * Notes!$C$13</f>
        <v>36864000</v>
      </c>
      <c r="AF10">
        <f>Notes!$F$7 * Notes!$C$10 * Notes!$C$13</f>
        <v>157286400</v>
      </c>
      <c r="AG10">
        <v>2</v>
      </c>
      <c r="AH10">
        <v>1</v>
      </c>
      <c r="AI10">
        <v>1</v>
      </c>
    </row>
    <row r="11" spans="1:35" ht="45" x14ac:dyDescent="0.25">
      <c r="A11" s="2" t="s">
        <v>37</v>
      </c>
      <c r="B11" s="2" t="s">
        <v>349</v>
      </c>
      <c r="C11" s="2" t="s">
        <v>198</v>
      </c>
      <c r="D11" s="2" t="s">
        <v>350</v>
      </c>
      <c r="E11" s="2" t="s">
        <v>351</v>
      </c>
      <c r="F11" s="2" t="s">
        <v>352</v>
      </c>
      <c r="G11" s="2" t="s">
        <v>353</v>
      </c>
      <c r="H11" s="2" t="s">
        <v>43</v>
      </c>
      <c r="I11" s="2"/>
      <c r="J11" s="2" t="s">
        <v>44</v>
      </c>
      <c r="K11" s="2" t="s">
        <v>281</v>
      </c>
      <c r="L11" s="2" t="s">
        <v>352</v>
      </c>
      <c r="M11" s="2" t="s">
        <v>46</v>
      </c>
      <c r="N11" s="2" t="s">
        <v>274</v>
      </c>
      <c r="O11" s="2" t="s">
        <v>47</v>
      </c>
      <c r="P11" s="2" t="s">
        <v>282</v>
      </c>
      <c r="Q11" s="2" t="s">
        <v>283</v>
      </c>
      <c r="R11" s="2" t="s">
        <v>116</v>
      </c>
      <c r="S11" s="2" t="s">
        <v>354</v>
      </c>
      <c r="T11" s="2" t="s">
        <v>355</v>
      </c>
      <c r="U11" s="2" t="s">
        <v>285</v>
      </c>
      <c r="V11" s="2" t="s">
        <v>286</v>
      </c>
      <c r="W11" s="2" t="s">
        <v>204</v>
      </c>
      <c r="X11" s="2" t="s">
        <v>205</v>
      </c>
      <c r="Y11" s="2" t="s">
        <v>356</v>
      </c>
      <c r="Z11" s="2" t="s">
        <v>357</v>
      </c>
      <c r="AA11" s="2" t="s">
        <v>358</v>
      </c>
      <c r="AB11" s="2" t="s">
        <v>358</v>
      </c>
      <c r="AC11">
        <f>Notes!$C$7 * Notes!$C$10 * Notes!$C$13</f>
        <v>197990400</v>
      </c>
      <c r="AD11">
        <f>Notes!$D$7 * Notes!$C$10 * Notes!$C$13</f>
        <v>64221060</v>
      </c>
      <c r="AE11">
        <f>Notes!$E$7 * Notes!$C$10 * Notes!$C$13</f>
        <v>36864000</v>
      </c>
      <c r="AF11">
        <f>Notes!$F$7 * Notes!$C$10 * Notes!$C$13</f>
        <v>157286400</v>
      </c>
      <c r="AG11">
        <v>2</v>
      </c>
      <c r="AH11">
        <v>1</v>
      </c>
      <c r="AI11">
        <v>3</v>
      </c>
    </row>
    <row r="12" spans="1:35" ht="60" x14ac:dyDescent="0.25">
      <c r="A12" s="2" t="s">
        <v>37</v>
      </c>
      <c r="B12" s="2" t="s">
        <v>118</v>
      </c>
      <c r="C12" s="2" t="s">
        <v>37</v>
      </c>
      <c r="D12" s="2" t="s">
        <v>119</v>
      </c>
      <c r="E12" s="2"/>
      <c r="F12" s="2" t="s">
        <v>120</v>
      </c>
      <c r="G12" s="2" t="s">
        <v>121</v>
      </c>
      <c r="H12" s="2" t="s">
        <v>43</v>
      </c>
      <c r="I12" s="2"/>
      <c r="J12" s="2" t="s">
        <v>44</v>
      </c>
      <c r="K12" s="2" t="s">
        <v>281</v>
      </c>
      <c r="L12" s="2" t="s">
        <v>120</v>
      </c>
      <c r="M12" s="2" t="s">
        <v>46</v>
      </c>
      <c r="N12" s="2" t="s">
        <v>274</v>
      </c>
      <c r="O12" s="2" t="s">
        <v>47</v>
      </c>
      <c r="P12" s="2" t="s">
        <v>282</v>
      </c>
      <c r="Q12" s="2" t="s">
        <v>283</v>
      </c>
      <c r="R12" s="2" t="s">
        <v>122</v>
      </c>
      <c r="S12" s="2" t="s">
        <v>359</v>
      </c>
      <c r="T12" s="2" t="s">
        <v>123</v>
      </c>
      <c r="U12" s="2" t="s">
        <v>285</v>
      </c>
      <c r="V12" s="2" t="s">
        <v>286</v>
      </c>
      <c r="W12" s="2" t="s">
        <v>347</v>
      </c>
      <c r="X12" s="2" t="s">
        <v>360</v>
      </c>
      <c r="Y12" s="2" t="s">
        <v>361</v>
      </c>
      <c r="Z12" s="2" t="s">
        <v>362</v>
      </c>
      <c r="AA12" s="2" t="s">
        <v>295</v>
      </c>
      <c r="AB12" s="2" t="s">
        <v>295</v>
      </c>
      <c r="AC12">
        <f>Notes!$C$7 * Notes!$C$10 * Notes!$C$13</f>
        <v>197990400</v>
      </c>
      <c r="AD12">
        <f>Notes!$D$7 * Notes!$C$10 * Notes!$C$13</f>
        <v>64221060</v>
      </c>
      <c r="AE12">
        <f>Notes!$E$7 * Notes!$C$10 * Notes!$C$13</f>
        <v>36864000</v>
      </c>
      <c r="AF12">
        <f>Notes!$F$7 * Notes!$C$10 * Notes!$C$13</f>
        <v>157286400</v>
      </c>
      <c r="AG12">
        <v>1</v>
      </c>
      <c r="AH12">
        <v>1</v>
      </c>
      <c r="AI12">
        <v>3</v>
      </c>
    </row>
    <row r="13" spans="1:35" ht="60" x14ac:dyDescent="0.25">
      <c r="A13" s="2" t="s">
        <v>37</v>
      </c>
      <c r="B13" s="2" t="s">
        <v>38</v>
      </c>
      <c r="C13" s="2" t="s">
        <v>39</v>
      </c>
      <c r="D13" s="2" t="s">
        <v>40</v>
      </c>
      <c r="E13" s="2" t="s">
        <v>363</v>
      </c>
      <c r="F13" s="2" t="s">
        <v>41</v>
      </c>
      <c r="G13" s="2" t="s">
        <v>42</v>
      </c>
      <c r="H13" s="2" t="s">
        <v>43</v>
      </c>
      <c r="I13" s="2"/>
      <c r="J13" s="2" t="s">
        <v>44</v>
      </c>
      <c r="K13" s="2" t="s">
        <v>45</v>
      </c>
      <c r="L13" s="2" t="s">
        <v>41</v>
      </c>
      <c r="M13" s="2" t="s">
        <v>46</v>
      </c>
      <c r="N13" s="2" t="s">
        <v>274</v>
      </c>
      <c r="O13" s="2" t="s">
        <v>47</v>
      </c>
      <c r="P13" s="2" t="s">
        <v>282</v>
      </c>
      <c r="Q13" s="2" t="s">
        <v>283</v>
      </c>
      <c r="R13" s="2" t="s">
        <v>131</v>
      </c>
      <c r="S13" s="2" t="s">
        <v>364</v>
      </c>
      <c r="T13" s="2" t="s">
        <v>49</v>
      </c>
      <c r="U13" s="2" t="s">
        <v>50</v>
      </c>
      <c r="V13" s="2" t="s">
        <v>51</v>
      </c>
      <c r="W13" s="2" t="s">
        <v>365</v>
      </c>
      <c r="X13" s="2" t="s">
        <v>366</v>
      </c>
      <c r="Y13" s="2" t="s">
        <v>367</v>
      </c>
      <c r="Z13" s="2" t="s">
        <v>368</v>
      </c>
      <c r="AA13" s="2" t="s">
        <v>291</v>
      </c>
      <c r="AB13" s="2" t="s">
        <v>291</v>
      </c>
      <c r="AC13">
        <f>Notes!$C$7 * Notes!$C$10 * Notes!$C$13</f>
        <v>197990400</v>
      </c>
      <c r="AD13">
        <f>Notes!$D$7 * Notes!$C$10 * Notes!$C$13</f>
        <v>64221060</v>
      </c>
      <c r="AE13">
        <f>Notes!$E$7 * Notes!$C$10 * Notes!$C$13</f>
        <v>36864000</v>
      </c>
      <c r="AF13">
        <f>Notes!$F$7 * Notes!$C$10 * Notes!$C$13</f>
        <v>157286400</v>
      </c>
      <c r="AG13">
        <v>1</v>
      </c>
      <c r="AH13">
        <v>1</v>
      </c>
      <c r="AI13">
        <v>1</v>
      </c>
    </row>
    <row r="14" spans="1:35" ht="60" x14ac:dyDescent="0.25">
      <c r="A14" s="2" t="s">
        <v>37</v>
      </c>
      <c r="B14" s="2" t="s">
        <v>155</v>
      </c>
      <c r="C14" s="2" t="s">
        <v>39</v>
      </c>
      <c r="D14" s="2" t="s">
        <v>156</v>
      </c>
      <c r="E14" s="2" t="s">
        <v>369</v>
      </c>
      <c r="F14" s="2" t="s">
        <v>157</v>
      </c>
      <c r="G14" s="2" t="s">
        <v>158</v>
      </c>
      <c r="H14" s="2" t="s">
        <v>43</v>
      </c>
      <c r="I14" s="2"/>
      <c r="J14" s="2" t="s">
        <v>44</v>
      </c>
      <c r="K14" s="2" t="s">
        <v>45</v>
      </c>
      <c r="L14" s="2" t="s">
        <v>157</v>
      </c>
      <c r="M14" s="2" t="s">
        <v>46</v>
      </c>
      <c r="N14" s="2" t="s">
        <v>274</v>
      </c>
      <c r="O14" s="2" t="s">
        <v>47</v>
      </c>
      <c r="P14" s="2" t="s">
        <v>282</v>
      </c>
      <c r="Q14" s="2" t="s">
        <v>283</v>
      </c>
      <c r="R14" s="2" t="s">
        <v>138</v>
      </c>
      <c r="S14" s="2" t="s">
        <v>370</v>
      </c>
      <c r="T14" s="2" t="s">
        <v>160</v>
      </c>
      <c r="U14" s="2" t="s">
        <v>50</v>
      </c>
      <c r="V14" s="2" t="s">
        <v>51</v>
      </c>
      <c r="W14" s="2" t="s">
        <v>365</v>
      </c>
      <c r="X14" s="2" t="s">
        <v>371</v>
      </c>
      <c r="Y14" s="2" t="s">
        <v>372</v>
      </c>
      <c r="Z14" s="2" t="s">
        <v>373</v>
      </c>
      <c r="AA14" s="2" t="s">
        <v>295</v>
      </c>
      <c r="AB14" s="2" t="s">
        <v>295</v>
      </c>
      <c r="AC14">
        <f>Notes!$C$7 * Notes!$C$10 * Notes!$C$13</f>
        <v>197990400</v>
      </c>
      <c r="AD14">
        <f>Notes!$D$7 * Notes!$C$10 * Notes!$C$13</f>
        <v>64221060</v>
      </c>
      <c r="AE14">
        <f>Notes!$E$7 * Notes!$C$10 * Notes!$C$13</f>
        <v>36864000</v>
      </c>
      <c r="AF14">
        <f>Notes!$F$7 * Notes!$C$10 * Notes!$C$13</f>
        <v>157286400</v>
      </c>
      <c r="AG14">
        <v>1</v>
      </c>
      <c r="AH14">
        <v>1</v>
      </c>
      <c r="AI14">
        <v>1</v>
      </c>
    </row>
    <row r="15" spans="1:35" ht="45" x14ac:dyDescent="0.25">
      <c r="A15" s="2" t="s">
        <v>37</v>
      </c>
      <c r="B15" s="2" t="s">
        <v>149</v>
      </c>
      <c r="C15" s="2" t="s">
        <v>39</v>
      </c>
      <c r="D15" s="2" t="s">
        <v>150</v>
      </c>
      <c r="E15" s="2" t="s">
        <v>374</v>
      </c>
      <c r="F15" s="2" t="s">
        <v>151</v>
      </c>
      <c r="G15" s="2" t="s">
        <v>152</v>
      </c>
      <c r="H15" s="2" t="s">
        <v>43</v>
      </c>
      <c r="I15" s="2"/>
      <c r="J15" s="2" t="s">
        <v>44</v>
      </c>
      <c r="K15" s="2" t="s">
        <v>45</v>
      </c>
      <c r="L15" s="2" t="s">
        <v>151</v>
      </c>
      <c r="M15" s="2" t="s">
        <v>46</v>
      </c>
      <c r="N15" s="2" t="s">
        <v>274</v>
      </c>
      <c r="O15" s="2" t="s">
        <v>47</v>
      </c>
      <c r="P15" s="2" t="s">
        <v>282</v>
      </c>
      <c r="Q15" s="2" t="s">
        <v>283</v>
      </c>
      <c r="R15" s="2" t="s">
        <v>147</v>
      </c>
      <c r="S15" s="2" t="s">
        <v>375</v>
      </c>
      <c r="T15" s="2" t="s">
        <v>154</v>
      </c>
      <c r="U15" s="2" t="s">
        <v>50</v>
      </c>
      <c r="V15" s="2" t="s">
        <v>51</v>
      </c>
      <c r="W15" s="2" t="s">
        <v>365</v>
      </c>
      <c r="X15" s="2" t="s">
        <v>366</v>
      </c>
      <c r="Y15" s="2" t="s">
        <v>376</v>
      </c>
      <c r="Z15" s="2" t="s">
        <v>368</v>
      </c>
      <c r="AA15" s="2" t="s">
        <v>358</v>
      </c>
      <c r="AB15" s="2" t="s">
        <v>358</v>
      </c>
      <c r="AC15">
        <f>Notes!$C$7 * Notes!$C$10 * Notes!$C$13</f>
        <v>197990400</v>
      </c>
      <c r="AD15">
        <f>Notes!$D$7 * Notes!$C$10 * Notes!$C$13</f>
        <v>64221060</v>
      </c>
      <c r="AE15">
        <f>Notes!$E$7 * Notes!$C$10 * Notes!$C$13</f>
        <v>36864000</v>
      </c>
      <c r="AF15">
        <f>Notes!$F$7 * Notes!$C$10 * Notes!$C$13</f>
        <v>157286400</v>
      </c>
      <c r="AG15">
        <v>1</v>
      </c>
      <c r="AH15">
        <v>1</v>
      </c>
      <c r="AI15">
        <v>3</v>
      </c>
    </row>
    <row r="16" spans="1:35" ht="75" x14ac:dyDescent="0.25">
      <c r="A16" s="2" t="s">
        <v>37</v>
      </c>
      <c r="B16" s="2" t="s">
        <v>377</v>
      </c>
      <c r="C16" s="2" t="s">
        <v>39</v>
      </c>
      <c r="D16" s="2" t="s">
        <v>378</v>
      </c>
      <c r="E16" s="2" t="s">
        <v>379</v>
      </c>
      <c r="F16" s="2" t="s">
        <v>380</v>
      </c>
      <c r="G16" s="2" t="s">
        <v>381</v>
      </c>
      <c r="H16" s="2" t="s">
        <v>43</v>
      </c>
      <c r="I16" s="2"/>
      <c r="J16" s="2" t="s">
        <v>44</v>
      </c>
      <c r="K16" s="2" t="s">
        <v>45</v>
      </c>
      <c r="L16" s="2" t="s">
        <v>380</v>
      </c>
      <c r="M16" s="2" t="s">
        <v>46</v>
      </c>
      <c r="N16" s="2" t="s">
        <v>274</v>
      </c>
      <c r="O16" s="2" t="s">
        <v>47</v>
      </c>
      <c r="P16" s="2" t="s">
        <v>282</v>
      </c>
      <c r="Q16" s="2" t="s">
        <v>283</v>
      </c>
      <c r="R16" s="2" t="s">
        <v>153</v>
      </c>
      <c r="S16" s="2" t="s">
        <v>382</v>
      </c>
      <c r="T16" s="2" t="s">
        <v>383</v>
      </c>
      <c r="U16" s="2" t="s">
        <v>50</v>
      </c>
      <c r="V16" s="2" t="s">
        <v>51</v>
      </c>
      <c r="W16" s="2"/>
      <c r="X16" s="2"/>
      <c r="Y16" s="2"/>
      <c r="Z16" s="2"/>
      <c r="AA16" s="2" t="s">
        <v>384</v>
      </c>
      <c r="AB16" s="2" t="s">
        <v>384</v>
      </c>
      <c r="AC16">
        <f>Notes!$C$7 * Notes!$C$10 * Notes!$C$13</f>
        <v>197990400</v>
      </c>
      <c r="AD16">
        <f>Notes!$D$7 * Notes!$C$10 * Notes!$C$13</f>
        <v>64221060</v>
      </c>
      <c r="AE16">
        <f>Notes!$E$7 * Notes!$C$10 * Notes!$C$13</f>
        <v>36864000</v>
      </c>
      <c r="AF16">
        <f>Notes!$F$7 * Notes!$C$10 * Notes!$C$13</f>
        <v>157286400</v>
      </c>
      <c r="AG16">
        <v>1</v>
      </c>
      <c r="AH16">
        <v>1</v>
      </c>
      <c r="AI16">
        <v>1</v>
      </c>
    </row>
    <row r="17" spans="1:35" ht="75" x14ac:dyDescent="0.25">
      <c r="A17" s="2" t="s">
        <v>37</v>
      </c>
      <c r="B17" s="2" t="s">
        <v>385</v>
      </c>
      <c r="C17" s="2" t="s">
        <v>39</v>
      </c>
      <c r="D17" s="2" t="s">
        <v>386</v>
      </c>
      <c r="E17" s="2" t="s">
        <v>387</v>
      </c>
      <c r="F17" s="2" t="s">
        <v>388</v>
      </c>
      <c r="G17" s="2" t="s">
        <v>389</v>
      </c>
      <c r="H17" s="2" t="s">
        <v>43</v>
      </c>
      <c r="I17" s="2"/>
      <c r="J17" s="2" t="s">
        <v>44</v>
      </c>
      <c r="K17" s="2" t="s">
        <v>45</v>
      </c>
      <c r="L17" s="2" t="s">
        <v>388</v>
      </c>
      <c r="M17" s="2" t="s">
        <v>390</v>
      </c>
      <c r="N17" s="2" t="s">
        <v>274</v>
      </c>
      <c r="O17" s="2" t="s">
        <v>47</v>
      </c>
      <c r="P17" s="2" t="s">
        <v>282</v>
      </c>
      <c r="Q17" s="2" t="s">
        <v>283</v>
      </c>
      <c r="R17" s="2" t="s">
        <v>159</v>
      </c>
      <c r="S17" s="2" t="s">
        <v>391</v>
      </c>
      <c r="T17" s="2" t="s">
        <v>392</v>
      </c>
      <c r="U17" s="2" t="s">
        <v>50</v>
      </c>
      <c r="V17" s="2" t="s">
        <v>51</v>
      </c>
      <c r="W17" s="2" t="s">
        <v>393</v>
      </c>
      <c r="X17" s="2" t="s">
        <v>394</v>
      </c>
      <c r="Y17" s="2" t="s">
        <v>347</v>
      </c>
      <c r="Z17" s="2" t="s">
        <v>395</v>
      </c>
      <c r="AA17" s="2" t="s">
        <v>396</v>
      </c>
      <c r="AB17" s="2" t="s">
        <v>396</v>
      </c>
      <c r="AC17">
        <f>Notes!$C$7 * Notes!$C$10 * Notes!$C$13</f>
        <v>197990400</v>
      </c>
      <c r="AD17">
        <f>Notes!$D$7 * Notes!$C$10 * Notes!$C$13</f>
        <v>64221060</v>
      </c>
      <c r="AE17">
        <f>Notes!$E$7 * Notes!$C$10 * Notes!$C$13</f>
        <v>36864000</v>
      </c>
      <c r="AF17">
        <f>Notes!$F$7 * Notes!$C$10 * Notes!$C$13</f>
        <v>157286400</v>
      </c>
      <c r="AG17">
        <v>3</v>
      </c>
      <c r="AH17">
        <v>1</v>
      </c>
      <c r="AI17">
        <v>3</v>
      </c>
    </row>
    <row r="18" spans="1:35" ht="60" x14ac:dyDescent="0.25">
      <c r="A18" s="2" t="s">
        <v>37</v>
      </c>
      <c r="B18" s="2" t="s">
        <v>397</v>
      </c>
      <c r="C18" s="2" t="s">
        <v>189</v>
      </c>
      <c r="D18" s="2" t="s">
        <v>398</v>
      </c>
      <c r="E18" s="2"/>
      <c r="F18" s="2" t="s">
        <v>399</v>
      </c>
      <c r="G18" s="2" t="s">
        <v>400</v>
      </c>
      <c r="H18" s="2" t="s">
        <v>43</v>
      </c>
      <c r="I18" s="2" t="s">
        <v>81</v>
      </c>
      <c r="J18" s="2" t="s">
        <v>44</v>
      </c>
      <c r="K18" s="2" t="s">
        <v>45</v>
      </c>
      <c r="L18" s="2" t="s">
        <v>399</v>
      </c>
      <c r="M18" s="2" t="s">
        <v>46</v>
      </c>
      <c r="N18" s="2" t="s">
        <v>274</v>
      </c>
      <c r="O18" s="2" t="s">
        <v>47</v>
      </c>
      <c r="P18" s="2" t="s">
        <v>282</v>
      </c>
      <c r="Q18" s="2" t="s">
        <v>283</v>
      </c>
      <c r="R18" s="2" t="s">
        <v>166</v>
      </c>
      <c r="S18" s="2" t="s">
        <v>401</v>
      </c>
      <c r="T18" s="2" t="s">
        <v>402</v>
      </c>
      <c r="U18" s="2" t="s">
        <v>50</v>
      </c>
      <c r="V18" s="2" t="s">
        <v>51</v>
      </c>
      <c r="W18" s="2" t="s">
        <v>403</v>
      </c>
      <c r="X18" s="2" t="s">
        <v>206</v>
      </c>
      <c r="Y18" s="2" t="s">
        <v>404</v>
      </c>
      <c r="Z18" s="2" t="s">
        <v>405</v>
      </c>
      <c r="AA18" s="2" t="s">
        <v>335</v>
      </c>
      <c r="AB18" s="2" t="s">
        <v>335</v>
      </c>
      <c r="AC18">
        <f>Notes!$C$7 * Notes!$C$10 * Notes!$C$13</f>
        <v>197990400</v>
      </c>
      <c r="AD18">
        <f>Notes!$D$7 * Notes!$C$10 * Notes!$C$13</f>
        <v>64221060</v>
      </c>
      <c r="AE18">
        <f>Notes!$E$7 * Notes!$C$10 * Notes!$C$13</f>
        <v>36864000</v>
      </c>
      <c r="AF18">
        <f>Notes!$F$7 * Notes!$C$10 * Notes!$C$13</f>
        <v>157286400</v>
      </c>
      <c r="AG18">
        <v>2</v>
      </c>
      <c r="AH18">
        <v>1</v>
      </c>
      <c r="AI18">
        <v>1</v>
      </c>
    </row>
    <row r="19" spans="1:35" ht="60" x14ac:dyDescent="0.25">
      <c r="A19" s="2" t="s">
        <v>37</v>
      </c>
      <c r="B19" s="2" t="s">
        <v>406</v>
      </c>
      <c r="C19" s="2" t="s">
        <v>189</v>
      </c>
      <c r="D19" s="2" t="s">
        <v>407</v>
      </c>
      <c r="E19" s="2"/>
      <c r="F19" s="2" t="s">
        <v>408</v>
      </c>
      <c r="G19" s="2" t="s">
        <v>409</v>
      </c>
      <c r="H19" s="2" t="s">
        <v>43</v>
      </c>
      <c r="I19" s="2" t="s">
        <v>81</v>
      </c>
      <c r="J19" s="2" t="s">
        <v>44</v>
      </c>
      <c r="K19" s="2" t="s">
        <v>45</v>
      </c>
      <c r="L19" s="2" t="s">
        <v>408</v>
      </c>
      <c r="M19" s="2" t="s">
        <v>46</v>
      </c>
      <c r="N19" s="2" t="s">
        <v>274</v>
      </c>
      <c r="O19" s="2" t="s">
        <v>47</v>
      </c>
      <c r="P19" s="2" t="s">
        <v>282</v>
      </c>
      <c r="Q19" s="2" t="s">
        <v>283</v>
      </c>
      <c r="R19" s="2" t="s">
        <v>174</v>
      </c>
      <c r="S19" s="2" t="s">
        <v>410</v>
      </c>
      <c r="T19" s="2" t="s">
        <v>411</v>
      </c>
      <c r="U19" s="2" t="s">
        <v>50</v>
      </c>
      <c r="V19" s="2" t="s">
        <v>51</v>
      </c>
      <c r="W19" s="2" t="s">
        <v>403</v>
      </c>
      <c r="X19" s="2" t="s">
        <v>206</v>
      </c>
      <c r="Y19" s="2" t="s">
        <v>404</v>
      </c>
      <c r="Z19" s="2" t="s">
        <v>405</v>
      </c>
      <c r="AA19" s="2" t="s">
        <v>335</v>
      </c>
      <c r="AB19" s="2" t="s">
        <v>335</v>
      </c>
      <c r="AC19">
        <f>Notes!$C$7 * Notes!$C$10 * Notes!$C$13</f>
        <v>197990400</v>
      </c>
      <c r="AD19">
        <f>Notes!$D$7 * Notes!$C$10 * Notes!$C$13</f>
        <v>64221060</v>
      </c>
      <c r="AE19">
        <f>Notes!$E$7 * Notes!$C$10 * Notes!$C$13</f>
        <v>36864000</v>
      </c>
      <c r="AF19">
        <f>Notes!$F$7 * Notes!$C$10 * Notes!$C$13</f>
        <v>157286400</v>
      </c>
      <c r="AG19">
        <v>2</v>
      </c>
      <c r="AH19">
        <v>1</v>
      </c>
      <c r="AI19">
        <v>1</v>
      </c>
    </row>
    <row r="20" spans="1:35" ht="165" x14ac:dyDescent="0.25">
      <c r="A20" s="2" t="s">
        <v>37</v>
      </c>
      <c r="B20" s="2" t="s">
        <v>63</v>
      </c>
      <c r="C20" s="2" t="s">
        <v>64</v>
      </c>
      <c r="D20" s="2" t="s">
        <v>65</v>
      </c>
      <c r="E20" s="2" t="s">
        <v>412</v>
      </c>
      <c r="F20" s="2" t="s">
        <v>66</v>
      </c>
      <c r="G20" s="2" t="s">
        <v>67</v>
      </c>
      <c r="H20" s="2" t="s">
        <v>43</v>
      </c>
      <c r="I20" s="2" t="s">
        <v>68</v>
      </c>
      <c r="J20" s="2" t="s">
        <v>44</v>
      </c>
      <c r="K20" s="2" t="s">
        <v>45</v>
      </c>
      <c r="L20" s="2" t="s">
        <v>66</v>
      </c>
      <c r="M20" s="2" t="s">
        <v>46</v>
      </c>
      <c r="N20" s="2" t="s">
        <v>274</v>
      </c>
      <c r="O20" s="2" t="s">
        <v>47</v>
      </c>
      <c r="P20" s="2" t="s">
        <v>282</v>
      </c>
      <c r="Q20" s="2" t="s">
        <v>283</v>
      </c>
      <c r="R20" s="2" t="s">
        <v>180</v>
      </c>
      <c r="S20" s="2" t="s">
        <v>413</v>
      </c>
      <c r="T20" s="2" t="s">
        <v>70</v>
      </c>
      <c r="U20" s="2" t="s">
        <v>50</v>
      </c>
      <c r="V20" s="2" t="s">
        <v>51</v>
      </c>
      <c r="W20" s="2" t="s">
        <v>414</v>
      </c>
      <c r="X20" s="2" t="s">
        <v>415</v>
      </c>
      <c r="Y20" s="2" t="s">
        <v>416</v>
      </c>
      <c r="Z20" s="2" t="s">
        <v>417</v>
      </c>
      <c r="AA20" s="2" t="s">
        <v>384</v>
      </c>
      <c r="AB20" s="2" t="s">
        <v>384</v>
      </c>
      <c r="AC20">
        <f>Notes!$C$7 * Notes!$C$10 * Notes!$C$13</f>
        <v>197990400</v>
      </c>
      <c r="AD20">
        <f>Notes!$D$7 * Notes!$C$10 * Notes!$C$13</f>
        <v>64221060</v>
      </c>
      <c r="AE20">
        <f>Notes!$E$7 * Notes!$C$10 * Notes!$C$13</f>
        <v>36864000</v>
      </c>
      <c r="AF20">
        <f>Notes!$F$7 * Notes!$C$10 * Notes!$C$13</f>
        <v>157286400</v>
      </c>
      <c r="AG20">
        <v>1</v>
      </c>
      <c r="AH20">
        <v>1</v>
      </c>
      <c r="AI20">
        <v>1</v>
      </c>
    </row>
    <row r="21" spans="1:35" ht="60" x14ac:dyDescent="0.25">
      <c r="A21" s="2" t="s">
        <v>37</v>
      </c>
      <c r="B21" s="2" t="s">
        <v>71</v>
      </c>
      <c r="C21" s="2" t="s">
        <v>64</v>
      </c>
      <c r="D21" s="2" t="s">
        <v>72</v>
      </c>
      <c r="E21" s="2"/>
      <c r="F21" s="2" t="s">
        <v>73</v>
      </c>
      <c r="G21" s="2" t="s">
        <v>74</v>
      </c>
      <c r="H21" s="2" t="s">
        <v>43</v>
      </c>
      <c r="I21" s="2" t="s">
        <v>68</v>
      </c>
      <c r="J21" s="2" t="s">
        <v>44</v>
      </c>
      <c r="K21" s="2" t="s">
        <v>45</v>
      </c>
      <c r="L21" s="2" t="s">
        <v>73</v>
      </c>
      <c r="M21" s="2" t="s">
        <v>46</v>
      </c>
      <c r="N21" s="2" t="s">
        <v>274</v>
      </c>
      <c r="O21" s="2" t="s">
        <v>47</v>
      </c>
      <c r="P21" s="2" t="s">
        <v>282</v>
      </c>
      <c r="Q21" s="2" t="s">
        <v>283</v>
      </c>
      <c r="R21" s="2" t="s">
        <v>186</v>
      </c>
      <c r="S21" s="2" t="s">
        <v>418</v>
      </c>
      <c r="T21" s="2" t="s">
        <v>76</v>
      </c>
      <c r="U21" s="2" t="s">
        <v>50</v>
      </c>
      <c r="V21" s="2" t="s">
        <v>51</v>
      </c>
      <c r="W21" s="2" t="s">
        <v>419</v>
      </c>
      <c r="X21" s="2" t="s">
        <v>420</v>
      </c>
      <c r="Y21" s="2" t="s">
        <v>421</v>
      </c>
      <c r="Z21" s="2" t="s">
        <v>422</v>
      </c>
      <c r="AA21" s="2" t="s">
        <v>384</v>
      </c>
      <c r="AB21" s="2" t="s">
        <v>384</v>
      </c>
      <c r="AC21">
        <f>Notes!$C$7 * Notes!$C$10 * Notes!$C$13</f>
        <v>197990400</v>
      </c>
      <c r="AD21">
        <f>Notes!$D$7 * Notes!$C$10 * Notes!$C$13</f>
        <v>64221060</v>
      </c>
      <c r="AE21">
        <f>Notes!$E$7 * Notes!$C$10 * Notes!$C$13</f>
        <v>36864000</v>
      </c>
      <c r="AF21">
        <f>Notes!$F$7 * Notes!$C$10 * Notes!$C$13</f>
        <v>157286400</v>
      </c>
      <c r="AG21">
        <v>1</v>
      </c>
      <c r="AH21">
        <v>1</v>
      </c>
      <c r="AI21">
        <v>1</v>
      </c>
    </row>
    <row r="22" spans="1:35" ht="210" x14ac:dyDescent="0.25">
      <c r="A22" s="2" t="s">
        <v>37</v>
      </c>
      <c r="B22" s="2" t="s">
        <v>77</v>
      </c>
      <c r="C22" s="2" t="s">
        <v>64</v>
      </c>
      <c r="D22" s="2" t="s">
        <v>78</v>
      </c>
      <c r="E22" s="2"/>
      <c r="F22" s="2" t="s">
        <v>79</v>
      </c>
      <c r="G22" s="2" t="s">
        <v>80</v>
      </c>
      <c r="H22" s="2" t="s">
        <v>43</v>
      </c>
      <c r="I22" s="2" t="s">
        <v>81</v>
      </c>
      <c r="J22" s="2" t="s">
        <v>44</v>
      </c>
      <c r="K22" s="2" t="s">
        <v>45</v>
      </c>
      <c r="L22" s="2" t="s">
        <v>79</v>
      </c>
      <c r="M22" s="2" t="s">
        <v>46</v>
      </c>
      <c r="N22" s="2" t="s">
        <v>274</v>
      </c>
      <c r="O22" s="2" t="s">
        <v>47</v>
      </c>
      <c r="P22" s="2" t="s">
        <v>282</v>
      </c>
      <c r="Q22" s="2" t="s">
        <v>283</v>
      </c>
      <c r="R22" s="2" t="s">
        <v>193</v>
      </c>
      <c r="S22" s="2" t="s">
        <v>423</v>
      </c>
      <c r="T22" s="2" t="s">
        <v>83</v>
      </c>
      <c r="U22" s="2" t="s">
        <v>50</v>
      </c>
      <c r="V22" s="2" t="s">
        <v>51</v>
      </c>
      <c r="W22" s="2" t="s">
        <v>416</v>
      </c>
      <c r="X22" s="2" t="s">
        <v>424</v>
      </c>
      <c r="Y22" s="2" t="s">
        <v>320</v>
      </c>
      <c r="Z22" s="2" t="s">
        <v>425</v>
      </c>
      <c r="AA22" s="2" t="s">
        <v>295</v>
      </c>
      <c r="AB22" s="2" t="s">
        <v>295</v>
      </c>
      <c r="AC22">
        <f>Notes!$C$7 * Notes!$C$10 * Notes!$C$13</f>
        <v>197990400</v>
      </c>
      <c r="AD22">
        <f>Notes!$D$7 * Notes!$C$10 * Notes!$C$13</f>
        <v>64221060</v>
      </c>
      <c r="AE22">
        <f>Notes!$E$7 * Notes!$C$10 * Notes!$C$13</f>
        <v>36864000</v>
      </c>
      <c r="AF22">
        <f>Notes!$F$7 * Notes!$C$10 * Notes!$C$13</f>
        <v>157286400</v>
      </c>
      <c r="AG22">
        <v>1</v>
      </c>
      <c r="AH22">
        <v>1</v>
      </c>
      <c r="AI22">
        <v>1</v>
      </c>
    </row>
    <row r="23" spans="1:35" ht="210" x14ac:dyDescent="0.25">
      <c r="A23" s="2" t="s">
        <v>37</v>
      </c>
      <c r="B23" s="2" t="s">
        <v>84</v>
      </c>
      <c r="C23" s="2" t="s">
        <v>64</v>
      </c>
      <c r="D23" s="2" t="s">
        <v>85</v>
      </c>
      <c r="E23" s="2"/>
      <c r="F23" s="2" t="s">
        <v>86</v>
      </c>
      <c r="G23" s="2" t="s">
        <v>87</v>
      </c>
      <c r="H23" s="2" t="s">
        <v>43</v>
      </c>
      <c r="I23" s="2" t="s">
        <v>68</v>
      </c>
      <c r="J23" s="2" t="s">
        <v>44</v>
      </c>
      <c r="K23" s="2" t="s">
        <v>45</v>
      </c>
      <c r="L23" s="2" t="s">
        <v>86</v>
      </c>
      <c r="M23" s="2" t="s">
        <v>46</v>
      </c>
      <c r="N23" s="2" t="s">
        <v>274</v>
      </c>
      <c r="O23" s="2" t="s">
        <v>47</v>
      </c>
      <c r="P23" s="2" t="s">
        <v>282</v>
      </c>
      <c r="Q23" s="2" t="s">
        <v>283</v>
      </c>
      <c r="R23" s="2" t="s">
        <v>202</v>
      </c>
      <c r="S23" s="2" t="s">
        <v>426</v>
      </c>
      <c r="T23" s="2" t="s">
        <v>89</v>
      </c>
      <c r="U23" s="2" t="s">
        <v>50</v>
      </c>
      <c r="V23" s="2" t="s">
        <v>51</v>
      </c>
      <c r="W23" s="2" t="s">
        <v>427</v>
      </c>
      <c r="X23" s="2" t="s">
        <v>428</v>
      </c>
      <c r="Y23" s="2" t="s">
        <v>429</v>
      </c>
      <c r="Z23" s="2" t="s">
        <v>430</v>
      </c>
      <c r="AA23" s="2" t="s">
        <v>358</v>
      </c>
      <c r="AB23" s="2" t="s">
        <v>358</v>
      </c>
      <c r="AC23">
        <f>Notes!$C$7 * Notes!$C$10 * Notes!$C$13</f>
        <v>197990400</v>
      </c>
      <c r="AD23">
        <f>Notes!$D$7 * Notes!$C$10 * Notes!$C$13</f>
        <v>64221060</v>
      </c>
      <c r="AE23">
        <f>Notes!$E$7 * Notes!$C$10 * Notes!$C$13</f>
        <v>36864000</v>
      </c>
      <c r="AF23">
        <f>Notes!$F$7 * Notes!$C$10 * Notes!$C$13</f>
        <v>157286400</v>
      </c>
      <c r="AG23">
        <v>1</v>
      </c>
      <c r="AH23">
        <v>1</v>
      </c>
    </row>
    <row r="24" spans="1:35" ht="60" x14ac:dyDescent="0.25">
      <c r="A24" s="2" t="s">
        <v>37</v>
      </c>
      <c r="B24" s="2" t="s">
        <v>90</v>
      </c>
      <c r="C24" s="2" t="s">
        <v>64</v>
      </c>
      <c r="D24" s="2" t="s">
        <v>91</v>
      </c>
      <c r="E24" s="2"/>
      <c r="F24" s="2" t="s">
        <v>92</v>
      </c>
      <c r="G24" s="2" t="s">
        <v>93</v>
      </c>
      <c r="H24" s="2" t="s">
        <v>43</v>
      </c>
      <c r="I24" s="2" t="s">
        <v>81</v>
      </c>
      <c r="J24" s="2" t="s">
        <v>44</v>
      </c>
      <c r="K24" s="2" t="s">
        <v>45</v>
      </c>
      <c r="L24" s="2" t="s">
        <v>92</v>
      </c>
      <c r="M24" s="2" t="s">
        <v>46</v>
      </c>
      <c r="N24" s="2" t="s">
        <v>274</v>
      </c>
      <c r="O24" s="2" t="s">
        <v>47</v>
      </c>
      <c r="P24" s="2" t="s">
        <v>282</v>
      </c>
      <c r="Q24" s="2" t="s">
        <v>283</v>
      </c>
      <c r="R24" s="2" t="s">
        <v>208</v>
      </c>
      <c r="S24" s="2" t="s">
        <v>431</v>
      </c>
      <c r="T24" s="2" t="s">
        <v>95</v>
      </c>
      <c r="U24" s="2" t="s">
        <v>50</v>
      </c>
      <c r="V24" s="2" t="s">
        <v>51</v>
      </c>
      <c r="W24" s="2" t="s">
        <v>432</v>
      </c>
      <c r="X24" s="2" t="s">
        <v>433</v>
      </c>
      <c r="Y24" s="2" t="s">
        <v>434</v>
      </c>
      <c r="Z24" s="2" t="s">
        <v>435</v>
      </c>
      <c r="AA24" s="2" t="s">
        <v>295</v>
      </c>
      <c r="AB24" s="2" t="s">
        <v>295</v>
      </c>
      <c r="AC24">
        <f>Notes!$C$7 * Notes!$C$10 * Notes!$C$13</f>
        <v>197990400</v>
      </c>
      <c r="AD24">
        <f>Notes!$D$7 * Notes!$C$10 * Notes!$C$13</f>
        <v>64221060</v>
      </c>
      <c r="AE24">
        <f>Notes!$E$7 * Notes!$C$10 * Notes!$C$13</f>
        <v>36864000</v>
      </c>
      <c r="AF24">
        <f>Notes!$F$7 * Notes!$C$10 * Notes!$C$13</f>
        <v>157286400</v>
      </c>
      <c r="AG24">
        <v>1</v>
      </c>
      <c r="AH24">
        <v>1</v>
      </c>
      <c r="AI24">
        <v>1</v>
      </c>
    </row>
    <row r="25" spans="1:35" ht="210" x14ac:dyDescent="0.25">
      <c r="A25" s="2" t="s">
        <v>37</v>
      </c>
      <c r="B25" s="2" t="s">
        <v>96</v>
      </c>
      <c r="C25" s="2" t="s">
        <v>64</v>
      </c>
      <c r="D25" s="2" t="s">
        <v>97</v>
      </c>
      <c r="E25" s="2"/>
      <c r="F25" s="2" t="s">
        <v>98</v>
      </c>
      <c r="G25" s="2" t="s">
        <v>99</v>
      </c>
      <c r="H25" s="2" t="s">
        <v>43</v>
      </c>
      <c r="I25" s="2" t="s">
        <v>68</v>
      </c>
      <c r="J25" s="2" t="s">
        <v>44</v>
      </c>
      <c r="K25" s="2" t="s">
        <v>45</v>
      </c>
      <c r="L25" s="2" t="s">
        <v>98</v>
      </c>
      <c r="M25" s="2" t="s">
        <v>46</v>
      </c>
      <c r="N25" s="2" t="s">
        <v>274</v>
      </c>
      <c r="O25" s="2" t="s">
        <v>47</v>
      </c>
      <c r="P25" s="2" t="s">
        <v>282</v>
      </c>
      <c r="Q25" s="2" t="s">
        <v>283</v>
      </c>
      <c r="R25" s="2" t="s">
        <v>436</v>
      </c>
      <c r="S25" s="2" t="s">
        <v>437</v>
      </c>
      <c r="T25" s="2" t="s">
        <v>101</v>
      </c>
      <c r="U25" s="2" t="s">
        <v>50</v>
      </c>
      <c r="V25" s="2" t="s">
        <v>51</v>
      </c>
      <c r="W25" s="2" t="s">
        <v>432</v>
      </c>
      <c r="X25" s="2" t="s">
        <v>438</v>
      </c>
      <c r="Y25" s="2" t="s">
        <v>206</v>
      </c>
      <c r="Z25" s="2" t="s">
        <v>207</v>
      </c>
      <c r="AA25" s="2" t="s">
        <v>358</v>
      </c>
      <c r="AB25" s="2" t="s">
        <v>358</v>
      </c>
      <c r="AC25">
        <f>Notes!$C$7 * Notes!$C$10 * Notes!$C$13</f>
        <v>197990400</v>
      </c>
      <c r="AD25">
        <f>Notes!$D$7 * Notes!$C$10 * Notes!$C$13</f>
        <v>64221060</v>
      </c>
      <c r="AE25">
        <f>Notes!$E$7 * Notes!$C$10 * Notes!$C$13</f>
        <v>36864000</v>
      </c>
      <c r="AF25">
        <f>Notes!$F$7 * Notes!$C$10 * Notes!$C$13</f>
        <v>157286400</v>
      </c>
      <c r="AG25">
        <v>1</v>
      </c>
      <c r="AH25">
        <v>1</v>
      </c>
      <c r="AI25">
        <v>1</v>
      </c>
    </row>
    <row r="26" spans="1:35" ht="60" x14ac:dyDescent="0.25">
      <c r="A26" s="2" t="s">
        <v>37</v>
      </c>
      <c r="B26" s="2" t="s">
        <v>176</v>
      </c>
      <c r="C26" s="2" t="s">
        <v>64</v>
      </c>
      <c r="D26" s="2" t="s">
        <v>177</v>
      </c>
      <c r="E26" s="2"/>
      <c r="F26" s="2" t="s">
        <v>178</v>
      </c>
      <c r="G26" s="2" t="s">
        <v>179</v>
      </c>
      <c r="H26" s="2" t="s">
        <v>43</v>
      </c>
      <c r="I26" s="2" t="s">
        <v>81</v>
      </c>
      <c r="J26" s="2" t="s">
        <v>44</v>
      </c>
      <c r="K26" s="2" t="s">
        <v>45</v>
      </c>
      <c r="L26" s="2" t="s">
        <v>178</v>
      </c>
      <c r="M26" s="2" t="s">
        <v>46</v>
      </c>
      <c r="N26" s="2" t="s">
        <v>274</v>
      </c>
      <c r="O26" s="2" t="s">
        <v>47</v>
      </c>
      <c r="P26" s="2" t="s">
        <v>282</v>
      </c>
      <c r="Q26" s="2" t="s">
        <v>283</v>
      </c>
      <c r="R26" s="2" t="s">
        <v>439</v>
      </c>
      <c r="S26" s="2" t="s">
        <v>440</v>
      </c>
      <c r="T26" s="2" t="s">
        <v>181</v>
      </c>
      <c r="U26" s="2" t="s">
        <v>50</v>
      </c>
      <c r="V26" s="2" t="s">
        <v>51</v>
      </c>
      <c r="W26" s="2"/>
      <c r="X26" s="2"/>
      <c r="Y26" s="2"/>
      <c r="Z26" s="2"/>
      <c r="AA26" s="2" t="s">
        <v>358</v>
      </c>
      <c r="AB26" s="2" t="s">
        <v>358</v>
      </c>
      <c r="AC26">
        <f>Notes!$C$7 * Notes!$C$10 * Notes!$C$13</f>
        <v>197990400</v>
      </c>
      <c r="AD26">
        <f>Notes!$D$7 * Notes!$C$10 * Notes!$C$13</f>
        <v>64221060</v>
      </c>
      <c r="AE26">
        <f>Notes!$E$7 * Notes!$C$10 * Notes!$C$13</f>
        <v>36864000</v>
      </c>
      <c r="AF26">
        <f>Notes!$F$7 * Notes!$C$10 * Notes!$C$13</f>
        <v>157286400</v>
      </c>
      <c r="AG26">
        <v>1</v>
      </c>
      <c r="AH26">
        <v>1</v>
      </c>
      <c r="AI26">
        <v>3</v>
      </c>
    </row>
    <row r="27" spans="1:35" ht="45" x14ac:dyDescent="0.25">
      <c r="A27" s="2" t="s">
        <v>37</v>
      </c>
      <c r="B27" s="2" t="s">
        <v>182</v>
      </c>
      <c r="C27" s="2" t="s">
        <v>64</v>
      </c>
      <c r="D27" s="2" t="s">
        <v>183</v>
      </c>
      <c r="E27" s="2"/>
      <c r="F27" s="2" t="s">
        <v>184</v>
      </c>
      <c r="G27" s="2" t="s">
        <v>185</v>
      </c>
      <c r="H27" s="2" t="s">
        <v>43</v>
      </c>
      <c r="I27" s="2" t="s">
        <v>68</v>
      </c>
      <c r="J27" s="2" t="s">
        <v>44</v>
      </c>
      <c r="K27" s="2" t="s">
        <v>45</v>
      </c>
      <c r="L27" s="2" t="s">
        <v>184</v>
      </c>
      <c r="M27" s="2" t="s">
        <v>46</v>
      </c>
      <c r="N27" s="2" t="s">
        <v>274</v>
      </c>
      <c r="O27" s="2" t="s">
        <v>47</v>
      </c>
      <c r="P27" s="2" t="s">
        <v>282</v>
      </c>
      <c r="Q27" s="2" t="s">
        <v>283</v>
      </c>
      <c r="R27" s="2" t="s">
        <v>441</v>
      </c>
      <c r="S27" s="2" t="s">
        <v>442</v>
      </c>
      <c r="T27" s="2" t="s">
        <v>187</v>
      </c>
      <c r="U27" s="2" t="s">
        <v>50</v>
      </c>
      <c r="V27" s="2" t="s">
        <v>51</v>
      </c>
      <c r="W27" s="2" t="s">
        <v>432</v>
      </c>
      <c r="X27" s="2" t="s">
        <v>438</v>
      </c>
      <c r="Y27" s="2" t="s">
        <v>206</v>
      </c>
      <c r="Z27" s="2" t="s">
        <v>207</v>
      </c>
      <c r="AA27" s="2" t="s">
        <v>358</v>
      </c>
      <c r="AB27" s="2" t="s">
        <v>358</v>
      </c>
      <c r="AC27">
        <f>Notes!$C$7 * Notes!$C$10 * Notes!$C$13</f>
        <v>197990400</v>
      </c>
      <c r="AD27">
        <f>Notes!$D$7 * Notes!$C$10 * Notes!$C$13</f>
        <v>64221060</v>
      </c>
      <c r="AE27">
        <f>Notes!$E$7 * Notes!$C$10 * Notes!$C$13</f>
        <v>36864000</v>
      </c>
      <c r="AF27">
        <f>Notes!$F$7 * Notes!$C$10 * Notes!$C$13</f>
        <v>157286400</v>
      </c>
      <c r="AG27">
        <v>1</v>
      </c>
      <c r="AH27">
        <v>1</v>
      </c>
      <c r="AI27">
        <v>3</v>
      </c>
    </row>
    <row r="28" spans="1:35" ht="60" x14ac:dyDescent="0.25">
      <c r="A28" s="2" t="s">
        <v>37</v>
      </c>
      <c r="B28" s="2" t="s">
        <v>170</v>
      </c>
      <c r="C28" s="2" t="s">
        <v>64</v>
      </c>
      <c r="D28" s="2" t="s">
        <v>171</v>
      </c>
      <c r="E28" s="2"/>
      <c r="F28" s="2" t="s">
        <v>172</v>
      </c>
      <c r="G28" s="2" t="s">
        <v>173</v>
      </c>
      <c r="H28" s="2" t="s">
        <v>43</v>
      </c>
      <c r="I28" s="2" t="s">
        <v>81</v>
      </c>
      <c r="J28" s="2" t="s">
        <v>44</v>
      </c>
      <c r="K28" s="2" t="s">
        <v>45</v>
      </c>
      <c r="L28" s="2" t="s">
        <v>172</v>
      </c>
      <c r="M28" s="2" t="s">
        <v>46</v>
      </c>
      <c r="N28" s="2" t="s">
        <v>274</v>
      </c>
      <c r="O28" s="2" t="s">
        <v>47</v>
      </c>
      <c r="P28" s="2" t="s">
        <v>282</v>
      </c>
      <c r="Q28" s="2" t="s">
        <v>283</v>
      </c>
      <c r="R28" s="2" t="s">
        <v>443</v>
      </c>
      <c r="S28" s="2" t="s">
        <v>444</v>
      </c>
      <c r="T28" s="2" t="s">
        <v>175</v>
      </c>
      <c r="U28" s="2" t="s">
        <v>50</v>
      </c>
      <c r="V28" s="2" t="s">
        <v>51</v>
      </c>
      <c r="W28" s="2" t="s">
        <v>445</v>
      </c>
      <c r="X28" s="2" t="s">
        <v>433</v>
      </c>
      <c r="Y28" s="2" t="s">
        <v>446</v>
      </c>
      <c r="Z28" s="2" t="s">
        <v>447</v>
      </c>
      <c r="AA28" s="2" t="s">
        <v>358</v>
      </c>
      <c r="AB28" s="2" t="s">
        <v>358</v>
      </c>
      <c r="AC28">
        <f>Notes!$C$7 * Notes!$C$10 * Notes!$C$13</f>
        <v>197990400</v>
      </c>
      <c r="AD28">
        <f>Notes!$D$7 * Notes!$C$10 * Notes!$C$13</f>
        <v>64221060</v>
      </c>
      <c r="AE28">
        <f>Notes!$E$7 * Notes!$C$10 * Notes!$C$13</f>
        <v>36864000</v>
      </c>
      <c r="AF28">
        <f>Notes!$F$7 * Notes!$C$10 * Notes!$C$13</f>
        <v>157286400</v>
      </c>
      <c r="AG28">
        <v>1</v>
      </c>
      <c r="AH28">
        <v>1</v>
      </c>
      <c r="AI28">
        <v>3</v>
      </c>
    </row>
    <row r="29" spans="1:35" ht="60" x14ac:dyDescent="0.25">
      <c r="A29" s="2" t="s">
        <v>37</v>
      </c>
      <c r="B29" s="2" t="s">
        <v>448</v>
      </c>
      <c r="C29" s="2" t="s">
        <v>64</v>
      </c>
      <c r="D29" s="2" t="s">
        <v>449</v>
      </c>
      <c r="E29" s="2" t="s">
        <v>450</v>
      </c>
      <c r="F29" s="2" t="s">
        <v>451</v>
      </c>
      <c r="G29" s="2" t="s">
        <v>452</v>
      </c>
      <c r="H29" s="2" t="s">
        <v>43</v>
      </c>
      <c r="I29" s="2" t="s">
        <v>81</v>
      </c>
      <c r="J29" s="2" t="s">
        <v>44</v>
      </c>
      <c r="K29" s="2" t="s">
        <v>45</v>
      </c>
      <c r="L29" s="2" t="s">
        <v>451</v>
      </c>
      <c r="M29" s="2" t="s">
        <v>46</v>
      </c>
      <c r="N29" s="2" t="s">
        <v>274</v>
      </c>
      <c r="O29" s="2" t="s">
        <v>47</v>
      </c>
      <c r="P29" s="2" t="s">
        <v>282</v>
      </c>
      <c r="Q29" s="2" t="s">
        <v>283</v>
      </c>
      <c r="R29" s="2" t="s">
        <v>453</v>
      </c>
      <c r="S29" s="2" t="s">
        <v>454</v>
      </c>
      <c r="T29" s="2" t="s">
        <v>455</v>
      </c>
      <c r="U29" s="2" t="s">
        <v>50</v>
      </c>
      <c r="V29" s="2" t="s">
        <v>51</v>
      </c>
      <c r="W29" s="2" t="s">
        <v>456</v>
      </c>
      <c r="X29" s="2" t="s">
        <v>457</v>
      </c>
      <c r="Y29" s="2" t="s">
        <v>458</v>
      </c>
      <c r="Z29" s="2" t="s">
        <v>459</v>
      </c>
      <c r="AA29" s="2" t="s">
        <v>384</v>
      </c>
      <c r="AB29" s="2" t="s">
        <v>384</v>
      </c>
      <c r="AC29">
        <f>Notes!$C$7 * Notes!$C$10 * Notes!$C$13</f>
        <v>197990400</v>
      </c>
      <c r="AD29">
        <f>Notes!$D$7 * Notes!$C$10 * Notes!$C$13</f>
        <v>64221060</v>
      </c>
      <c r="AE29">
        <f>Notes!$E$7 * Notes!$C$10 * Notes!$C$13</f>
        <v>36864000</v>
      </c>
      <c r="AF29">
        <f>Notes!$F$7 * Notes!$C$10 * Notes!$C$13</f>
        <v>157286400</v>
      </c>
      <c r="AG29">
        <v>1</v>
      </c>
      <c r="AH29">
        <v>1</v>
      </c>
      <c r="AI29">
        <v>1</v>
      </c>
    </row>
    <row r="30" spans="1:35" ht="60" x14ac:dyDescent="0.25">
      <c r="A30" s="2" t="s">
        <v>37</v>
      </c>
      <c r="B30" s="2" t="s">
        <v>460</v>
      </c>
      <c r="C30" s="2" t="s">
        <v>64</v>
      </c>
      <c r="D30" s="2" t="s">
        <v>450</v>
      </c>
      <c r="E30" s="2"/>
      <c r="F30" s="2" t="s">
        <v>461</v>
      </c>
      <c r="G30" s="2" t="s">
        <v>277</v>
      </c>
      <c r="H30" s="2" t="s">
        <v>43</v>
      </c>
      <c r="I30" s="2" t="s">
        <v>68</v>
      </c>
      <c r="J30" s="2" t="s">
        <v>44</v>
      </c>
      <c r="K30" s="2" t="s">
        <v>45</v>
      </c>
      <c r="L30" s="2" t="s">
        <v>461</v>
      </c>
      <c r="M30" s="2" t="s">
        <v>46</v>
      </c>
      <c r="N30" s="2" t="s">
        <v>274</v>
      </c>
      <c r="O30" s="2" t="s">
        <v>47</v>
      </c>
      <c r="P30" s="2" t="s">
        <v>282</v>
      </c>
      <c r="Q30" s="2" t="s">
        <v>283</v>
      </c>
      <c r="R30" s="2" t="s">
        <v>462</v>
      </c>
      <c r="S30" s="2" t="s">
        <v>463</v>
      </c>
      <c r="T30" s="2" t="s">
        <v>464</v>
      </c>
      <c r="U30" s="2" t="s">
        <v>50</v>
      </c>
      <c r="V30" s="2" t="s">
        <v>51</v>
      </c>
      <c r="W30" s="2" t="s">
        <v>432</v>
      </c>
      <c r="X30" s="2" t="s">
        <v>438</v>
      </c>
      <c r="Y30" s="2" t="s">
        <v>422</v>
      </c>
      <c r="Z30" s="2" t="s">
        <v>465</v>
      </c>
      <c r="AA30" s="2" t="s">
        <v>384</v>
      </c>
      <c r="AB30" s="2" t="s">
        <v>384</v>
      </c>
      <c r="AC30">
        <f>Notes!$C$7 * Notes!$C$10 * Notes!$C$13</f>
        <v>197990400</v>
      </c>
      <c r="AD30">
        <f>Notes!$D$7 * Notes!$C$10 * Notes!$C$13</f>
        <v>64221060</v>
      </c>
      <c r="AE30">
        <f>Notes!$E$7 * Notes!$C$10 * Notes!$C$13</f>
        <v>36864000</v>
      </c>
      <c r="AF30">
        <f>Notes!$F$7 * Notes!$C$10 * Notes!$C$13</f>
        <v>157286400</v>
      </c>
      <c r="AG30">
        <v>1</v>
      </c>
      <c r="AH30">
        <v>1</v>
      </c>
      <c r="AI30">
        <v>1</v>
      </c>
    </row>
    <row r="31" spans="1:35" ht="60" x14ac:dyDescent="0.25">
      <c r="A31" s="2" t="s">
        <v>37</v>
      </c>
      <c r="B31" s="2" t="s">
        <v>466</v>
      </c>
      <c r="C31" s="2" t="s">
        <v>64</v>
      </c>
      <c r="D31" s="2" t="s">
        <v>467</v>
      </c>
      <c r="E31" s="2"/>
      <c r="F31" s="2" t="s">
        <v>468</v>
      </c>
      <c r="G31" s="2" t="s">
        <v>275</v>
      </c>
      <c r="H31" s="2" t="s">
        <v>43</v>
      </c>
      <c r="I31" s="2" t="s">
        <v>68</v>
      </c>
      <c r="J31" s="2" t="s">
        <v>44</v>
      </c>
      <c r="K31" s="2" t="s">
        <v>45</v>
      </c>
      <c r="L31" s="2" t="s">
        <v>468</v>
      </c>
      <c r="M31" s="2" t="s">
        <v>46</v>
      </c>
      <c r="N31" s="2" t="s">
        <v>274</v>
      </c>
      <c r="O31" s="2" t="s">
        <v>47</v>
      </c>
      <c r="P31" s="2" t="s">
        <v>282</v>
      </c>
      <c r="Q31" s="2" t="s">
        <v>283</v>
      </c>
      <c r="R31" s="2" t="s">
        <v>469</v>
      </c>
      <c r="S31" s="2" t="s">
        <v>470</v>
      </c>
      <c r="T31" s="2" t="s">
        <v>471</v>
      </c>
      <c r="U31" s="2" t="s">
        <v>50</v>
      </c>
      <c r="V31" s="2" t="s">
        <v>51</v>
      </c>
      <c r="W31" s="2" t="s">
        <v>472</v>
      </c>
      <c r="X31" s="2" t="s">
        <v>473</v>
      </c>
      <c r="Y31" s="2" t="s">
        <v>474</v>
      </c>
      <c r="Z31" s="2" t="s">
        <v>475</v>
      </c>
      <c r="AA31" s="2" t="s">
        <v>384</v>
      </c>
      <c r="AB31" s="2" t="s">
        <v>384</v>
      </c>
      <c r="AC31">
        <f>Notes!$C$7 * Notes!$C$10 * Notes!$C$13</f>
        <v>197990400</v>
      </c>
      <c r="AD31">
        <f>Notes!$D$7 * Notes!$C$10 * Notes!$C$13</f>
        <v>64221060</v>
      </c>
      <c r="AE31">
        <f>Notes!$E$7 * Notes!$C$10 * Notes!$C$13</f>
        <v>36864000</v>
      </c>
      <c r="AF31">
        <f>Notes!$F$7 * Notes!$C$10 * Notes!$C$13</f>
        <v>157286400</v>
      </c>
      <c r="AG31">
        <v>1</v>
      </c>
      <c r="AH31">
        <v>1</v>
      </c>
      <c r="AI31">
        <v>1</v>
      </c>
    </row>
    <row r="32" spans="1:35" ht="60" x14ac:dyDescent="0.25">
      <c r="A32" s="2" t="s">
        <v>37</v>
      </c>
      <c r="B32" s="2" t="s">
        <v>476</v>
      </c>
      <c r="C32" s="2" t="s">
        <v>64</v>
      </c>
      <c r="D32" s="2" t="s">
        <v>477</v>
      </c>
      <c r="E32" s="2"/>
      <c r="F32" s="2" t="s">
        <v>478</v>
      </c>
      <c r="G32" s="2" t="s">
        <v>276</v>
      </c>
      <c r="H32" s="2" t="s">
        <v>43</v>
      </c>
      <c r="I32" s="2" t="s">
        <v>68</v>
      </c>
      <c r="J32" s="2" t="s">
        <v>44</v>
      </c>
      <c r="K32" s="2" t="s">
        <v>45</v>
      </c>
      <c r="L32" s="2" t="s">
        <v>478</v>
      </c>
      <c r="M32" s="2" t="s">
        <v>46</v>
      </c>
      <c r="N32" s="2" t="s">
        <v>274</v>
      </c>
      <c r="O32" s="2" t="s">
        <v>47</v>
      </c>
      <c r="P32" s="2" t="s">
        <v>282</v>
      </c>
      <c r="Q32" s="2" t="s">
        <v>283</v>
      </c>
      <c r="R32" s="2" t="s">
        <v>479</v>
      </c>
      <c r="S32" s="2" t="s">
        <v>480</v>
      </c>
      <c r="T32" s="2" t="s">
        <v>481</v>
      </c>
      <c r="U32" s="2" t="s">
        <v>50</v>
      </c>
      <c r="V32" s="2" t="s">
        <v>51</v>
      </c>
      <c r="W32" s="2" t="s">
        <v>472</v>
      </c>
      <c r="X32" s="2" t="s">
        <v>482</v>
      </c>
      <c r="Y32" s="2" t="s">
        <v>446</v>
      </c>
      <c r="Z32" s="2" t="s">
        <v>483</v>
      </c>
      <c r="AA32" s="2" t="s">
        <v>384</v>
      </c>
      <c r="AB32" s="2" t="s">
        <v>384</v>
      </c>
      <c r="AC32">
        <f>Notes!$C$7 * Notes!$C$10 * Notes!$C$13</f>
        <v>197990400</v>
      </c>
      <c r="AD32">
        <f>Notes!$D$7 * Notes!$C$10 * Notes!$C$13</f>
        <v>64221060</v>
      </c>
      <c r="AE32">
        <f>Notes!$E$7 * Notes!$C$10 * Notes!$C$13</f>
        <v>36864000</v>
      </c>
      <c r="AF32">
        <f>Notes!$F$7 * Notes!$C$10 * Notes!$C$13</f>
        <v>157286400</v>
      </c>
      <c r="AG32">
        <v>1</v>
      </c>
      <c r="AH32">
        <v>1</v>
      </c>
      <c r="AI32">
        <v>3</v>
      </c>
    </row>
    <row r="33" spans="1:35" ht="60" x14ac:dyDescent="0.25">
      <c r="A33" s="2" t="s">
        <v>37</v>
      </c>
      <c r="B33" s="2" t="s">
        <v>484</v>
      </c>
      <c r="C33" s="2" t="s">
        <v>64</v>
      </c>
      <c r="D33" s="2" t="s">
        <v>485</v>
      </c>
      <c r="E33" s="2"/>
      <c r="F33" s="2" t="s">
        <v>486</v>
      </c>
      <c r="G33" s="2" t="s">
        <v>487</v>
      </c>
      <c r="H33" s="2" t="s">
        <v>43</v>
      </c>
      <c r="I33" s="2" t="s">
        <v>68</v>
      </c>
      <c r="J33" s="2" t="s">
        <v>44</v>
      </c>
      <c r="K33" s="2" t="s">
        <v>45</v>
      </c>
      <c r="L33" s="2" t="s">
        <v>486</v>
      </c>
      <c r="M33" s="2" t="s">
        <v>46</v>
      </c>
      <c r="N33" s="2" t="s">
        <v>274</v>
      </c>
      <c r="O33" s="2" t="s">
        <v>47</v>
      </c>
      <c r="P33" s="2" t="s">
        <v>282</v>
      </c>
      <c r="Q33" s="2" t="s">
        <v>283</v>
      </c>
      <c r="R33" s="2" t="s">
        <v>488</v>
      </c>
      <c r="S33" s="2" t="s">
        <v>489</v>
      </c>
      <c r="T33" s="2" t="s">
        <v>490</v>
      </c>
      <c r="U33" s="2" t="s">
        <v>50</v>
      </c>
      <c r="V33" s="2" t="s">
        <v>51</v>
      </c>
      <c r="W33" s="2" t="s">
        <v>432</v>
      </c>
      <c r="X33" s="2" t="s">
        <v>438</v>
      </c>
      <c r="Y33" s="2" t="s">
        <v>416</v>
      </c>
      <c r="Z33" s="2" t="s">
        <v>434</v>
      </c>
      <c r="AA33" s="2" t="s">
        <v>384</v>
      </c>
      <c r="AB33" s="2" t="s">
        <v>384</v>
      </c>
      <c r="AC33">
        <f>Notes!$C$7 * Notes!$C$10 * Notes!$C$13</f>
        <v>197990400</v>
      </c>
      <c r="AD33">
        <f>Notes!$D$7 * Notes!$C$10 * Notes!$C$13</f>
        <v>64221060</v>
      </c>
      <c r="AE33">
        <f>Notes!$E$7 * Notes!$C$10 * Notes!$C$13</f>
        <v>36864000</v>
      </c>
      <c r="AF33">
        <f>Notes!$F$7 * Notes!$C$10 * Notes!$C$13</f>
        <v>157286400</v>
      </c>
      <c r="AG33">
        <v>1</v>
      </c>
      <c r="AH33">
        <v>1</v>
      </c>
      <c r="AI33">
        <v>3</v>
      </c>
    </row>
    <row r="34" spans="1:35" ht="45" x14ac:dyDescent="0.25">
      <c r="A34" s="2" t="s">
        <v>37</v>
      </c>
      <c r="B34" s="2" t="s">
        <v>491</v>
      </c>
      <c r="C34" s="2" t="s">
        <v>125</v>
      </c>
      <c r="D34" s="2" t="s">
        <v>492</v>
      </c>
      <c r="E34" s="2"/>
      <c r="F34" s="2" t="s">
        <v>493</v>
      </c>
      <c r="G34" s="2" t="s">
        <v>494</v>
      </c>
      <c r="H34" s="2" t="s">
        <v>43</v>
      </c>
      <c r="I34" s="2"/>
      <c r="J34" s="2" t="s">
        <v>44</v>
      </c>
      <c r="K34" s="2" t="s">
        <v>45</v>
      </c>
      <c r="L34" s="2" t="s">
        <v>493</v>
      </c>
      <c r="M34" s="2" t="s">
        <v>46</v>
      </c>
      <c r="N34" s="2" t="s">
        <v>274</v>
      </c>
      <c r="O34" s="2" t="s">
        <v>47</v>
      </c>
      <c r="P34" s="2" t="s">
        <v>282</v>
      </c>
      <c r="Q34" s="2" t="s">
        <v>283</v>
      </c>
      <c r="R34" s="2" t="s">
        <v>495</v>
      </c>
      <c r="S34" s="2" t="s">
        <v>496</v>
      </c>
      <c r="T34" s="2" t="s">
        <v>497</v>
      </c>
      <c r="U34" s="2" t="s">
        <v>50</v>
      </c>
      <c r="V34" s="2" t="s">
        <v>51</v>
      </c>
      <c r="W34" s="2" t="s">
        <v>347</v>
      </c>
      <c r="X34" s="2" t="s">
        <v>207</v>
      </c>
      <c r="Y34" s="2" t="s">
        <v>498</v>
      </c>
      <c r="Z34" s="2" t="s">
        <v>499</v>
      </c>
      <c r="AA34" s="2" t="s">
        <v>358</v>
      </c>
      <c r="AB34" s="2" t="s">
        <v>358</v>
      </c>
      <c r="AC34">
        <f>Notes!$C$7 * Notes!$C$10 * Notes!$C$13</f>
        <v>197990400</v>
      </c>
      <c r="AD34">
        <f>Notes!$D$7 * Notes!$C$10 * Notes!$C$13</f>
        <v>64221060</v>
      </c>
      <c r="AE34">
        <f>Notes!$E$7 * Notes!$C$10 * Notes!$C$13</f>
        <v>36864000</v>
      </c>
      <c r="AF34">
        <f>Notes!$F$7 * Notes!$C$10 * Notes!$C$13</f>
        <v>157286400</v>
      </c>
      <c r="AG34">
        <v>1</v>
      </c>
      <c r="AH34">
        <v>1</v>
      </c>
      <c r="AI34">
        <v>1</v>
      </c>
    </row>
    <row r="35" spans="1:35" ht="75" x14ac:dyDescent="0.25">
      <c r="A35" s="2" t="s">
        <v>37</v>
      </c>
      <c r="B35" s="2" t="s">
        <v>197</v>
      </c>
      <c r="C35" s="2" t="s">
        <v>198</v>
      </c>
      <c r="D35" s="2" t="s">
        <v>199</v>
      </c>
      <c r="E35" s="2" t="s">
        <v>500</v>
      </c>
      <c r="F35" s="2" t="s">
        <v>200</v>
      </c>
      <c r="G35" s="2" t="s">
        <v>201</v>
      </c>
      <c r="H35" s="2" t="s">
        <v>43</v>
      </c>
      <c r="I35" s="2"/>
      <c r="J35" s="2" t="s">
        <v>44</v>
      </c>
      <c r="K35" s="2" t="s">
        <v>45</v>
      </c>
      <c r="L35" s="2" t="s">
        <v>200</v>
      </c>
      <c r="M35" s="2" t="s">
        <v>46</v>
      </c>
      <c r="N35" s="2" t="s">
        <v>274</v>
      </c>
      <c r="O35" s="2" t="s">
        <v>47</v>
      </c>
      <c r="P35" s="2" t="s">
        <v>282</v>
      </c>
      <c r="Q35" s="2" t="s">
        <v>283</v>
      </c>
      <c r="R35" s="2" t="s">
        <v>501</v>
      </c>
      <c r="S35" s="2" t="s">
        <v>502</v>
      </c>
      <c r="T35" s="2" t="s">
        <v>203</v>
      </c>
      <c r="U35" s="2" t="s">
        <v>50</v>
      </c>
      <c r="V35" s="2" t="s">
        <v>51</v>
      </c>
      <c r="W35" s="2" t="s">
        <v>204</v>
      </c>
      <c r="X35" s="2" t="s">
        <v>205</v>
      </c>
      <c r="Y35" s="2" t="s">
        <v>206</v>
      </c>
      <c r="Z35" s="2" t="s">
        <v>207</v>
      </c>
      <c r="AA35" s="2" t="s">
        <v>295</v>
      </c>
      <c r="AB35" s="2" t="s">
        <v>295</v>
      </c>
      <c r="AC35">
        <f>Notes!$C$7 * Notes!$C$10 * Notes!$C$13</f>
        <v>197990400</v>
      </c>
      <c r="AD35">
        <f>Notes!$D$7 * Notes!$C$10 * Notes!$C$13</f>
        <v>64221060</v>
      </c>
      <c r="AE35">
        <f>Notes!$E$7 * Notes!$C$10 * Notes!$C$13</f>
        <v>36864000</v>
      </c>
      <c r="AF35">
        <f>Notes!$F$7 * Notes!$C$10 * Notes!$C$13</f>
        <v>157286400</v>
      </c>
      <c r="AG35">
        <v>1</v>
      </c>
      <c r="AH35">
        <v>1</v>
      </c>
      <c r="AI35">
        <v>3</v>
      </c>
    </row>
    <row r="36" spans="1:35" ht="105" x14ac:dyDescent="0.25">
      <c r="A36" s="2" t="s">
        <v>37</v>
      </c>
      <c r="B36" s="2" t="s">
        <v>503</v>
      </c>
      <c r="C36" s="2" t="s">
        <v>125</v>
      </c>
      <c r="D36" s="2" t="s">
        <v>504</v>
      </c>
      <c r="E36" s="2" t="s">
        <v>505</v>
      </c>
      <c r="F36" s="2" t="s">
        <v>506</v>
      </c>
      <c r="G36" s="2" t="s">
        <v>507</v>
      </c>
      <c r="H36" s="2" t="s">
        <v>43</v>
      </c>
      <c r="I36" s="2"/>
      <c r="J36" s="2" t="s">
        <v>44</v>
      </c>
      <c r="K36" s="2" t="s">
        <v>45</v>
      </c>
      <c r="L36" s="2" t="s">
        <v>506</v>
      </c>
      <c r="M36" s="2" t="s">
        <v>46</v>
      </c>
      <c r="N36" s="2" t="s">
        <v>274</v>
      </c>
      <c r="O36" s="2" t="s">
        <v>47</v>
      </c>
      <c r="P36" s="2" t="s">
        <v>282</v>
      </c>
      <c r="Q36" s="2" t="s">
        <v>283</v>
      </c>
      <c r="R36" s="2" t="s">
        <v>508</v>
      </c>
      <c r="S36" s="2" t="s">
        <v>509</v>
      </c>
      <c r="T36" s="2" t="s">
        <v>510</v>
      </c>
      <c r="U36" s="2" t="s">
        <v>50</v>
      </c>
      <c r="V36" s="2" t="s">
        <v>51</v>
      </c>
      <c r="W36" s="2" t="s">
        <v>511</v>
      </c>
      <c r="X36" s="2" t="s">
        <v>512</v>
      </c>
      <c r="Y36" s="2"/>
      <c r="Z36" s="2" t="s">
        <v>513</v>
      </c>
      <c r="AA36" s="2" t="s">
        <v>396</v>
      </c>
      <c r="AB36" s="2" t="s">
        <v>396</v>
      </c>
      <c r="AC36">
        <f>Notes!$C$7 * Notes!$C$10 * Notes!$C$13</f>
        <v>197990400</v>
      </c>
      <c r="AD36">
        <f>Notes!$D$7 * Notes!$C$10 * Notes!$C$13</f>
        <v>64221060</v>
      </c>
      <c r="AE36">
        <f>Notes!$E$7 * Notes!$C$10 * Notes!$C$13</f>
        <v>36864000</v>
      </c>
      <c r="AF36">
        <f>Notes!$F$7 * Notes!$C$10 * Notes!$C$13</f>
        <v>157286400</v>
      </c>
      <c r="AG36">
        <v>3</v>
      </c>
      <c r="AH36">
        <v>1</v>
      </c>
      <c r="AI36">
        <v>3</v>
      </c>
    </row>
    <row r="37" spans="1:35" ht="90" x14ac:dyDescent="0.25">
      <c r="A37" s="2" t="s">
        <v>37</v>
      </c>
      <c r="B37" s="2" t="s">
        <v>514</v>
      </c>
      <c r="C37" s="2" t="s">
        <v>125</v>
      </c>
      <c r="D37" s="2" t="s">
        <v>515</v>
      </c>
      <c r="E37" s="2"/>
      <c r="F37" s="2" t="s">
        <v>516</v>
      </c>
      <c r="G37" s="2" t="s">
        <v>517</v>
      </c>
      <c r="H37" s="2" t="s">
        <v>43</v>
      </c>
      <c r="I37" s="2"/>
      <c r="J37" s="2" t="s">
        <v>44</v>
      </c>
      <c r="K37" s="2" t="s">
        <v>45</v>
      </c>
      <c r="L37" s="2" t="s">
        <v>516</v>
      </c>
      <c r="M37" s="2" t="s">
        <v>46</v>
      </c>
      <c r="N37" s="2" t="s">
        <v>274</v>
      </c>
      <c r="O37" s="2" t="s">
        <v>47</v>
      </c>
      <c r="P37" s="2" t="s">
        <v>282</v>
      </c>
      <c r="Q37" s="2" t="s">
        <v>283</v>
      </c>
      <c r="R37" s="2" t="s">
        <v>518</v>
      </c>
      <c r="S37" s="2" t="s">
        <v>519</v>
      </c>
      <c r="T37" s="2" t="s">
        <v>520</v>
      </c>
      <c r="U37" s="2" t="s">
        <v>50</v>
      </c>
      <c r="V37" s="2" t="s">
        <v>51</v>
      </c>
      <c r="W37" s="2" t="s">
        <v>521</v>
      </c>
      <c r="X37" s="2" t="s">
        <v>522</v>
      </c>
      <c r="Y37" s="2"/>
      <c r="Z37" s="2" t="s">
        <v>523</v>
      </c>
      <c r="AA37" s="2" t="s">
        <v>396</v>
      </c>
      <c r="AB37" s="2" t="s">
        <v>396</v>
      </c>
      <c r="AC37">
        <f>Notes!$C$7 * Notes!$C$10 * Notes!$C$13</f>
        <v>197990400</v>
      </c>
      <c r="AD37">
        <f>Notes!$D$7 * Notes!$C$10 * Notes!$C$13</f>
        <v>64221060</v>
      </c>
      <c r="AE37">
        <f>Notes!$E$7 * Notes!$C$10 * Notes!$C$13</f>
        <v>36864000</v>
      </c>
      <c r="AF37">
        <f>Notes!$F$7 * Notes!$C$10 * Notes!$C$13</f>
        <v>157286400</v>
      </c>
      <c r="AG37">
        <v>3</v>
      </c>
      <c r="AH37">
        <v>1</v>
      </c>
      <c r="AI37">
        <v>3</v>
      </c>
    </row>
    <row r="38" spans="1:35" ht="90" x14ac:dyDescent="0.25">
      <c r="A38" s="2" t="s">
        <v>37</v>
      </c>
      <c r="B38" s="2" t="s">
        <v>524</v>
      </c>
      <c r="C38" s="2" t="s">
        <v>64</v>
      </c>
      <c r="D38" s="2" t="s">
        <v>525</v>
      </c>
      <c r="E38" s="2" t="s">
        <v>526</v>
      </c>
      <c r="F38" s="2" t="s">
        <v>527</v>
      </c>
      <c r="G38" s="2" t="s">
        <v>528</v>
      </c>
      <c r="H38" s="2" t="s">
        <v>43</v>
      </c>
      <c r="I38" s="2" t="s">
        <v>81</v>
      </c>
      <c r="J38" s="2" t="s">
        <v>44</v>
      </c>
      <c r="K38" s="2" t="s">
        <v>45</v>
      </c>
      <c r="L38" s="2" t="s">
        <v>527</v>
      </c>
      <c r="M38" s="2" t="s">
        <v>46</v>
      </c>
      <c r="N38" s="2" t="s">
        <v>274</v>
      </c>
      <c r="O38" s="2" t="s">
        <v>47</v>
      </c>
      <c r="P38" s="2" t="s">
        <v>282</v>
      </c>
      <c r="Q38" s="2" t="s">
        <v>283</v>
      </c>
      <c r="R38" s="2" t="s">
        <v>529</v>
      </c>
      <c r="S38" s="2" t="s">
        <v>530</v>
      </c>
      <c r="T38" s="2" t="s">
        <v>531</v>
      </c>
      <c r="U38" s="2" t="s">
        <v>50</v>
      </c>
      <c r="V38" s="2" t="s">
        <v>51</v>
      </c>
      <c r="W38" s="2" t="s">
        <v>532</v>
      </c>
      <c r="X38" s="2" t="s">
        <v>307</v>
      </c>
      <c r="Y38" s="2" t="s">
        <v>533</v>
      </c>
      <c r="Z38" s="2" t="s">
        <v>534</v>
      </c>
      <c r="AA38" s="2" t="s">
        <v>535</v>
      </c>
      <c r="AB38" s="2" t="s">
        <v>535</v>
      </c>
      <c r="AC38">
        <f>Notes!$C$7 * Notes!$C$10 * Notes!$C$13</f>
        <v>197990400</v>
      </c>
      <c r="AD38">
        <f>Notes!$D$7 * Notes!$C$10 * Notes!$C$13</f>
        <v>64221060</v>
      </c>
      <c r="AE38">
        <f>Notes!$E$7 * Notes!$C$10 * Notes!$C$13</f>
        <v>36864000</v>
      </c>
      <c r="AF38">
        <f>Notes!$F$7 * Notes!$C$10 * Notes!$C$13</f>
        <v>157286400</v>
      </c>
      <c r="AG38">
        <v>3</v>
      </c>
      <c r="AH38">
        <v>2</v>
      </c>
      <c r="AI38">
        <v>3</v>
      </c>
    </row>
    <row r="39" spans="1:35" ht="180" x14ac:dyDescent="0.25">
      <c r="A39" s="2" t="s">
        <v>37</v>
      </c>
      <c r="B39" s="2" t="s">
        <v>536</v>
      </c>
      <c r="C39" s="2" t="s">
        <v>189</v>
      </c>
      <c r="D39" s="2" t="s">
        <v>537</v>
      </c>
      <c r="E39" s="2"/>
      <c r="F39" s="2" t="s">
        <v>538</v>
      </c>
      <c r="G39" s="2" t="s">
        <v>539</v>
      </c>
      <c r="H39" s="2" t="s">
        <v>43</v>
      </c>
      <c r="I39" s="2"/>
      <c r="J39" s="2" t="s">
        <v>44</v>
      </c>
      <c r="K39" s="2" t="s">
        <v>45</v>
      </c>
      <c r="L39" s="2" t="s">
        <v>538</v>
      </c>
      <c r="M39" s="2" t="s">
        <v>46</v>
      </c>
      <c r="N39" s="2" t="s">
        <v>274</v>
      </c>
      <c r="O39" s="2" t="s">
        <v>47</v>
      </c>
      <c r="P39" s="2" t="s">
        <v>282</v>
      </c>
      <c r="Q39" s="2" t="s">
        <v>283</v>
      </c>
      <c r="R39" s="2" t="s">
        <v>540</v>
      </c>
      <c r="S39" s="2" t="s">
        <v>541</v>
      </c>
      <c r="T39" s="2" t="s">
        <v>542</v>
      </c>
      <c r="U39" s="2" t="s">
        <v>50</v>
      </c>
      <c r="V39" s="2" t="s">
        <v>51</v>
      </c>
      <c r="W39" s="2" t="s">
        <v>347</v>
      </c>
      <c r="X39" s="2" t="s">
        <v>543</v>
      </c>
      <c r="Y39" s="2" t="s">
        <v>544</v>
      </c>
      <c r="Z39" s="2" t="s">
        <v>545</v>
      </c>
      <c r="AA39" s="2" t="s">
        <v>546</v>
      </c>
      <c r="AB39" s="2" t="s">
        <v>546</v>
      </c>
      <c r="AC39">
        <f>Notes!$C$7 * Notes!$C$10 * Notes!$C$13</f>
        <v>197990400</v>
      </c>
      <c r="AD39">
        <f>Notes!$D$7 * Notes!$C$10 * Notes!$C$13</f>
        <v>64221060</v>
      </c>
      <c r="AE39">
        <f>Notes!$E$7 * Notes!$C$10 * Notes!$C$13</f>
        <v>36864000</v>
      </c>
      <c r="AF39">
        <f>Notes!$F$7 * Notes!$C$10 * Notes!$C$13</f>
        <v>157286400</v>
      </c>
      <c r="AG39">
        <v>3</v>
      </c>
      <c r="AH39">
        <v>1</v>
      </c>
      <c r="AI39">
        <v>3</v>
      </c>
    </row>
    <row r="40" spans="1:35" ht="180" x14ac:dyDescent="0.25">
      <c r="A40" s="2" t="s">
        <v>37</v>
      </c>
      <c r="B40" s="2" t="s">
        <v>547</v>
      </c>
      <c r="C40" s="2" t="s">
        <v>189</v>
      </c>
      <c r="D40" s="2" t="s">
        <v>548</v>
      </c>
      <c r="E40" s="2"/>
      <c r="F40" s="2" t="s">
        <v>549</v>
      </c>
      <c r="G40" s="2" t="s">
        <v>550</v>
      </c>
      <c r="H40" s="2" t="s">
        <v>43</v>
      </c>
      <c r="I40" s="2"/>
      <c r="J40" s="2" t="s">
        <v>44</v>
      </c>
      <c r="K40" s="2" t="s">
        <v>45</v>
      </c>
      <c r="L40" s="2" t="s">
        <v>549</v>
      </c>
      <c r="M40" s="2" t="s">
        <v>46</v>
      </c>
      <c r="N40" s="2" t="s">
        <v>274</v>
      </c>
      <c r="O40" s="2" t="s">
        <v>47</v>
      </c>
      <c r="P40" s="2" t="s">
        <v>282</v>
      </c>
      <c r="Q40" s="2" t="s">
        <v>283</v>
      </c>
      <c r="R40" s="2" t="s">
        <v>551</v>
      </c>
      <c r="S40" s="2" t="s">
        <v>552</v>
      </c>
      <c r="T40" s="2" t="s">
        <v>553</v>
      </c>
      <c r="U40" s="2" t="s">
        <v>50</v>
      </c>
      <c r="V40" s="2" t="s">
        <v>51</v>
      </c>
      <c r="W40" s="2" t="s">
        <v>347</v>
      </c>
      <c r="X40" s="2" t="s">
        <v>543</v>
      </c>
      <c r="Y40" s="2" t="s">
        <v>544</v>
      </c>
      <c r="Z40" s="2" t="s">
        <v>545</v>
      </c>
      <c r="AA40" s="2" t="s">
        <v>546</v>
      </c>
      <c r="AB40" s="2" t="s">
        <v>546</v>
      </c>
      <c r="AC40">
        <f>Notes!$C$7 * Notes!$C$10 * Notes!$C$13</f>
        <v>197990400</v>
      </c>
      <c r="AD40">
        <f>Notes!$D$7 * Notes!$C$10 * Notes!$C$13</f>
        <v>64221060</v>
      </c>
      <c r="AE40">
        <f>Notes!$E$7 * Notes!$C$10 * Notes!$C$13</f>
        <v>36864000</v>
      </c>
      <c r="AF40">
        <f>Notes!$F$7 * Notes!$C$10 * Notes!$C$13</f>
        <v>157286400</v>
      </c>
      <c r="AG40">
        <v>3</v>
      </c>
      <c r="AH40">
        <v>2</v>
      </c>
      <c r="AI40">
        <v>3</v>
      </c>
    </row>
    <row r="41" spans="1:35" ht="45" x14ac:dyDescent="0.25">
      <c r="A41" s="2" t="s">
        <v>37</v>
      </c>
      <c r="B41" s="2" t="s">
        <v>554</v>
      </c>
      <c r="C41" s="2" t="s">
        <v>37</v>
      </c>
      <c r="D41" s="2" t="s">
        <v>555</v>
      </c>
      <c r="E41" s="2" t="s">
        <v>556</v>
      </c>
      <c r="F41" s="2" t="s">
        <v>557</v>
      </c>
      <c r="G41" s="2" t="s">
        <v>558</v>
      </c>
      <c r="H41" s="2" t="s">
        <v>43</v>
      </c>
      <c r="I41" s="2"/>
      <c r="J41" s="2" t="s">
        <v>44</v>
      </c>
      <c r="K41" s="2" t="s">
        <v>45</v>
      </c>
      <c r="L41" s="2" t="s">
        <v>557</v>
      </c>
      <c r="M41" s="2" t="s">
        <v>46</v>
      </c>
      <c r="N41" s="2" t="s">
        <v>274</v>
      </c>
      <c r="O41" s="2" t="s">
        <v>47</v>
      </c>
      <c r="P41" s="2" t="s">
        <v>282</v>
      </c>
      <c r="Q41" s="2" t="s">
        <v>283</v>
      </c>
      <c r="R41" s="2" t="s">
        <v>559</v>
      </c>
      <c r="S41" s="2" t="s">
        <v>560</v>
      </c>
      <c r="T41" s="2" t="s">
        <v>561</v>
      </c>
      <c r="U41" s="2" t="s">
        <v>50</v>
      </c>
      <c r="V41" s="2" t="s">
        <v>51</v>
      </c>
      <c r="W41" s="2" t="s">
        <v>204</v>
      </c>
      <c r="X41" s="2" t="s">
        <v>562</v>
      </c>
      <c r="Y41" s="2" t="s">
        <v>563</v>
      </c>
      <c r="Z41" s="2" t="s">
        <v>564</v>
      </c>
      <c r="AA41" s="2" t="s">
        <v>358</v>
      </c>
      <c r="AB41" s="2" t="s">
        <v>358</v>
      </c>
      <c r="AC41">
        <f>Notes!$C$7 * Notes!$C$10 * Notes!$C$13</f>
        <v>197990400</v>
      </c>
      <c r="AD41">
        <f>Notes!$D$7 * Notes!$C$10 * Notes!$C$13</f>
        <v>64221060</v>
      </c>
      <c r="AE41">
        <f>Notes!$E$7 * Notes!$C$10 * Notes!$C$13</f>
        <v>36864000</v>
      </c>
      <c r="AF41">
        <f>Notes!$F$7 * Notes!$C$10 * Notes!$C$13</f>
        <v>157286400</v>
      </c>
      <c r="AG41">
        <v>3</v>
      </c>
      <c r="AH41">
        <v>2</v>
      </c>
      <c r="AI41">
        <v>3</v>
      </c>
    </row>
    <row r="42" spans="1:35" ht="45" x14ac:dyDescent="0.25">
      <c r="A42" s="2" t="s">
        <v>37</v>
      </c>
      <c r="B42" s="2" t="s">
        <v>565</v>
      </c>
      <c r="C42" s="2" t="s">
        <v>37</v>
      </c>
      <c r="D42" s="2" t="s">
        <v>566</v>
      </c>
      <c r="E42" s="2"/>
      <c r="F42" s="2" t="s">
        <v>567</v>
      </c>
      <c r="G42" s="2" t="s">
        <v>568</v>
      </c>
      <c r="H42" s="2" t="s">
        <v>43</v>
      </c>
      <c r="I42" s="2"/>
      <c r="J42" s="2" t="s">
        <v>44</v>
      </c>
      <c r="K42" s="2" t="s">
        <v>45</v>
      </c>
      <c r="L42" s="2" t="s">
        <v>567</v>
      </c>
      <c r="M42" s="2" t="s">
        <v>46</v>
      </c>
      <c r="N42" s="2" t="s">
        <v>274</v>
      </c>
      <c r="O42" s="2" t="s">
        <v>47</v>
      </c>
      <c r="P42" s="2" t="s">
        <v>282</v>
      </c>
      <c r="Q42" s="2" t="s">
        <v>283</v>
      </c>
      <c r="R42" s="2" t="s">
        <v>569</v>
      </c>
      <c r="S42" s="2" t="s">
        <v>570</v>
      </c>
      <c r="T42" s="2" t="s">
        <v>571</v>
      </c>
      <c r="U42" s="2" t="s">
        <v>50</v>
      </c>
      <c r="V42" s="2" t="s">
        <v>51</v>
      </c>
      <c r="W42" s="2" t="s">
        <v>204</v>
      </c>
      <c r="X42" s="2" t="s">
        <v>562</v>
      </c>
      <c r="Y42" s="2" t="s">
        <v>572</v>
      </c>
      <c r="Z42" s="2" t="s">
        <v>573</v>
      </c>
      <c r="AA42" s="2" t="s">
        <v>574</v>
      </c>
      <c r="AB42" s="2" t="s">
        <v>574</v>
      </c>
      <c r="AC42">
        <f>Notes!$C$7 * Notes!$C$10 * Notes!$C$13</f>
        <v>197990400</v>
      </c>
      <c r="AD42">
        <f>Notes!$D$7 * Notes!$C$10 * Notes!$C$13</f>
        <v>64221060</v>
      </c>
      <c r="AE42">
        <f>Notes!$E$7 * Notes!$C$10 * Notes!$C$13</f>
        <v>36864000</v>
      </c>
      <c r="AF42">
        <f>Notes!$F$7 * Notes!$C$10 * Notes!$C$13</f>
        <v>157286400</v>
      </c>
      <c r="AG42">
        <v>3</v>
      </c>
      <c r="AH42">
        <v>2</v>
      </c>
      <c r="AI42">
        <v>3</v>
      </c>
    </row>
    <row r="43" spans="1:35" ht="120" x14ac:dyDescent="0.25">
      <c r="A43" s="2" t="s">
        <v>37</v>
      </c>
      <c r="B43" s="2" t="s">
        <v>575</v>
      </c>
      <c r="C43" s="2" t="s">
        <v>39</v>
      </c>
      <c r="D43" s="2" t="s">
        <v>576</v>
      </c>
      <c r="E43" s="2"/>
      <c r="F43" s="2" t="s">
        <v>577</v>
      </c>
      <c r="G43" s="2" t="s">
        <v>578</v>
      </c>
      <c r="H43" s="2" t="s">
        <v>43</v>
      </c>
      <c r="I43" s="2"/>
      <c r="J43" s="2" t="s">
        <v>44</v>
      </c>
      <c r="K43" s="2" t="s">
        <v>45</v>
      </c>
      <c r="L43" s="2" t="s">
        <v>577</v>
      </c>
      <c r="M43" s="2" t="s">
        <v>46</v>
      </c>
      <c r="N43" s="2" t="s">
        <v>274</v>
      </c>
      <c r="O43" s="2" t="s">
        <v>47</v>
      </c>
      <c r="P43" s="2" t="s">
        <v>282</v>
      </c>
      <c r="Q43" s="2" t="s">
        <v>283</v>
      </c>
      <c r="R43" s="2" t="s">
        <v>579</v>
      </c>
      <c r="S43" s="2" t="s">
        <v>580</v>
      </c>
      <c r="T43" s="2" t="s">
        <v>581</v>
      </c>
      <c r="U43" s="2" t="s">
        <v>50</v>
      </c>
      <c r="V43" s="2" t="s">
        <v>51</v>
      </c>
      <c r="W43" s="2" t="s">
        <v>582</v>
      </c>
      <c r="X43" s="2" t="s">
        <v>583</v>
      </c>
      <c r="Y43" s="2" t="s">
        <v>584</v>
      </c>
      <c r="Z43" s="2" t="s">
        <v>585</v>
      </c>
      <c r="AA43" s="2" t="s">
        <v>586</v>
      </c>
      <c r="AB43" s="2" t="s">
        <v>586</v>
      </c>
      <c r="AC43">
        <f>Notes!$C$7 * Notes!$C$10 * Notes!$C$13</f>
        <v>197990400</v>
      </c>
      <c r="AD43">
        <f>Notes!$D$7 * Notes!$C$10 * Notes!$C$13</f>
        <v>64221060</v>
      </c>
      <c r="AE43">
        <f>Notes!$E$7 * Notes!$C$10 * Notes!$C$13</f>
        <v>36864000</v>
      </c>
      <c r="AF43">
        <f>Notes!$F$7 * Notes!$C$10 * Notes!$C$13</f>
        <v>157286400</v>
      </c>
      <c r="AG43">
        <v>3</v>
      </c>
      <c r="AH43">
        <v>3</v>
      </c>
      <c r="AI43">
        <v>3</v>
      </c>
    </row>
    <row r="44" spans="1:35" ht="75" x14ac:dyDescent="0.25">
      <c r="A44" s="2" t="s">
        <v>37</v>
      </c>
      <c r="B44" s="2" t="s">
        <v>587</v>
      </c>
      <c r="C44" s="2" t="s">
        <v>39</v>
      </c>
      <c r="D44" s="2" t="s">
        <v>588</v>
      </c>
      <c r="E44" s="2"/>
      <c r="F44" s="2" t="s">
        <v>589</v>
      </c>
      <c r="G44" s="2" t="s">
        <v>590</v>
      </c>
      <c r="H44" s="2" t="s">
        <v>43</v>
      </c>
      <c r="I44" s="2"/>
      <c r="J44" s="2" t="s">
        <v>44</v>
      </c>
      <c r="K44" s="2" t="s">
        <v>45</v>
      </c>
      <c r="L44" s="2" t="s">
        <v>589</v>
      </c>
      <c r="M44" s="2" t="s">
        <v>46</v>
      </c>
      <c r="N44" s="2" t="s">
        <v>274</v>
      </c>
      <c r="O44" s="2" t="s">
        <v>47</v>
      </c>
      <c r="P44" s="2" t="s">
        <v>282</v>
      </c>
      <c r="Q44" s="2" t="s">
        <v>283</v>
      </c>
      <c r="R44" s="2" t="s">
        <v>591</v>
      </c>
      <c r="S44" s="2" t="s">
        <v>592</v>
      </c>
      <c r="T44" s="2" t="s">
        <v>593</v>
      </c>
      <c r="U44" s="2" t="s">
        <v>50</v>
      </c>
      <c r="V44" s="2" t="s">
        <v>51</v>
      </c>
      <c r="W44" s="2"/>
      <c r="X44" s="2"/>
      <c r="Y44" s="2"/>
      <c r="Z44" s="2"/>
      <c r="AA44" s="2" t="s">
        <v>586</v>
      </c>
      <c r="AB44" s="2" t="s">
        <v>586</v>
      </c>
      <c r="AC44">
        <f>Notes!$C$7 * Notes!$C$10 * Notes!$C$13</f>
        <v>197990400</v>
      </c>
      <c r="AD44">
        <f>Notes!$D$7 * Notes!$C$10 * Notes!$C$13</f>
        <v>64221060</v>
      </c>
      <c r="AE44">
        <f>Notes!$E$7 * Notes!$C$10 * Notes!$C$13</f>
        <v>36864000</v>
      </c>
      <c r="AF44">
        <f>Notes!$F$7 * Notes!$C$10 * Notes!$C$13</f>
        <v>157286400</v>
      </c>
      <c r="AG44">
        <v>3</v>
      </c>
      <c r="AH44">
        <v>3</v>
      </c>
      <c r="AI44">
        <v>3</v>
      </c>
    </row>
    <row r="45" spans="1:35" ht="135" x14ac:dyDescent="0.25">
      <c r="A45" s="2" t="s">
        <v>37</v>
      </c>
      <c r="B45" s="2" t="s">
        <v>594</v>
      </c>
      <c r="C45" s="2" t="s">
        <v>39</v>
      </c>
      <c r="D45" s="2" t="s">
        <v>595</v>
      </c>
      <c r="E45" s="2" t="s">
        <v>596</v>
      </c>
      <c r="F45" s="2" t="s">
        <v>597</v>
      </c>
      <c r="G45" s="2" t="s">
        <v>598</v>
      </c>
      <c r="H45" s="2" t="s">
        <v>43</v>
      </c>
      <c r="I45" s="2"/>
      <c r="J45" s="2" t="s">
        <v>44</v>
      </c>
      <c r="K45" s="2" t="s">
        <v>45</v>
      </c>
      <c r="L45" s="2" t="s">
        <v>597</v>
      </c>
      <c r="M45" s="2" t="s">
        <v>46</v>
      </c>
      <c r="N45" s="2" t="s">
        <v>274</v>
      </c>
      <c r="O45" s="2" t="s">
        <v>47</v>
      </c>
      <c r="P45" s="2" t="s">
        <v>282</v>
      </c>
      <c r="Q45" s="2" t="s">
        <v>283</v>
      </c>
      <c r="R45" s="2" t="s">
        <v>599</v>
      </c>
      <c r="S45" s="2" t="s">
        <v>600</v>
      </c>
      <c r="T45" s="2" t="s">
        <v>601</v>
      </c>
      <c r="U45" s="2" t="s">
        <v>50</v>
      </c>
      <c r="V45" s="2" t="s">
        <v>51</v>
      </c>
      <c r="W45" s="2" t="s">
        <v>602</v>
      </c>
      <c r="X45" s="2" t="s">
        <v>603</v>
      </c>
      <c r="Y45" s="2" t="s">
        <v>604</v>
      </c>
      <c r="Z45" s="2" t="s">
        <v>605</v>
      </c>
      <c r="AA45" s="2" t="s">
        <v>586</v>
      </c>
      <c r="AB45" s="2" t="s">
        <v>586</v>
      </c>
      <c r="AC45">
        <f>Notes!$C$7 * Notes!$C$10 * Notes!$C$13</f>
        <v>197990400</v>
      </c>
      <c r="AD45">
        <f>Notes!$D$7 * Notes!$C$10 * Notes!$C$13</f>
        <v>64221060</v>
      </c>
      <c r="AE45">
        <f>Notes!$E$7 * Notes!$C$10 * Notes!$C$13</f>
        <v>36864000</v>
      </c>
      <c r="AF45">
        <f>Notes!$F$7 * Notes!$C$10 * Notes!$C$13</f>
        <v>157286400</v>
      </c>
      <c r="AG45">
        <v>3</v>
      </c>
      <c r="AH45">
        <v>3</v>
      </c>
      <c r="AI45">
        <v>3</v>
      </c>
    </row>
    <row r="46" spans="1:35" ht="60" x14ac:dyDescent="0.25">
      <c r="A46" s="2" t="s">
        <v>37</v>
      </c>
      <c r="B46" s="2" t="s">
        <v>606</v>
      </c>
      <c r="C46" s="2" t="s">
        <v>198</v>
      </c>
      <c r="D46" s="2" t="s">
        <v>607</v>
      </c>
      <c r="E46" s="2" t="s">
        <v>608</v>
      </c>
      <c r="F46" s="2" t="s">
        <v>609</v>
      </c>
      <c r="G46" s="2" t="s">
        <v>610</v>
      </c>
      <c r="H46" s="2" t="s">
        <v>43</v>
      </c>
      <c r="I46" s="2"/>
      <c r="J46" s="2" t="s">
        <v>44</v>
      </c>
      <c r="K46" s="2" t="s">
        <v>278</v>
      </c>
      <c r="L46" s="2" t="s">
        <v>609</v>
      </c>
      <c r="M46" s="2" t="s">
        <v>46</v>
      </c>
      <c r="N46" s="2" t="s">
        <v>274</v>
      </c>
      <c r="O46" s="2" t="s">
        <v>47</v>
      </c>
      <c r="P46" s="2" t="s">
        <v>282</v>
      </c>
      <c r="Q46" s="2" t="s">
        <v>611</v>
      </c>
      <c r="R46" s="2" t="s">
        <v>612</v>
      </c>
      <c r="S46" s="2" t="s">
        <v>613</v>
      </c>
      <c r="T46" s="2" t="s">
        <v>614</v>
      </c>
      <c r="U46" s="2" t="s">
        <v>279</v>
      </c>
      <c r="V46" s="2" t="s">
        <v>280</v>
      </c>
      <c r="W46" s="2" t="s">
        <v>456</v>
      </c>
      <c r="X46" s="2" t="s">
        <v>615</v>
      </c>
      <c r="Y46" s="2"/>
      <c r="Z46" s="2" t="s">
        <v>616</v>
      </c>
      <c r="AA46" s="2" t="s">
        <v>617</v>
      </c>
      <c r="AB46" s="2" t="s">
        <v>617</v>
      </c>
      <c r="AC46">
        <f>Notes!$C$7 * Notes!$K$7 * Notes!$C$10 * Notes!$C$13</f>
        <v>27124684800</v>
      </c>
      <c r="AD46">
        <f>Notes!$D$7 * Notes!$L$7 * Notes!$C$10 * Notes!$C$13</f>
        <v>8798285220</v>
      </c>
      <c r="AE46">
        <f>Notes!$E$7 * Notes!$M$7 * Notes!$C$10 * Notes!$C$13</f>
        <v>3133440000</v>
      </c>
      <c r="AF46">
        <f>Notes!$F$7 * Notes!$N$7 * Notes!$C$10 * Notes!$C$13</f>
        <v>14155776000</v>
      </c>
      <c r="AG46">
        <v>2</v>
      </c>
      <c r="AH46">
        <v>1</v>
      </c>
      <c r="AI46">
        <v>3</v>
      </c>
    </row>
    <row r="47" spans="1:35" ht="120" x14ac:dyDescent="0.25">
      <c r="A47" s="2" t="s">
        <v>37</v>
      </c>
      <c r="B47" s="2" t="s">
        <v>618</v>
      </c>
      <c r="C47" s="2" t="s">
        <v>619</v>
      </c>
      <c r="D47" s="2" t="s">
        <v>620</v>
      </c>
      <c r="E47" s="2" t="s">
        <v>621</v>
      </c>
      <c r="F47" s="2" t="s">
        <v>622</v>
      </c>
      <c r="G47" s="2" t="s">
        <v>623</v>
      </c>
      <c r="H47" s="2" t="s">
        <v>43</v>
      </c>
      <c r="I47" s="2"/>
      <c r="J47" s="2" t="s">
        <v>44</v>
      </c>
      <c r="K47" s="2" t="s">
        <v>278</v>
      </c>
      <c r="L47" s="2" t="s">
        <v>622</v>
      </c>
      <c r="M47" s="2" t="s">
        <v>46</v>
      </c>
      <c r="N47" s="2" t="s">
        <v>274</v>
      </c>
      <c r="O47" s="2" t="s">
        <v>47</v>
      </c>
      <c r="P47" s="2" t="s">
        <v>282</v>
      </c>
      <c r="Q47" s="2" t="s">
        <v>611</v>
      </c>
      <c r="R47" s="2" t="s">
        <v>624</v>
      </c>
      <c r="S47" s="2" t="s">
        <v>625</v>
      </c>
      <c r="T47" s="2" t="s">
        <v>626</v>
      </c>
      <c r="U47" s="2" t="s">
        <v>279</v>
      </c>
      <c r="V47" s="2" t="s">
        <v>280</v>
      </c>
      <c r="W47" s="2"/>
      <c r="X47" s="2"/>
      <c r="Y47" s="2"/>
      <c r="Z47" s="2"/>
      <c r="AA47" s="2" t="s">
        <v>627</v>
      </c>
      <c r="AB47" s="2" t="s">
        <v>627</v>
      </c>
      <c r="AC47">
        <f>Notes!$C$7 * Notes!$K$7 * Notes!$C$10 * Notes!$C$13</f>
        <v>27124684800</v>
      </c>
      <c r="AD47">
        <f>Notes!$D$7 * Notes!$L$7 * Notes!$C$10 * Notes!$C$13</f>
        <v>8798285220</v>
      </c>
      <c r="AE47">
        <f>Notes!$E$7 * Notes!$M$7 * Notes!$C$10 * Notes!$C$13</f>
        <v>3133440000</v>
      </c>
      <c r="AF47">
        <f>Notes!$F$7 * Notes!$N$7 * Notes!$C$10 * Notes!$C$13</f>
        <v>14155776000</v>
      </c>
      <c r="AG47">
        <v>2</v>
      </c>
      <c r="AH47">
        <v>1</v>
      </c>
      <c r="AI47">
        <v>3</v>
      </c>
    </row>
    <row r="48" spans="1:35" ht="120" x14ac:dyDescent="0.25">
      <c r="A48" s="2" t="s">
        <v>37</v>
      </c>
      <c r="B48" s="2" t="s">
        <v>628</v>
      </c>
      <c r="C48" s="2" t="s">
        <v>619</v>
      </c>
      <c r="D48" s="2" t="s">
        <v>629</v>
      </c>
      <c r="E48" s="2" t="s">
        <v>630</v>
      </c>
      <c r="F48" s="2" t="s">
        <v>631</v>
      </c>
      <c r="G48" s="2" t="s">
        <v>632</v>
      </c>
      <c r="H48" s="2" t="s">
        <v>43</v>
      </c>
      <c r="I48" s="2"/>
      <c r="J48" s="2" t="s">
        <v>44</v>
      </c>
      <c r="K48" s="2" t="s">
        <v>278</v>
      </c>
      <c r="L48" s="2" t="s">
        <v>631</v>
      </c>
      <c r="M48" s="2" t="s">
        <v>46</v>
      </c>
      <c r="N48" s="2" t="s">
        <v>274</v>
      </c>
      <c r="O48" s="2" t="s">
        <v>47</v>
      </c>
      <c r="P48" s="2" t="s">
        <v>282</v>
      </c>
      <c r="Q48" s="2" t="s">
        <v>611</v>
      </c>
      <c r="R48" s="2" t="s">
        <v>633</v>
      </c>
      <c r="S48" s="2" t="s">
        <v>634</v>
      </c>
      <c r="T48" s="2" t="s">
        <v>635</v>
      </c>
      <c r="U48" s="2" t="s">
        <v>279</v>
      </c>
      <c r="V48" s="2" t="s">
        <v>280</v>
      </c>
      <c r="W48" s="2"/>
      <c r="X48" s="2"/>
      <c r="Y48" s="2"/>
      <c r="Z48" s="2"/>
      <c r="AA48" s="2" t="s">
        <v>636</v>
      </c>
      <c r="AB48" s="2" t="s">
        <v>636</v>
      </c>
      <c r="AC48">
        <f>Notes!$C$7 * Notes!$K$7 * Notes!$C$10 * Notes!$C$13</f>
        <v>27124684800</v>
      </c>
      <c r="AD48">
        <f>Notes!$D$7 * Notes!$L$7 * Notes!$C$10 * Notes!$C$13</f>
        <v>8798285220</v>
      </c>
      <c r="AE48">
        <f>Notes!$E$7 * Notes!$M$7 * Notes!$C$10 * Notes!$C$13</f>
        <v>3133440000</v>
      </c>
      <c r="AF48">
        <f>Notes!$F$7 * Notes!$N$7 * Notes!$C$10 * Notes!$C$13</f>
        <v>14155776000</v>
      </c>
      <c r="AG48">
        <v>2</v>
      </c>
      <c r="AH48">
        <v>1</v>
      </c>
      <c r="AI48">
        <v>3</v>
      </c>
    </row>
    <row r="49" spans="1:35" ht="75" x14ac:dyDescent="0.25">
      <c r="A49" s="2" t="s">
        <v>37</v>
      </c>
      <c r="B49" s="2" t="s">
        <v>637</v>
      </c>
      <c r="C49" s="2" t="s">
        <v>39</v>
      </c>
      <c r="D49" s="2" t="s">
        <v>638</v>
      </c>
      <c r="E49" s="2"/>
      <c r="F49" s="2" t="s">
        <v>639</v>
      </c>
      <c r="G49" s="2" t="s">
        <v>640</v>
      </c>
      <c r="H49" s="2" t="s">
        <v>43</v>
      </c>
      <c r="I49" s="2" t="s">
        <v>68</v>
      </c>
      <c r="J49" s="2" t="s">
        <v>44</v>
      </c>
      <c r="K49" s="2" t="s">
        <v>641</v>
      </c>
      <c r="L49" s="2" t="s">
        <v>639</v>
      </c>
      <c r="M49" s="2" t="s">
        <v>46</v>
      </c>
      <c r="N49" s="2" t="s">
        <v>274</v>
      </c>
      <c r="O49" s="2" t="s">
        <v>47</v>
      </c>
      <c r="P49" s="2" t="s">
        <v>282</v>
      </c>
      <c r="Q49" s="2" t="s">
        <v>611</v>
      </c>
      <c r="R49" s="2" t="s">
        <v>642</v>
      </c>
      <c r="S49" s="2" t="s">
        <v>643</v>
      </c>
      <c r="T49" s="2" t="s">
        <v>644</v>
      </c>
      <c r="U49" s="2" t="s">
        <v>645</v>
      </c>
      <c r="V49" s="2" t="s">
        <v>646</v>
      </c>
      <c r="W49" s="2"/>
      <c r="X49" s="2"/>
      <c r="Y49" s="2"/>
      <c r="Z49" s="2"/>
      <c r="AA49" s="2" t="s">
        <v>636</v>
      </c>
      <c r="AB49" s="2" t="s">
        <v>636</v>
      </c>
      <c r="AC49">
        <f>Notes!$C$7 * Notes!$K$7 * Notes!$C$10 * Notes!$C$13</f>
        <v>27124684800</v>
      </c>
      <c r="AD49">
        <f>Notes!$D$7 * Notes!$L$7 * Notes!$C$10 * Notes!$C$13</f>
        <v>8798285220</v>
      </c>
      <c r="AE49">
        <f>Notes!$E$7 * Notes!$M$7 * Notes!$C$10 * Notes!$C$13</f>
        <v>3133440000</v>
      </c>
      <c r="AF49">
        <f>Notes!$F$7 * Notes!$N$7 * Notes!$C$10 * Notes!$C$13</f>
        <v>14155776000</v>
      </c>
      <c r="AG49">
        <v>3</v>
      </c>
      <c r="AH49">
        <v>2</v>
      </c>
      <c r="AI49">
        <v>3</v>
      </c>
    </row>
    <row r="50" spans="1:35" ht="60" x14ac:dyDescent="0.25">
      <c r="A50" s="2" t="s">
        <v>37</v>
      </c>
      <c r="B50" s="2" t="s">
        <v>233</v>
      </c>
      <c r="C50" s="2" t="s">
        <v>53</v>
      </c>
      <c r="D50" s="2" t="s">
        <v>233</v>
      </c>
      <c r="E50" s="2"/>
      <c r="F50" s="2" t="s">
        <v>234</v>
      </c>
      <c r="G50" s="2" t="s">
        <v>56</v>
      </c>
      <c r="H50" s="2" t="s">
        <v>647</v>
      </c>
      <c r="I50" s="2"/>
      <c r="J50" s="2" t="s">
        <v>44</v>
      </c>
      <c r="K50" s="2" t="s">
        <v>648</v>
      </c>
      <c r="L50" s="2" t="s">
        <v>234</v>
      </c>
      <c r="M50" s="2" t="s">
        <v>46</v>
      </c>
      <c r="N50" s="2" t="s">
        <v>274</v>
      </c>
      <c r="O50" s="2" t="s">
        <v>47</v>
      </c>
      <c r="P50" s="2" t="s">
        <v>282</v>
      </c>
      <c r="Q50" s="2" t="s">
        <v>611</v>
      </c>
      <c r="R50" s="2" t="s">
        <v>649</v>
      </c>
      <c r="S50" s="2" t="s">
        <v>650</v>
      </c>
      <c r="T50" s="2" t="s">
        <v>235</v>
      </c>
      <c r="U50" s="2" t="s">
        <v>651</v>
      </c>
      <c r="V50" s="2" t="s">
        <v>652</v>
      </c>
      <c r="W50" s="2" t="s">
        <v>653</v>
      </c>
      <c r="X50" s="2" t="s">
        <v>654</v>
      </c>
      <c r="Y50" s="2" t="s">
        <v>655</v>
      </c>
      <c r="Z50" s="2" t="s">
        <v>656</v>
      </c>
      <c r="AA50" s="2" t="s">
        <v>657</v>
      </c>
      <c r="AB50" s="2" t="s">
        <v>657</v>
      </c>
      <c r="AC50">
        <f>Notes!$C$7 * 19 * Notes!$C$10 * Notes!$C$13</f>
        <v>3761817600</v>
      </c>
      <c r="AD50">
        <f>Notes!$D$7 * 19 * Notes!$C$10 * Notes!$C$13</f>
        <v>1220200140</v>
      </c>
      <c r="AE50">
        <f>Notes!$E$7 * 19 * Notes!$C$10 * Notes!$C$13</f>
        <v>700416000</v>
      </c>
      <c r="AF50">
        <f>Notes!$F$7 * 19 * Notes!$C$10 * Notes!$C$13</f>
        <v>2988441600</v>
      </c>
      <c r="AG50">
        <v>1</v>
      </c>
      <c r="AH50">
        <v>1</v>
      </c>
      <c r="AI50">
        <v>1</v>
      </c>
    </row>
    <row r="51" spans="1:35" ht="60" x14ac:dyDescent="0.25">
      <c r="A51" s="2" t="s">
        <v>37</v>
      </c>
      <c r="B51" s="2" t="s">
        <v>225</v>
      </c>
      <c r="C51" s="2" t="s">
        <v>103</v>
      </c>
      <c r="D51" s="2" t="s">
        <v>226</v>
      </c>
      <c r="E51" s="2"/>
      <c r="F51" s="2" t="s">
        <v>227</v>
      </c>
      <c r="G51" s="2" t="s">
        <v>106</v>
      </c>
      <c r="H51" s="2" t="s">
        <v>647</v>
      </c>
      <c r="I51" s="2"/>
      <c r="J51" s="2" t="s">
        <v>44</v>
      </c>
      <c r="K51" s="2" t="s">
        <v>648</v>
      </c>
      <c r="L51" s="2" t="s">
        <v>227</v>
      </c>
      <c r="M51" s="2" t="s">
        <v>46</v>
      </c>
      <c r="N51" s="2" t="s">
        <v>274</v>
      </c>
      <c r="O51" s="2" t="s">
        <v>47</v>
      </c>
      <c r="P51" s="2" t="s">
        <v>282</v>
      </c>
      <c r="Q51" s="2" t="s">
        <v>611</v>
      </c>
      <c r="R51" s="2" t="s">
        <v>658</v>
      </c>
      <c r="S51" s="2" t="s">
        <v>659</v>
      </c>
      <c r="T51" s="2" t="s">
        <v>228</v>
      </c>
      <c r="U51" s="2" t="s">
        <v>651</v>
      </c>
      <c r="V51" s="2" t="s">
        <v>652</v>
      </c>
      <c r="W51" s="2" t="s">
        <v>660</v>
      </c>
      <c r="X51" s="2" t="s">
        <v>661</v>
      </c>
      <c r="Y51" s="2" t="s">
        <v>662</v>
      </c>
      <c r="Z51" s="2" t="s">
        <v>663</v>
      </c>
      <c r="AA51" s="2" t="s">
        <v>657</v>
      </c>
      <c r="AB51" s="2" t="s">
        <v>657</v>
      </c>
      <c r="AC51">
        <f>Notes!$C$7 * 19 * Notes!$C$10 * Notes!$C$13</f>
        <v>3761817600</v>
      </c>
      <c r="AD51">
        <f>Notes!$D$7 * 19 * Notes!$C$10 * Notes!$C$13</f>
        <v>1220200140</v>
      </c>
      <c r="AE51">
        <f>Notes!$E$7 * 19 * Notes!$C$10 * Notes!$C$13</f>
        <v>700416000</v>
      </c>
      <c r="AF51">
        <f>Notes!$F$7 * 19 * Notes!$C$10 * Notes!$C$13</f>
        <v>2988441600</v>
      </c>
      <c r="AG51">
        <v>1</v>
      </c>
      <c r="AH51">
        <v>1</v>
      </c>
      <c r="AI51">
        <v>1</v>
      </c>
    </row>
    <row r="52" spans="1:35" ht="60" x14ac:dyDescent="0.25">
      <c r="A52" s="2" t="s">
        <v>37</v>
      </c>
      <c r="B52" s="2" t="s">
        <v>229</v>
      </c>
      <c r="C52" s="2" t="s">
        <v>103</v>
      </c>
      <c r="D52" s="2" t="s">
        <v>230</v>
      </c>
      <c r="E52" s="2"/>
      <c r="F52" s="2" t="s">
        <v>231</v>
      </c>
      <c r="G52" s="2" t="s">
        <v>115</v>
      </c>
      <c r="H52" s="2" t="s">
        <v>647</v>
      </c>
      <c r="I52" s="2"/>
      <c r="J52" s="2" t="s">
        <v>44</v>
      </c>
      <c r="K52" s="2" t="s">
        <v>648</v>
      </c>
      <c r="L52" s="2" t="s">
        <v>231</v>
      </c>
      <c r="M52" s="2" t="s">
        <v>46</v>
      </c>
      <c r="N52" s="2" t="s">
        <v>274</v>
      </c>
      <c r="O52" s="2" t="s">
        <v>47</v>
      </c>
      <c r="P52" s="2" t="s">
        <v>282</v>
      </c>
      <c r="Q52" s="2" t="s">
        <v>611</v>
      </c>
      <c r="R52" s="2" t="s">
        <v>664</v>
      </c>
      <c r="S52" s="2" t="s">
        <v>665</v>
      </c>
      <c r="T52" s="2" t="s">
        <v>232</v>
      </c>
      <c r="U52" s="2" t="s">
        <v>651</v>
      </c>
      <c r="V52" s="2" t="s">
        <v>652</v>
      </c>
      <c r="W52" s="2" t="s">
        <v>666</v>
      </c>
      <c r="X52" s="2" t="s">
        <v>667</v>
      </c>
      <c r="Y52" s="2" t="s">
        <v>668</v>
      </c>
      <c r="Z52" s="2" t="s">
        <v>669</v>
      </c>
      <c r="AA52" s="2" t="s">
        <v>657</v>
      </c>
      <c r="AB52" s="2" t="s">
        <v>657</v>
      </c>
      <c r="AC52">
        <f>Notes!$C$7 * 19 * Notes!$C$10 * Notes!$C$13</f>
        <v>3761817600</v>
      </c>
      <c r="AD52">
        <f>Notes!$D$7 * 19 * Notes!$C$10 * Notes!$C$13</f>
        <v>1220200140</v>
      </c>
      <c r="AE52">
        <f>Notes!$E$7 * 19 * Notes!$C$10 * Notes!$C$13</f>
        <v>700416000</v>
      </c>
      <c r="AF52">
        <f>Notes!$F$7 * 19 * Notes!$C$10 * Notes!$C$13</f>
        <v>2988441600</v>
      </c>
      <c r="AG52">
        <v>1</v>
      </c>
      <c r="AH52">
        <v>1</v>
      </c>
      <c r="AI52">
        <v>1</v>
      </c>
    </row>
    <row r="53" spans="1:35" ht="60" x14ac:dyDescent="0.25">
      <c r="A53" s="2" t="s">
        <v>37</v>
      </c>
      <c r="B53" s="2" t="s">
        <v>216</v>
      </c>
      <c r="C53" s="2" t="s">
        <v>37</v>
      </c>
      <c r="D53" s="2" t="s">
        <v>217</v>
      </c>
      <c r="E53" s="2"/>
      <c r="F53" s="2" t="s">
        <v>218</v>
      </c>
      <c r="G53" s="2" t="s">
        <v>121</v>
      </c>
      <c r="H53" s="2" t="s">
        <v>647</v>
      </c>
      <c r="I53" s="2"/>
      <c r="J53" s="2" t="s">
        <v>44</v>
      </c>
      <c r="K53" s="2" t="s">
        <v>648</v>
      </c>
      <c r="L53" s="2" t="s">
        <v>218</v>
      </c>
      <c r="M53" s="2" t="s">
        <v>46</v>
      </c>
      <c r="N53" s="2" t="s">
        <v>274</v>
      </c>
      <c r="O53" s="2" t="s">
        <v>47</v>
      </c>
      <c r="P53" s="2" t="s">
        <v>282</v>
      </c>
      <c r="Q53" s="2" t="s">
        <v>611</v>
      </c>
      <c r="R53" s="2" t="s">
        <v>670</v>
      </c>
      <c r="S53" s="2" t="s">
        <v>671</v>
      </c>
      <c r="T53" s="2" t="s">
        <v>219</v>
      </c>
      <c r="U53" s="2" t="s">
        <v>651</v>
      </c>
      <c r="V53" s="2" t="s">
        <v>652</v>
      </c>
      <c r="W53" s="2" t="s">
        <v>672</v>
      </c>
      <c r="X53" s="2" t="s">
        <v>673</v>
      </c>
      <c r="Y53" s="2"/>
      <c r="Z53" s="2" t="s">
        <v>674</v>
      </c>
      <c r="AA53" s="2" t="s">
        <v>328</v>
      </c>
      <c r="AB53" s="2" t="s">
        <v>328</v>
      </c>
      <c r="AC53">
        <f>Notes!$C$7 * 19 * Notes!$C$10 * Notes!$C$13</f>
        <v>3761817600</v>
      </c>
      <c r="AD53">
        <f>Notes!$D$7 * 19 * Notes!$C$10 * Notes!$C$13</f>
        <v>1220200140</v>
      </c>
      <c r="AE53">
        <f>Notes!$E$7 * 19 * Notes!$C$10 * Notes!$C$13</f>
        <v>700416000</v>
      </c>
      <c r="AF53">
        <f>Notes!$F$7 * 19 * Notes!$C$10 * Notes!$C$13</f>
        <v>2988441600</v>
      </c>
      <c r="AG53">
        <v>1</v>
      </c>
      <c r="AH53">
        <v>1</v>
      </c>
      <c r="AI53">
        <v>1</v>
      </c>
    </row>
    <row r="54" spans="1:35" ht="60" x14ac:dyDescent="0.25">
      <c r="A54" s="2" t="s">
        <v>37</v>
      </c>
      <c r="B54" s="2" t="s">
        <v>675</v>
      </c>
      <c r="C54" s="2" t="s">
        <v>198</v>
      </c>
      <c r="D54" s="2" t="s">
        <v>350</v>
      </c>
      <c r="E54" s="2" t="s">
        <v>351</v>
      </c>
      <c r="F54" s="2" t="s">
        <v>676</v>
      </c>
      <c r="G54" s="2" t="s">
        <v>353</v>
      </c>
      <c r="H54" s="2" t="s">
        <v>647</v>
      </c>
      <c r="I54" s="2"/>
      <c r="J54" s="2" t="s">
        <v>44</v>
      </c>
      <c r="K54" s="2" t="s">
        <v>648</v>
      </c>
      <c r="L54" s="2" t="s">
        <v>676</v>
      </c>
      <c r="M54" s="2" t="s">
        <v>46</v>
      </c>
      <c r="N54" s="2" t="s">
        <v>274</v>
      </c>
      <c r="O54" s="2" t="s">
        <v>47</v>
      </c>
      <c r="P54" s="2" t="s">
        <v>282</v>
      </c>
      <c r="Q54" s="2" t="s">
        <v>611</v>
      </c>
      <c r="R54" s="2" t="s">
        <v>677</v>
      </c>
      <c r="S54" s="2" t="s">
        <v>678</v>
      </c>
      <c r="T54" s="2" t="s">
        <v>679</v>
      </c>
      <c r="U54" s="2" t="s">
        <v>651</v>
      </c>
      <c r="V54" s="2" t="s">
        <v>652</v>
      </c>
      <c r="W54" s="2" t="s">
        <v>204</v>
      </c>
      <c r="X54" s="2" t="s">
        <v>680</v>
      </c>
      <c r="Y54" s="2" t="s">
        <v>206</v>
      </c>
      <c r="Z54" s="2" t="s">
        <v>207</v>
      </c>
      <c r="AA54" s="2" t="s">
        <v>617</v>
      </c>
      <c r="AB54" s="2" t="s">
        <v>617</v>
      </c>
      <c r="AC54">
        <f>Notes!$C$7 * 19 * Notes!$C$10 * Notes!$C$13</f>
        <v>3761817600</v>
      </c>
      <c r="AD54">
        <f>Notes!$D$7 * 19 * Notes!$C$10 * Notes!$C$13</f>
        <v>1220200140</v>
      </c>
      <c r="AE54">
        <f>Notes!$E$7 * 19 * Notes!$C$10 * Notes!$C$13</f>
        <v>700416000</v>
      </c>
      <c r="AF54">
        <f>Notes!$F$7 * 19 * Notes!$C$10 * Notes!$C$13</f>
        <v>2988441600</v>
      </c>
      <c r="AG54">
        <v>1</v>
      </c>
      <c r="AH54">
        <v>1</v>
      </c>
      <c r="AI54">
        <v>3</v>
      </c>
    </row>
    <row r="55" spans="1:35" ht="60" x14ac:dyDescent="0.25">
      <c r="A55" s="2" t="s">
        <v>37</v>
      </c>
      <c r="B55" s="2" t="s">
        <v>209</v>
      </c>
      <c r="C55" s="2" t="s">
        <v>210</v>
      </c>
      <c r="D55" s="2" t="s">
        <v>211</v>
      </c>
      <c r="E55" s="2" t="s">
        <v>681</v>
      </c>
      <c r="F55" s="2" t="s">
        <v>212</v>
      </c>
      <c r="G55" s="2" t="s">
        <v>213</v>
      </c>
      <c r="H55" s="2" t="s">
        <v>647</v>
      </c>
      <c r="I55" s="2"/>
      <c r="J55" s="2" t="s">
        <v>44</v>
      </c>
      <c r="K55" s="2" t="s">
        <v>648</v>
      </c>
      <c r="L55" s="2" t="s">
        <v>212</v>
      </c>
      <c r="M55" s="2" t="s">
        <v>46</v>
      </c>
      <c r="N55" s="2" t="s">
        <v>274</v>
      </c>
      <c r="O55" s="2" t="s">
        <v>47</v>
      </c>
      <c r="P55" s="2" t="s">
        <v>282</v>
      </c>
      <c r="Q55" s="2" t="s">
        <v>611</v>
      </c>
      <c r="R55" s="2" t="s">
        <v>682</v>
      </c>
      <c r="S55" s="2" t="s">
        <v>683</v>
      </c>
      <c r="T55" s="2" t="s">
        <v>215</v>
      </c>
      <c r="U55" s="2" t="s">
        <v>651</v>
      </c>
      <c r="V55" s="2" t="s">
        <v>652</v>
      </c>
      <c r="W55" s="2" t="s">
        <v>684</v>
      </c>
      <c r="X55" s="2" t="s">
        <v>685</v>
      </c>
      <c r="Y55" s="2"/>
      <c r="Z55" s="2" t="s">
        <v>686</v>
      </c>
      <c r="AA55" s="2" t="s">
        <v>657</v>
      </c>
      <c r="AB55" s="2" t="s">
        <v>657</v>
      </c>
      <c r="AC55">
        <f>Notes!$C$7 * 19 * Notes!$C$10 * Notes!$C$13</f>
        <v>3761817600</v>
      </c>
      <c r="AD55">
        <f>Notes!$D$7 * 19 * Notes!$C$10 * Notes!$C$13</f>
        <v>1220200140</v>
      </c>
      <c r="AE55">
        <f>Notes!$E$7 * 19 * Notes!$C$10 * Notes!$C$13</f>
        <v>700416000</v>
      </c>
      <c r="AF55">
        <f>Notes!$F$7 * 19 * Notes!$C$10 * Notes!$C$13</f>
        <v>2988441600</v>
      </c>
      <c r="AG55">
        <v>1</v>
      </c>
      <c r="AH55">
        <v>1</v>
      </c>
      <c r="AI55">
        <v>1</v>
      </c>
    </row>
    <row r="56" spans="1:35" ht="135" x14ac:dyDescent="0.25">
      <c r="A56" s="2" t="s">
        <v>37</v>
      </c>
      <c r="B56" s="2" t="s">
        <v>245</v>
      </c>
      <c r="C56" s="2" t="s">
        <v>223</v>
      </c>
      <c r="D56" s="2" t="s">
        <v>246</v>
      </c>
      <c r="E56" s="2"/>
      <c r="F56" s="2" t="s">
        <v>247</v>
      </c>
      <c r="G56" s="2" t="s">
        <v>224</v>
      </c>
      <c r="H56" s="2" t="s">
        <v>647</v>
      </c>
      <c r="I56" s="2"/>
      <c r="J56" s="2" t="s">
        <v>44</v>
      </c>
      <c r="K56" s="2" t="s">
        <v>648</v>
      </c>
      <c r="L56" s="2" t="s">
        <v>247</v>
      </c>
      <c r="M56" s="2" t="s">
        <v>46</v>
      </c>
      <c r="N56" s="2" t="s">
        <v>274</v>
      </c>
      <c r="O56" s="2" t="s">
        <v>47</v>
      </c>
      <c r="P56" s="2" t="s">
        <v>282</v>
      </c>
      <c r="Q56" s="2" t="s">
        <v>611</v>
      </c>
      <c r="R56" s="2" t="s">
        <v>687</v>
      </c>
      <c r="S56" s="2" t="s">
        <v>688</v>
      </c>
      <c r="T56" s="2" t="s">
        <v>250</v>
      </c>
      <c r="U56" s="2" t="s">
        <v>651</v>
      </c>
      <c r="V56" s="2" t="s">
        <v>652</v>
      </c>
      <c r="W56" s="2" t="s">
        <v>689</v>
      </c>
      <c r="X56" s="2" t="s">
        <v>690</v>
      </c>
      <c r="Y56" s="2"/>
      <c r="Z56" s="2" t="s">
        <v>691</v>
      </c>
      <c r="AA56" s="2" t="s">
        <v>657</v>
      </c>
      <c r="AB56" s="2" t="s">
        <v>657</v>
      </c>
      <c r="AC56">
        <f>Notes!$C$7 * 19 * Notes!$C$10 * Notes!$C$13</f>
        <v>3761817600</v>
      </c>
      <c r="AD56">
        <f>Notes!$D$7 * 19 * Notes!$C$10 * Notes!$C$13</f>
        <v>1220200140</v>
      </c>
      <c r="AE56">
        <f>Notes!$E$7 * 19 * Notes!$C$10 * Notes!$C$13</f>
        <v>700416000</v>
      </c>
      <c r="AF56">
        <f>Notes!$F$7 * 19 * Notes!$C$10 * Notes!$C$13</f>
        <v>2988441600</v>
      </c>
      <c r="AG56">
        <v>1</v>
      </c>
      <c r="AH56">
        <v>1</v>
      </c>
      <c r="AI56">
        <v>1</v>
      </c>
    </row>
    <row r="57" spans="1:35" ht="45" x14ac:dyDescent="0.25">
      <c r="A57" s="2" t="s">
        <v>37</v>
      </c>
      <c r="B57" s="2" t="s">
        <v>692</v>
      </c>
      <c r="C57" s="2" t="s">
        <v>693</v>
      </c>
      <c r="D57" s="2" t="s">
        <v>694</v>
      </c>
      <c r="E57" s="2"/>
      <c r="F57" s="2" t="s">
        <v>695</v>
      </c>
      <c r="G57" s="2" t="s">
        <v>696</v>
      </c>
      <c r="H57" s="2" t="s">
        <v>647</v>
      </c>
      <c r="I57" s="2"/>
      <c r="J57" s="2" t="s">
        <v>44</v>
      </c>
      <c r="K57" s="2" t="s">
        <v>648</v>
      </c>
      <c r="L57" s="2" t="s">
        <v>695</v>
      </c>
      <c r="M57" s="2" t="s">
        <v>697</v>
      </c>
      <c r="N57" s="2" t="s">
        <v>274</v>
      </c>
      <c r="O57" s="2" t="s">
        <v>47</v>
      </c>
      <c r="P57" s="2" t="s">
        <v>282</v>
      </c>
      <c r="Q57" s="2" t="s">
        <v>611</v>
      </c>
      <c r="R57" s="2" t="s">
        <v>698</v>
      </c>
      <c r="S57" s="2" t="s">
        <v>699</v>
      </c>
      <c r="T57" s="2" t="s">
        <v>700</v>
      </c>
      <c r="U57" s="2" t="s">
        <v>651</v>
      </c>
      <c r="V57" s="2" t="s">
        <v>652</v>
      </c>
      <c r="W57" s="2"/>
      <c r="X57" s="2"/>
      <c r="Y57" s="2"/>
      <c r="Z57" s="2"/>
      <c r="AA57" s="2" t="s">
        <v>546</v>
      </c>
      <c r="AB57" s="2" t="s">
        <v>546</v>
      </c>
      <c r="AC57">
        <f>Notes!$C$7 * 19 * Notes!$C$10 * Notes!$C$13</f>
        <v>3761817600</v>
      </c>
      <c r="AD57">
        <f>Notes!$D$7 * 19 * Notes!$C$10 * Notes!$C$13</f>
        <v>1220200140</v>
      </c>
      <c r="AE57">
        <f>Notes!$E$7 * 19 * Notes!$C$10 * Notes!$C$13</f>
        <v>700416000</v>
      </c>
      <c r="AF57">
        <f>Notes!$F$7 * 19 * Notes!$C$10 * Notes!$C$13</f>
        <v>2988441600</v>
      </c>
      <c r="AG57">
        <v>3</v>
      </c>
      <c r="AH57">
        <v>3</v>
      </c>
      <c r="AI57">
        <v>3</v>
      </c>
    </row>
    <row r="58" spans="1:35" ht="45" x14ac:dyDescent="0.25">
      <c r="A58" s="2" t="s">
        <v>37</v>
      </c>
      <c r="B58" s="2" t="s">
        <v>692</v>
      </c>
      <c r="C58" s="2" t="s">
        <v>693</v>
      </c>
      <c r="D58" s="2" t="s">
        <v>694</v>
      </c>
      <c r="E58" s="2"/>
      <c r="F58" s="2" t="s">
        <v>695</v>
      </c>
      <c r="G58" s="2" t="s">
        <v>696</v>
      </c>
      <c r="H58" s="2" t="s">
        <v>701</v>
      </c>
      <c r="I58" s="2"/>
      <c r="J58" s="2" t="s">
        <v>44</v>
      </c>
      <c r="K58" s="2" t="s">
        <v>702</v>
      </c>
      <c r="L58" s="2" t="s">
        <v>703</v>
      </c>
      <c r="M58" s="2" t="s">
        <v>697</v>
      </c>
      <c r="N58" s="2" t="s">
        <v>704</v>
      </c>
      <c r="O58" s="2" t="s">
        <v>47</v>
      </c>
      <c r="P58" s="2" t="s">
        <v>282</v>
      </c>
      <c r="Q58" s="2" t="s">
        <v>611</v>
      </c>
      <c r="R58" s="2" t="s">
        <v>705</v>
      </c>
      <c r="S58" s="2" t="s">
        <v>706</v>
      </c>
      <c r="T58" s="2" t="s">
        <v>700</v>
      </c>
      <c r="U58" s="2" t="s">
        <v>707</v>
      </c>
      <c r="V58" s="2" t="s">
        <v>708</v>
      </c>
      <c r="W58" s="2"/>
      <c r="X58" s="2"/>
      <c r="Y58" s="2"/>
      <c r="Z58" s="2"/>
      <c r="AA58" s="2" t="s">
        <v>546</v>
      </c>
      <c r="AB58" s="2" t="s">
        <v>546</v>
      </c>
      <c r="AC58">
        <f>Notes!$C$7 * 19 * Notes!$C$10 * Notes!$C$13</f>
        <v>3761817600</v>
      </c>
      <c r="AD58">
        <f>Notes!$D$7 * 19 * Notes!$C$10 * Notes!$C$13</f>
        <v>1220200140</v>
      </c>
      <c r="AE58">
        <f>Notes!$E$7 * 19 * Notes!$C$10 * Notes!$C$13</f>
        <v>700416000</v>
      </c>
      <c r="AF58">
        <f>Notes!$F$7 * 19 * Notes!$C$10 * Notes!$C$13</f>
        <v>2988441600</v>
      </c>
      <c r="AG58">
        <v>3</v>
      </c>
      <c r="AH58">
        <v>3</v>
      </c>
      <c r="AI58">
        <v>3</v>
      </c>
    </row>
    <row r="59" spans="1:35" ht="45" x14ac:dyDescent="0.25">
      <c r="A59" s="2" t="s">
        <v>37</v>
      </c>
      <c r="B59" s="2" t="s">
        <v>709</v>
      </c>
      <c r="C59" s="2" t="s">
        <v>693</v>
      </c>
      <c r="D59" s="2" t="s">
        <v>694</v>
      </c>
      <c r="E59" s="2"/>
      <c r="F59" s="2" t="s">
        <v>710</v>
      </c>
      <c r="G59" s="2" t="s">
        <v>711</v>
      </c>
      <c r="H59" s="2" t="s">
        <v>647</v>
      </c>
      <c r="I59" s="2"/>
      <c r="J59" s="2" t="s">
        <v>44</v>
      </c>
      <c r="K59" s="2" t="s">
        <v>648</v>
      </c>
      <c r="L59" s="2" t="s">
        <v>710</v>
      </c>
      <c r="M59" s="2" t="s">
        <v>46</v>
      </c>
      <c r="N59" s="2" t="s">
        <v>274</v>
      </c>
      <c r="O59" s="2" t="s">
        <v>47</v>
      </c>
      <c r="P59" s="2" t="s">
        <v>282</v>
      </c>
      <c r="Q59" s="2" t="s">
        <v>611</v>
      </c>
      <c r="R59" s="2" t="s">
        <v>712</v>
      </c>
      <c r="S59" s="2" t="s">
        <v>713</v>
      </c>
      <c r="T59" s="2" t="s">
        <v>714</v>
      </c>
      <c r="U59" s="2" t="s">
        <v>651</v>
      </c>
      <c r="V59" s="2" t="s">
        <v>652</v>
      </c>
      <c r="W59" s="2"/>
      <c r="X59" s="2"/>
      <c r="Y59" s="2"/>
      <c r="Z59" s="2"/>
      <c r="AA59" s="2" t="s">
        <v>715</v>
      </c>
      <c r="AB59" s="2" t="s">
        <v>715</v>
      </c>
      <c r="AC59">
        <f>Notes!$C$7 * 19 * Notes!$C$10 * Notes!$C$13</f>
        <v>3761817600</v>
      </c>
      <c r="AD59">
        <f>Notes!$D$7 * 19 * Notes!$C$10 * Notes!$C$13</f>
        <v>1220200140</v>
      </c>
      <c r="AE59">
        <f>Notes!$E$7 * 19 * Notes!$C$10 * Notes!$C$13</f>
        <v>700416000</v>
      </c>
      <c r="AF59">
        <f>Notes!$F$7 * 19 * Notes!$C$10 * Notes!$C$13</f>
        <v>2988441600</v>
      </c>
      <c r="AG59">
        <v>3</v>
      </c>
      <c r="AH59">
        <v>3</v>
      </c>
      <c r="AI59">
        <v>3</v>
      </c>
    </row>
    <row r="60" spans="1:35" ht="45" x14ac:dyDescent="0.25">
      <c r="A60" s="2" t="s">
        <v>37</v>
      </c>
      <c r="B60" s="2" t="s">
        <v>709</v>
      </c>
      <c r="C60" s="2" t="s">
        <v>693</v>
      </c>
      <c r="D60" s="2" t="s">
        <v>694</v>
      </c>
      <c r="E60" s="2"/>
      <c r="F60" s="2" t="s">
        <v>710</v>
      </c>
      <c r="G60" s="2" t="s">
        <v>711</v>
      </c>
      <c r="H60" s="2" t="s">
        <v>701</v>
      </c>
      <c r="I60" s="2"/>
      <c r="J60" s="2" t="s">
        <v>44</v>
      </c>
      <c r="K60" s="2" t="s">
        <v>702</v>
      </c>
      <c r="L60" s="2" t="s">
        <v>716</v>
      </c>
      <c r="M60" s="2" t="s">
        <v>46</v>
      </c>
      <c r="N60" s="2" t="s">
        <v>704</v>
      </c>
      <c r="O60" s="2" t="s">
        <v>47</v>
      </c>
      <c r="P60" s="2" t="s">
        <v>282</v>
      </c>
      <c r="Q60" s="2" t="s">
        <v>611</v>
      </c>
      <c r="R60" s="2" t="s">
        <v>717</v>
      </c>
      <c r="S60" s="2" t="s">
        <v>718</v>
      </c>
      <c r="T60" s="2" t="s">
        <v>714</v>
      </c>
      <c r="U60" s="2" t="s">
        <v>707</v>
      </c>
      <c r="V60" s="2" t="s">
        <v>708</v>
      </c>
      <c r="W60" s="2"/>
      <c r="X60" s="2"/>
      <c r="Y60" s="2"/>
      <c r="Z60" s="2"/>
      <c r="AA60" s="2" t="s">
        <v>715</v>
      </c>
      <c r="AB60" s="2" t="s">
        <v>715</v>
      </c>
      <c r="AC60">
        <f>Notes!$C$7 * 19 * Notes!$C$10 * Notes!$C$13</f>
        <v>3761817600</v>
      </c>
      <c r="AD60">
        <f>Notes!$D$7 * 19 * Notes!$C$10 * Notes!$C$13</f>
        <v>1220200140</v>
      </c>
      <c r="AE60">
        <f>Notes!$E$7 * 19 * Notes!$C$10 * Notes!$C$13</f>
        <v>700416000</v>
      </c>
      <c r="AF60">
        <f>Notes!$F$7 * 19 * Notes!$C$10 * Notes!$C$13</f>
        <v>2988441600</v>
      </c>
      <c r="AG60">
        <v>3</v>
      </c>
      <c r="AH60">
        <v>3</v>
      </c>
      <c r="AI60">
        <v>3</v>
      </c>
    </row>
    <row r="61" spans="1:35" ht="45" x14ac:dyDescent="0.25">
      <c r="A61" s="2" t="s">
        <v>37</v>
      </c>
      <c r="B61" s="2" t="s">
        <v>719</v>
      </c>
      <c r="C61" s="2" t="s">
        <v>720</v>
      </c>
      <c r="D61" s="2" t="s">
        <v>721</v>
      </c>
      <c r="E61" s="2"/>
      <c r="F61" s="2" t="s">
        <v>722</v>
      </c>
      <c r="G61" s="2" t="s">
        <v>723</v>
      </c>
      <c r="H61" s="2" t="s">
        <v>43</v>
      </c>
      <c r="I61" s="2"/>
      <c r="J61" s="2" t="s">
        <v>44</v>
      </c>
      <c r="K61" s="2" t="s">
        <v>724</v>
      </c>
      <c r="L61" s="2" t="s">
        <v>722</v>
      </c>
      <c r="M61" s="2" t="s">
        <v>46</v>
      </c>
      <c r="N61" s="2" t="s">
        <v>274</v>
      </c>
      <c r="O61" s="2"/>
      <c r="P61" s="2" t="s">
        <v>282</v>
      </c>
      <c r="Q61" s="2" t="s">
        <v>611</v>
      </c>
      <c r="R61" s="2" t="s">
        <v>725</v>
      </c>
      <c r="S61" s="2" t="s">
        <v>726</v>
      </c>
      <c r="T61" s="2" t="s">
        <v>727</v>
      </c>
      <c r="U61" s="2" t="s">
        <v>728</v>
      </c>
      <c r="V61" s="2" t="s">
        <v>729</v>
      </c>
      <c r="W61" s="2"/>
      <c r="X61" s="2"/>
      <c r="Y61" s="2"/>
      <c r="Z61" s="2"/>
      <c r="AA61" s="2" t="s">
        <v>730</v>
      </c>
      <c r="AB61" s="2" t="s">
        <v>730</v>
      </c>
      <c r="AC61">
        <f>Notes!$C$7 * Notes!$C$10 * Notes!$C$13</f>
        <v>197990400</v>
      </c>
      <c r="AD61">
        <f>Notes!$D$7 * Notes!$C$10 * Notes!$C$13</f>
        <v>64221060</v>
      </c>
      <c r="AE61">
        <f>Notes!$E$7 * Notes!$C$10 * Notes!$C$13</f>
        <v>36864000</v>
      </c>
      <c r="AF61">
        <f>Notes!$F$7 * Notes!$C$10 * Notes!$C$13</f>
        <v>157286400</v>
      </c>
      <c r="AG61">
        <v>3</v>
      </c>
      <c r="AH61">
        <v>3</v>
      </c>
      <c r="AI61">
        <v>3</v>
      </c>
    </row>
    <row r="62" spans="1:35" ht="45" x14ac:dyDescent="0.25">
      <c r="A62" s="2" t="s">
        <v>37</v>
      </c>
      <c r="B62" s="2" t="s">
        <v>719</v>
      </c>
      <c r="C62" s="2" t="s">
        <v>720</v>
      </c>
      <c r="D62" s="2" t="s">
        <v>721</v>
      </c>
      <c r="E62" s="2"/>
      <c r="F62" s="2" t="s">
        <v>722</v>
      </c>
      <c r="G62" s="2" t="s">
        <v>723</v>
      </c>
      <c r="H62" s="2" t="s">
        <v>701</v>
      </c>
      <c r="I62" s="2"/>
      <c r="J62" s="2" t="s">
        <v>44</v>
      </c>
      <c r="K62" s="2" t="s">
        <v>731</v>
      </c>
      <c r="L62" s="2" t="s">
        <v>732</v>
      </c>
      <c r="M62" s="2" t="s">
        <v>46</v>
      </c>
      <c r="N62" s="2" t="s">
        <v>704</v>
      </c>
      <c r="O62" s="2"/>
      <c r="P62" s="2" t="s">
        <v>282</v>
      </c>
      <c r="Q62" s="2" t="s">
        <v>611</v>
      </c>
      <c r="R62" s="2" t="s">
        <v>733</v>
      </c>
      <c r="S62" s="2" t="s">
        <v>734</v>
      </c>
      <c r="T62" s="2" t="s">
        <v>727</v>
      </c>
      <c r="U62" s="2" t="s">
        <v>735</v>
      </c>
      <c r="V62" s="2" t="s">
        <v>736</v>
      </c>
      <c r="W62" s="2"/>
      <c r="X62" s="2"/>
      <c r="Y62" s="2"/>
      <c r="Z62" s="2"/>
      <c r="AA62" s="2" t="s">
        <v>715</v>
      </c>
      <c r="AB62" s="2" t="s">
        <v>715</v>
      </c>
      <c r="AC62">
        <f>Notes!$C$7 * Notes!$C$10 * Notes!$C$13</f>
        <v>197990400</v>
      </c>
      <c r="AD62">
        <f>Notes!$D$7 * Notes!$C$10 * Notes!$C$13</f>
        <v>64221060</v>
      </c>
      <c r="AE62">
        <f>Notes!$E$7 * Notes!$C$10 * Notes!$C$13</f>
        <v>36864000</v>
      </c>
      <c r="AF62">
        <f>Notes!$F$7 * Notes!$C$10 * Notes!$C$13</f>
        <v>157286400</v>
      </c>
      <c r="AG62">
        <v>3</v>
      </c>
      <c r="AH62">
        <v>3</v>
      </c>
      <c r="AI62">
        <v>3</v>
      </c>
    </row>
    <row r="63" spans="1:35" ht="45" x14ac:dyDescent="0.25">
      <c r="A63" s="2" t="s">
        <v>37</v>
      </c>
      <c r="B63" s="2" t="s">
        <v>737</v>
      </c>
      <c r="C63" s="2" t="s">
        <v>693</v>
      </c>
      <c r="D63" s="2" t="s">
        <v>694</v>
      </c>
      <c r="E63" s="2"/>
      <c r="F63" s="2" t="s">
        <v>738</v>
      </c>
      <c r="G63" s="2" t="s">
        <v>739</v>
      </c>
      <c r="H63" s="2" t="s">
        <v>647</v>
      </c>
      <c r="I63" s="2"/>
      <c r="J63" s="2" t="s">
        <v>44</v>
      </c>
      <c r="K63" s="2" t="s">
        <v>648</v>
      </c>
      <c r="L63" s="2" t="s">
        <v>738</v>
      </c>
      <c r="M63" s="2" t="s">
        <v>697</v>
      </c>
      <c r="N63" s="2" t="s">
        <v>274</v>
      </c>
      <c r="O63" s="2" t="s">
        <v>47</v>
      </c>
      <c r="P63" s="2" t="s">
        <v>282</v>
      </c>
      <c r="Q63" s="2" t="s">
        <v>611</v>
      </c>
      <c r="R63" s="2" t="s">
        <v>740</v>
      </c>
      <c r="S63" s="2" t="s">
        <v>741</v>
      </c>
      <c r="T63" s="2" t="s">
        <v>742</v>
      </c>
      <c r="U63" s="2" t="s">
        <v>651</v>
      </c>
      <c r="V63" s="2" t="s">
        <v>652</v>
      </c>
      <c r="W63" s="2"/>
      <c r="X63" s="2"/>
      <c r="Y63" s="2"/>
      <c r="Z63" s="2"/>
      <c r="AA63" s="2" t="s">
        <v>715</v>
      </c>
      <c r="AB63" s="2" t="s">
        <v>715</v>
      </c>
      <c r="AC63">
        <f>Notes!$C$7 * 19 * Notes!$C$10 * Notes!$C$13</f>
        <v>3761817600</v>
      </c>
      <c r="AD63">
        <f>Notes!$D$7 * 19 * Notes!$C$10 * Notes!$C$13</f>
        <v>1220200140</v>
      </c>
      <c r="AE63">
        <f>Notes!$E$7 * 19 * Notes!$C$10 * Notes!$C$13</f>
        <v>700416000</v>
      </c>
      <c r="AF63">
        <f>Notes!$F$7 * 19 * Notes!$C$10 * Notes!$C$13</f>
        <v>2988441600</v>
      </c>
      <c r="AG63">
        <v>3</v>
      </c>
      <c r="AH63">
        <v>3</v>
      </c>
      <c r="AI63">
        <v>3</v>
      </c>
    </row>
    <row r="64" spans="1:35" ht="45" x14ac:dyDescent="0.25">
      <c r="A64" s="2" t="s">
        <v>37</v>
      </c>
      <c r="B64" s="2" t="s">
        <v>737</v>
      </c>
      <c r="C64" s="2" t="s">
        <v>693</v>
      </c>
      <c r="D64" s="2" t="s">
        <v>694</v>
      </c>
      <c r="E64" s="2"/>
      <c r="F64" s="2" t="s">
        <v>738</v>
      </c>
      <c r="G64" s="2" t="s">
        <v>739</v>
      </c>
      <c r="H64" s="2" t="s">
        <v>701</v>
      </c>
      <c r="I64" s="2"/>
      <c r="J64" s="2" t="s">
        <v>44</v>
      </c>
      <c r="K64" s="2" t="s">
        <v>702</v>
      </c>
      <c r="L64" s="2" t="s">
        <v>743</v>
      </c>
      <c r="M64" s="2" t="s">
        <v>697</v>
      </c>
      <c r="N64" s="2" t="s">
        <v>704</v>
      </c>
      <c r="O64" s="2" t="s">
        <v>47</v>
      </c>
      <c r="P64" s="2" t="s">
        <v>282</v>
      </c>
      <c r="Q64" s="2" t="s">
        <v>611</v>
      </c>
      <c r="R64" s="2" t="s">
        <v>744</v>
      </c>
      <c r="S64" s="2" t="s">
        <v>745</v>
      </c>
      <c r="T64" s="2" t="s">
        <v>742</v>
      </c>
      <c r="U64" s="2" t="s">
        <v>707</v>
      </c>
      <c r="V64" s="2" t="s">
        <v>708</v>
      </c>
      <c r="W64" s="2"/>
      <c r="X64" s="2"/>
      <c r="Y64" s="2"/>
      <c r="Z64" s="2"/>
      <c r="AA64" s="2" t="s">
        <v>715</v>
      </c>
      <c r="AB64" s="2" t="s">
        <v>715</v>
      </c>
      <c r="AC64">
        <f>Notes!$C$7 * 19 * Notes!$C$10 * Notes!$C$13</f>
        <v>3761817600</v>
      </c>
      <c r="AD64">
        <f>Notes!$D$7 * 19 * Notes!$C$10 * Notes!$C$13</f>
        <v>1220200140</v>
      </c>
      <c r="AE64">
        <f>Notes!$E$7 * 19 * Notes!$C$10 * Notes!$C$13</f>
        <v>700416000</v>
      </c>
      <c r="AF64">
        <f>Notes!$F$7 * 19 * Notes!$C$10 * Notes!$C$13</f>
        <v>2988441600</v>
      </c>
      <c r="AG64">
        <v>3</v>
      </c>
      <c r="AH64">
        <v>3</v>
      </c>
      <c r="AI64">
        <v>3</v>
      </c>
    </row>
    <row r="65" spans="1:35" ht="45" x14ac:dyDescent="0.25">
      <c r="A65" s="2" t="s">
        <v>37</v>
      </c>
      <c r="B65" s="2" t="s">
        <v>746</v>
      </c>
      <c r="C65" s="2" t="s">
        <v>747</v>
      </c>
      <c r="D65" s="2" t="s">
        <v>746</v>
      </c>
      <c r="E65" s="2"/>
      <c r="F65" s="2" t="s">
        <v>748</v>
      </c>
      <c r="G65" s="2" t="s">
        <v>739</v>
      </c>
      <c r="H65" s="2" t="s">
        <v>43</v>
      </c>
      <c r="I65" s="2"/>
      <c r="J65" s="2" t="s">
        <v>44</v>
      </c>
      <c r="K65" s="2" t="s">
        <v>724</v>
      </c>
      <c r="L65" s="2" t="s">
        <v>748</v>
      </c>
      <c r="M65" s="2" t="s">
        <v>697</v>
      </c>
      <c r="N65" s="2" t="s">
        <v>274</v>
      </c>
      <c r="O65" s="2"/>
      <c r="P65" s="2" t="s">
        <v>282</v>
      </c>
      <c r="Q65" s="2" t="s">
        <v>611</v>
      </c>
      <c r="R65" s="2" t="s">
        <v>749</v>
      </c>
      <c r="S65" s="2" t="s">
        <v>750</v>
      </c>
      <c r="T65" s="2" t="s">
        <v>751</v>
      </c>
      <c r="U65" s="2" t="s">
        <v>728</v>
      </c>
      <c r="V65" s="2" t="s">
        <v>729</v>
      </c>
      <c r="W65" s="2"/>
      <c r="X65" s="2"/>
      <c r="Y65" s="2"/>
      <c r="Z65" s="2"/>
      <c r="AA65" s="2" t="s">
        <v>715</v>
      </c>
      <c r="AB65" s="2" t="s">
        <v>715</v>
      </c>
      <c r="AC65">
        <f>Notes!$C$7 * Notes!$C$10 * Notes!$C$13</f>
        <v>197990400</v>
      </c>
      <c r="AD65">
        <f>Notes!$D$7 * Notes!$C$10 * Notes!$C$13</f>
        <v>64221060</v>
      </c>
      <c r="AE65">
        <f>Notes!$E$7 * Notes!$C$10 * Notes!$C$13</f>
        <v>36864000</v>
      </c>
      <c r="AF65">
        <f>Notes!$F$7 * Notes!$C$10 * Notes!$C$13</f>
        <v>157286400</v>
      </c>
      <c r="AG65">
        <v>3</v>
      </c>
      <c r="AH65">
        <v>2</v>
      </c>
      <c r="AI65">
        <v>3</v>
      </c>
    </row>
    <row r="66" spans="1:35" ht="45" x14ac:dyDescent="0.25">
      <c r="A66" s="2" t="s">
        <v>37</v>
      </c>
      <c r="B66" s="2" t="s">
        <v>746</v>
      </c>
      <c r="C66" s="2" t="s">
        <v>747</v>
      </c>
      <c r="D66" s="2" t="s">
        <v>746</v>
      </c>
      <c r="E66" s="2"/>
      <c r="F66" s="2" t="s">
        <v>748</v>
      </c>
      <c r="G66" s="2" t="s">
        <v>739</v>
      </c>
      <c r="H66" s="2" t="s">
        <v>701</v>
      </c>
      <c r="I66" s="2"/>
      <c r="J66" s="2" t="s">
        <v>44</v>
      </c>
      <c r="K66" s="2" t="s">
        <v>731</v>
      </c>
      <c r="L66" s="2" t="s">
        <v>752</v>
      </c>
      <c r="M66" s="2" t="s">
        <v>697</v>
      </c>
      <c r="N66" s="2" t="s">
        <v>704</v>
      </c>
      <c r="O66" s="2"/>
      <c r="P66" s="2" t="s">
        <v>282</v>
      </c>
      <c r="Q66" s="2" t="s">
        <v>611</v>
      </c>
      <c r="R66" s="2" t="s">
        <v>753</v>
      </c>
      <c r="S66" s="2" t="s">
        <v>754</v>
      </c>
      <c r="T66" s="2" t="s">
        <v>751</v>
      </c>
      <c r="U66" s="2" t="s">
        <v>735</v>
      </c>
      <c r="V66" s="2" t="s">
        <v>736</v>
      </c>
      <c r="W66" s="2"/>
      <c r="X66" s="2"/>
      <c r="Y66" s="2"/>
      <c r="Z66" s="2"/>
      <c r="AA66" s="2" t="s">
        <v>715</v>
      </c>
      <c r="AB66" s="2" t="s">
        <v>715</v>
      </c>
      <c r="AC66">
        <f>Notes!$C$7 * Notes!$C$10 * Notes!$C$13</f>
        <v>197990400</v>
      </c>
      <c r="AD66">
        <f>Notes!$D$7 * Notes!$C$10 * Notes!$C$13</f>
        <v>64221060</v>
      </c>
      <c r="AE66">
        <f>Notes!$E$7 * Notes!$C$10 * Notes!$C$13</f>
        <v>36864000</v>
      </c>
      <c r="AF66">
        <f>Notes!$F$7 * Notes!$C$10 * Notes!$C$13</f>
        <v>157286400</v>
      </c>
      <c r="AG66">
        <v>3</v>
      </c>
      <c r="AH66">
        <v>3</v>
      </c>
      <c r="AI66">
        <v>3</v>
      </c>
    </row>
    <row r="67" spans="1:35" ht="60" x14ac:dyDescent="0.25">
      <c r="A67" s="2" t="s">
        <v>37</v>
      </c>
      <c r="B67" s="2" t="s">
        <v>755</v>
      </c>
      <c r="C67" s="2" t="s">
        <v>693</v>
      </c>
      <c r="D67" s="2" t="s">
        <v>756</v>
      </c>
      <c r="E67" s="2"/>
      <c r="F67" s="2" t="s">
        <v>757</v>
      </c>
      <c r="G67" s="2" t="s">
        <v>758</v>
      </c>
      <c r="H67" s="2" t="s">
        <v>647</v>
      </c>
      <c r="I67" s="2"/>
      <c r="J67" s="2" t="s">
        <v>44</v>
      </c>
      <c r="K67" s="2" t="s">
        <v>648</v>
      </c>
      <c r="L67" s="2" t="s">
        <v>757</v>
      </c>
      <c r="M67" s="2" t="s">
        <v>697</v>
      </c>
      <c r="N67" s="2" t="s">
        <v>274</v>
      </c>
      <c r="O67" s="2" t="s">
        <v>47</v>
      </c>
      <c r="P67" s="2" t="s">
        <v>282</v>
      </c>
      <c r="Q67" s="2" t="s">
        <v>611</v>
      </c>
      <c r="R67" s="2" t="s">
        <v>759</v>
      </c>
      <c r="S67" s="2" t="s">
        <v>760</v>
      </c>
      <c r="T67" s="2" t="s">
        <v>761</v>
      </c>
      <c r="U67" s="2" t="s">
        <v>651</v>
      </c>
      <c r="V67" s="2" t="s">
        <v>652</v>
      </c>
      <c r="W67" s="2"/>
      <c r="X67" s="2"/>
      <c r="Y67" s="2"/>
      <c r="Z67" s="2"/>
      <c r="AA67" s="2" t="s">
        <v>715</v>
      </c>
      <c r="AB67" s="2" t="s">
        <v>715</v>
      </c>
      <c r="AC67">
        <f>Notes!$C$7 * 19 * Notes!$C$10 * Notes!$C$13</f>
        <v>3761817600</v>
      </c>
      <c r="AD67">
        <f>Notes!$D$7 * 19 * Notes!$C$10 * Notes!$C$13</f>
        <v>1220200140</v>
      </c>
      <c r="AE67">
        <f>Notes!$E$7 * 19 * Notes!$C$10 * Notes!$C$13</f>
        <v>700416000</v>
      </c>
      <c r="AF67">
        <f>Notes!$F$7 * 19 * Notes!$C$10 * Notes!$C$13</f>
        <v>2988441600</v>
      </c>
      <c r="AG67">
        <v>3</v>
      </c>
      <c r="AH67">
        <v>3</v>
      </c>
      <c r="AI67">
        <v>3</v>
      </c>
    </row>
    <row r="68" spans="1:35" ht="60" x14ac:dyDescent="0.25">
      <c r="A68" s="2" t="s">
        <v>37</v>
      </c>
      <c r="B68" s="2" t="s">
        <v>755</v>
      </c>
      <c r="C68" s="2" t="s">
        <v>693</v>
      </c>
      <c r="D68" s="2" t="s">
        <v>756</v>
      </c>
      <c r="E68" s="2"/>
      <c r="F68" s="2" t="s">
        <v>757</v>
      </c>
      <c r="G68" s="2" t="s">
        <v>758</v>
      </c>
      <c r="H68" s="2" t="s">
        <v>701</v>
      </c>
      <c r="I68" s="2"/>
      <c r="J68" s="2" t="s">
        <v>44</v>
      </c>
      <c r="K68" s="2" t="s">
        <v>702</v>
      </c>
      <c r="L68" s="2" t="s">
        <v>762</v>
      </c>
      <c r="M68" s="2" t="s">
        <v>697</v>
      </c>
      <c r="N68" s="2" t="s">
        <v>704</v>
      </c>
      <c r="O68" s="2" t="s">
        <v>47</v>
      </c>
      <c r="P68" s="2" t="s">
        <v>282</v>
      </c>
      <c r="Q68" s="2" t="s">
        <v>611</v>
      </c>
      <c r="R68" s="2" t="s">
        <v>763</v>
      </c>
      <c r="S68" s="2" t="s">
        <v>764</v>
      </c>
      <c r="T68" s="2" t="s">
        <v>761</v>
      </c>
      <c r="U68" s="2" t="s">
        <v>707</v>
      </c>
      <c r="V68" s="2" t="s">
        <v>708</v>
      </c>
      <c r="W68" s="2"/>
      <c r="X68" s="2"/>
      <c r="Y68" s="2"/>
      <c r="Z68" s="2"/>
      <c r="AA68" s="2" t="s">
        <v>715</v>
      </c>
      <c r="AB68" s="2" t="s">
        <v>715</v>
      </c>
      <c r="AC68">
        <f>Notes!$C$7 * 19 * Notes!$C$10 * Notes!$C$13</f>
        <v>3761817600</v>
      </c>
      <c r="AD68">
        <f>Notes!$D$7 * 19 * Notes!$C$10 * Notes!$C$13</f>
        <v>1220200140</v>
      </c>
      <c r="AE68">
        <f>Notes!$E$7 * 19 * Notes!$C$10 * Notes!$C$13</f>
        <v>700416000</v>
      </c>
      <c r="AF68">
        <f>Notes!$F$7 * 19 * Notes!$C$10 * Notes!$C$13</f>
        <v>2988441600</v>
      </c>
      <c r="AG68">
        <v>3</v>
      </c>
      <c r="AH68">
        <v>3</v>
      </c>
      <c r="AI68">
        <v>3</v>
      </c>
    </row>
    <row r="69" spans="1:35" ht="45" x14ac:dyDescent="0.25">
      <c r="A69" s="2" t="s">
        <v>37</v>
      </c>
      <c r="B69" s="2" t="s">
        <v>765</v>
      </c>
      <c r="C69" s="2" t="s">
        <v>747</v>
      </c>
      <c r="D69" s="2" t="s">
        <v>766</v>
      </c>
      <c r="E69" s="2"/>
      <c r="F69" s="2" t="s">
        <v>767</v>
      </c>
      <c r="G69" s="2" t="s">
        <v>758</v>
      </c>
      <c r="H69" s="2" t="s">
        <v>43</v>
      </c>
      <c r="I69" s="2"/>
      <c r="J69" s="2" t="s">
        <v>44</v>
      </c>
      <c r="K69" s="2" t="s">
        <v>724</v>
      </c>
      <c r="L69" s="2" t="s">
        <v>767</v>
      </c>
      <c r="M69" s="2" t="s">
        <v>697</v>
      </c>
      <c r="N69" s="2" t="s">
        <v>274</v>
      </c>
      <c r="O69" s="2"/>
      <c r="P69" s="2" t="s">
        <v>282</v>
      </c>
      <c r="Q69" s="2" t="s">
        <v>611</v>
      </c>
      <c r="R69" s="2" t="s">
        <v>768</v>
      </c>
      <c r="S69" s="2" t="s">
        <v>769</v>
      </c>
      <c r="T69" s="2" t="s">
        <v>770</v>
      </c>
      <c r="U69" s="2" t="s">
        <v>728</v>
      </c>
      <c r="V69" s="2" t="s">
        <v>729</v>
      </c>
      <c r="W69" s="2"/>
      <c r="X69" s="2"/>
      <c r="Y69" s="2"/>
      <c r="Z69" s="2"/>
      <c r="AA69" s="2" t="s">
        <v>715</v>
      </c>
      <c r="AB69" s="2" t="s">
        <v>715</v>
      </c>
      <c r="AC69">
        <f>Notes!$C$7 * Notes!$C$10 * Notes!$C$13</f>
        <v>197990400</v>
      </c>
      <c r="AD69">
        <f>Notes!$D$7 * Notes!$C$10 * Notes!$C$13</f>
        <v>64221060</v>
      </c>
      <c r="AE69">
        <f>Notes!$E$7 * Notes!$C$10 * Notes!$C$13</f>
        <v>36864000</v>
      </c>
      <c r="AF69">
        <f>Notes!$F$7 * Notes!$C$10 * Notes!$C$13</f>
        <v>157286400</v>
      </c>
      <c r="AG69">
        <v>3</v>
      </c>
      <c r="AH69">
        <v>2</v>
      </c>
      <c r="AI69">
        <v>3</v>
      </c>
    </row>
    <row r="70" spans="1:35" ht="45" x14ac:dyDescent="0.25">
      <c r="A70" s="2" t="s">
        <v>37</v>
      </c>
      <c r="B70" s="2" t="s">
        <v>765</v>
      </c>
      <c r="C70" s="2" t="s">
        <v>747</v>
      </c>
      <c r="D70" s="2" t="s">
        <v>766</v>
      </c>
      <c r="E70" s="2"/>
      <c r="F70" s="2" t="s">
        <v>767</v>
      </c>
      <c r="G70" s="2" t="s">
        <v>758</v>
      </c>
      <c r="H70" s="2" t="s">
        <v>701</v>
      </c>
      <c r="I70" s="2"/>
      <c r="J70" s="2" t="s">
        <v>44</v>
      </c>
      <c r="K70" s="2" t="s">
        <v>731</v>
      </c>
      <c r="L70" s="2" t="s">
        <v>771</v>
      </c>
      <c r="M70" s="2" t="s">
        <v>697</v>
      </c>
      <c r="N70" s="2" t="s">
        <v>704</v>
      </c>
      <c r="O70" s="2"/>
      <c r="P70" s="2" t="s">
        <v>282</v>
      </c>
      <c r="Q70" s="2" t="s">
        <v>611</v>
      </c>
      <c r="R70" s="2" t="s">
        <v>772</v>
      </c>
      <c r="S70" s="2" t="s">
        <v>773</v>
      </c>
      <c r="T70" s="2" t="s">
        <v>770</v>
      </c>
      <c r="U70" s="2" t="s">
        <v>735</v>
      </c>
      <c r="V70" s="2" t="s">
        <v>736</v>
      </c>
      <c r="W70" s="2"/>
      <c r="X70" s="2"/>
      <c r="Y70" s="2"/>
      <c r="Z70" s="2"/>
      <c r="AA70" s="2" t="s">
        <v>715</v>
      </c>
      <c r="AB70" s="2" t="s">
        <v>715</v>
      </c>
      <c r="AC70">
        <f>Notes!$C$7 * Notes!$C$10 * Notes!$C$13</f>
        <v>197990400</v>
      </c>
      <c r="AD70">
        <f>Notes!$D$7 * Notes!$C$10 * Notes!$C$13</f>
        <v>64221060</v>
      </c>
      <c r="AE70">
        <f>Notes!$E$7 * Notes!$C$10 * Notes!$C$13</f>
        <v>36864000</v>
      </c>
      <c r="AF70">
        <f>Notes!$F$7 * Notes!$C$10 * Notes!$C$13</f>
        <v>157286400</v>
      </c>
      <c r="AG70">
        <v>3</v>
      </c>
      <c r="AH70">
        <v>3</v>
      </c>
      <c r="AI70">
        <v>3</v>
      </c>
    </row>
    <row r="71" spans="1:35" ht="75" x14ac:dyDescent="0.25">
      <c r="A71" s="2" t="s">
        <v>256</v>
      </c>
      <c r="B71" s="2" t="s">
        <v>774</v>
      </c>
      <c r="C71" s="2" t="s">
        <v>775</v>
      </c>
      <c r="D71" s="2" t="s">
        <v>776</v>
      </c>
      <c r="E71" s="2"/>
      <c r="F71" s="2" t="s">
        <v>777</v>
      </c>
      <c r="G71" s="2" t="s">
        <v>778</v>
      </c>
      <c r="H71" s="2" t="s">
        <v>43</v>
      </c>
      <c r="I71" s="2"/>
      <c r="J71" s="2" t="s">
        <v>44</v>
      </c>
      <c r="K71" s="2" t="s">
        <v>724</v>
      </c>
      <c r="L71" s="2" t="s">
        <v>777</v>
      </c>
      <c r="M71" s="2" t="s">
        <v>697</v>
      </c>
      <c r="N71" s="2" t="s">
        <v>274</v>
      </c>
      <c r="O71" s="2"/>
      <c r="P71" s="2" t="s">
        <v>282</v>
      </c>
      <c r="Q71" s="2" t="s">
        <v>611</v>
      </c>
      <c r="R71" s="2" t="s">
        <v>779</v>
      </c>
      <c r="S71" s="2" t="s">
        <v>780</v>
      </c>
      <c r="T71" s="2" t="s">
        <v>781</v>
      </c>
      <c r="U71" s="2" t="s">
        <v>728</v>
      </c>
      <c r="V71" s="2" t="s">
        <v>729</v>
      </c>
      <c r="W71" s="2"/>
      <c r="X71" s="2"/>
      <c r="Y71" s="2"/>
      <c r="Z71" s="2"/>
      <c r="AA71" s="2" t="s">
        <v>782</v>
      </c>
      <c r="AB71" s="2" t="s">
        <v>782</v>
      </c>
      <c r="AC71">
        <f>Notes!$C$7 * Notes!$C$10 * Notes!$C$13</f>
        <v>197990400</v>
      </c>
      <c r="AD71">
        <f>Notes!$D$7 * Notes!$C$10 * Notes!$C$13</f>
        <v>64221060</v>
      </c>
      <c r="AE71">
        <f>Notes!$E$7 * Notes!$C$10 * Notes!$C$13</f>
        <v>36864000</v>
      </c>
      <c r="AF71">
        <f>Notes!$F$7 * Notes!$C$10 * Notes!$C$13</f>
        <v>157286400</v>
      </c>
      <c r="AG71">
        <v>3</v>
      </c>
      <c r="AH71">
        <v>3</v>
      </c>
      <c r="AI71">
        <v>3</v>
      </c>
    </row>
    <row r="72" spans="1:35" ht="90" x14ac:dyDescent="0.25">
      <c r="A72" s="2" t="s">
        <v>256</v>
      </c>
      <c r="B72" s="2" t="s">
        <v>783</v>
      </c>
      <c r="C72" s="2" t="s">
        <v>775</v>
      </c>
      <c r="D72" s="2" t="s">
        <v>784</v>
      </c>
      <c r="E72" s="2"/>
      <c r="F72" s="2" t="s">
        <v>785</v>
      </c>
      <c r="G72" s="2" t="s">
        <v>786</v>
      </c>
      <c r="H72" s="2" t="s">
        <v>43</v>
      </c>
      <c r="I72" s="2"/>
      <c r="J72" s="2" t="s">
        <v>44</v>
      </c>
      <c r="K72" s="2" t="s">
        <v>724</v>
      </c>
      <c r="L72" s="2" t="s">
        <v>785</v>
      </c>
      <c r="M72" s="2" t="s">
        <v>697</v>
      </c>
      <c r="N72" s="2" t="s">
        <v>274</v>
      </c>
      <c r="O72" s="2"/>
      <c r="P72" s="2" t="s">
        <v>282</v>
      </c>
      <c r="Q72" s="2" t="s">
        <v>611</v>
      </c>
      <c r="R72" s="2" t="s">
        <v>787</v>
      </c>
      <c r="S72" s="2" t="s">
        <v>788</v>
      </c>
      <c r="T72" s="2" t="s">
        <v>789</v>
      </c>
      <c r="U72" s="2" t="s">
        <v>728</v>
      </c>
      <c r="V72" s="2" t="s">
        <v>729</v>
      </c>
      <c r="W72" s="2"/>
      <c r="X72" s="2"/>
      <c r="Y72" s="2"/>
      <c r="Z72" s="2"/>
      <c r="AA72" s="2" t="s">
        <v>782</v>
      </c>
      <c r="AB72" s="2" t="s">
        <v>782</v>
      </c>
      <c r="AC72">
        <f>Notes!$C$7 * Notes!$C$10 * Notes!$C$13</f>
        <v>197990400</v>
      </c>
      <c r="AD72">
        <f>Notes!$D$7 * Notes!$C$10 * Notes!$C$13</f>
        <v>64221060</v>
      </c>
      <c r="AE72">
        <f>Notes!$E$7 * Notes!$C$10 * Notes!$C$13</f>
        <v>36864000</v>
      </c>
      <c r="AF72">
        <f>Notes!$F$7 * Notes!$C$10 * Notes!$C$13</f>
        <v>157286400</v>
      </c>
      <c r="AG72">
        <v>3</v>
      </c>
      <c r="AH72">
        <v>3</v>
      </c>
      <c r="AI72">
        <v>3</v>
      </c>
    </row>
    <row r="73" spans="1:35" ht="135" x14ac:dyDescent="0.25">
      <c r="A73" s="2" t="s">
        <v>256</v>
      </c>
      <c r="B73" s="2" t="s">
        <v>790</v>
      </c>
      <c r="C73" s="2" t="s">
        <v>775</v>
      </c>
      <c r="D73" s="2" t="s">
        <v>791</v>
      </c>
      <c r="E73" s="2"/>
      <c r="F73" s="2" t="s">
        <v>792</v>
      </c>
      <c r="G73" s="2" t="s">
        <v>793</v>
      </c>
      <c r="H73" s="2" t="s">
        <v>43</v>
      </c>
      <c r="I73" s="2"/>
      <c r="J73" s="2" t="s">
        <v>44</v>
      </c>
      <c r="K73" s="2" t="s">
        <v>724</v>
      </c>
      <c r="L73" s="2" t="s">
        <v>792</v>
      </c>
      <c r="M73" s="2" t="s">
        <v>697</v>
      </c>
      <c r="N73" s="2" t="s">
        <v>274</v>
      </c>
      <c r="O73" s="2"/>
      <c r="P73" s="2" t="s">
        <v>282</v>
      </c>
      <c r="Q73" s="2" t="s">
        <v>611</v>
      </c>
      <c r="R73" s="2" t="s">
        <v>794</v>
      </c>
      <c r="S73" s="2" t="s">
        <v>795</v>
      </c>
      <c r="T73" s="2" t="s">
        <v>796</v>
      </c>
      <c r="U73" s="2" t="s">
        <v>728</v>
      </c>
      <c r="V73" s="2" t="s">
        <v>729</v>
      </c>
      <c r="W73" s="2"/>
      <c r="X73" s="2"/>
      <c r="Y73" s="2"/>
      <c r="Z73" s="2"/>
      <c r="AA73" s="2" t="s">
        <v>782</v>
      </c>
      <c r="AB73" s="2" t="s">
        <v>782</v>
      </c>
      <c r="AC73">
        <f>Notes!$C$7 * Notes!$C$10 * Notes!$C$13</f>
        <v>197990400</v>
      </c>
      <c r="AD73">
        <f>Notes!$D$7 * Notes!$C$10 * Notes!$C$13</f>
        <v>64221060</v>
      </c>
      <c r="AE73">
        <f>Notes!$E$7 * Notes!$C$10 * Notes!$C$13</f>
        <v>36864000</v>
      </c>
      <c r="AF73">
        <f>Notes!$F$7 * Notes!$C$10 * Notes!$C$13</f>
        <v>157286400</v>
      </c>
      <c r="AG73">
        <v>3</v>
      </c>
      <c r="AH73">
        <v>3</v>
      </c>
      <c r="AI73">
        <v>3</v>
      </c>
    </row>
    <row r="74" spans="1:35" ht="90" x14ac:dyDescent="0.25">
      <c r="A74" s="2" t="s">
        <v>256</v>
      </c>
      <c r="B74" s="2" t="s">
        <v>797</v>
      </c>
      <c r="C74" s="2" t="s">
        <v>775</v>
      </c>
      <c r="D74" s="2" t="s">
        <v>798</v>
      </c>
      <c r="E74" s="2"/>
      <c r="F74" s="2" t="s">
        <v>799</v>
      </c>
      <c r="G74" s="2" t="s">
        <v>800</v>
      </c>
      <c r="H74" s="2" t="s">
        <v>43</v>
      </c>
      <c r="I74" s="2"/>
      <c r="J74" s="2" t="s">
        <v>44</v>
      </c>
      <c r="K74" s="2" t="s">
        <v>724</v>
      </c>
      <c r="L74" s="2" t="s">
        <v>799</v>
      </c>
      <c r="M74" s="2" t="s">
        <v>697</v>
      </c>
      <c r="N74" s="2" t="s">
        <v>274</v>
      </c>
      <c r="O74" s="2"/>
      <c r="P74" s="2" t="s">
        <v>282</v>
      </c>
      <c r="Q74" s="2" t="s">
        <v>611</v>
      </c>
      <c r="R74" s="2" t="s">
        <v>801</v>
      </c>
      <c r="S74" s="2" t="s">
        <v>802</v>
      </c>
      <c r="T74" s="2" t="s">
        <v>803</v>
      </c>
      <c r="U74" s="2" t="s">
        <v>728</v>
      </c>
      <c r="V74" s="2" t="s">
        <v>729</v>
      </c>
      <c r="W74" s="2"/>
      <c r="X74" s="2"/>
      <c r="Y74" s="2"/>
      <c r="Z74" s="2"/>
      <c r="AA74" s="2" t="s">
        <v>782</v>
      </c>
      <c r="AB74" s="2" t="s">
        <v>782</v>
      </c>
      <c r="AC74">
        <f>Notes!$C$7 * Notes!$C$10 * Notes!$C$13</f>
        <v>197990400</v>
      </c>
      <c r="AD74">
        <f>Notes!$D$7 * Notes!$C$10 * Notes!$C$13</f>
        <v>64221060</v>
      </c>
      <c r="AE74">
        <f>Notes!$E$7 * Notes!$C$10 * Notes!$C$13</f>
        <v>36864000</v>
      </c>
      <c r="AF74">
        <f>Notes!$F$7 * Notes!$C$10 * Notes!$C$13</f>
        <v>157286400</v>
      </c>
      <c r="AG74">
        <v>3</v>
      </c>
      <c r="AH74">
        <v>3</v>
      </c>
      <c r="AI74">
        <v>3</v>
      </c>
    </row>
    <row r="75" spans="1:35" ht="45" x14ac:dyDescent="0.25">
      <c r="A75" s="2" t="s">
        <v>37</v>
      </c>
      <c r="B75" s="2" t="s">
        <v>804</v>
      </c>
      <c r="C75" s="2" t="s">
        <v>189</v>
      </c>
      <c r="D75" s="2" t="s">
        <v>805</v>
      </c>
      <c r="E75" s="2"/>
      <c r="F75" s="2" t="s">
        <v>806</v>
      </c>
      <c r="G75" s="2" t="s">
        <v>807</v>
      </c>
      <c r="H75" s="2" t="s">
        <v>701</v>
      </c>
      <c r="I75" s="2"/>
      <c r="J75" s="2" t="s">
        <v>44</v>
      </c>
      <c r="K75" s="2" t="s">
        <v>808</v>
      </c>
      <c r="L75" s="2" t="s">
        <v>806</v>
      </c>
      <c r="M75" s="2" t="s">
        <v>46</v>
      </c>
      <c r="N75" s="2" t="s">
        <v>704</v>
      </c>
      <c r="O75" s="2" t="s">
        <v>47</v>
      </c>
      <c r="P75" s="2" t="s">
        <v>282</v>
      </c>
      <c r="Q75" s="2" t="s">
        <v>611</v>
      </c>
      <c r="R75" s="2" t="s">
        <v>809</v>
      </c>
      <c r="S75" s="2" t="s">
        <v>810</v>
      </c>
      <c r="T75" s="2" t="s">
        <v>811</v>
      </c>
      <c r="U75" s="2" t="s">
        <v>812</v>
      </c>
      <c r="V75" s="2" t="s">
        <v>813</v>
      </c>
      <c r="W75" s="2"/>
      <c r="X75" s="2"/>
      <c r="Y75" s="2"/>
      <c r="Z75" s="2"/>
      <c r="AA75" s="2" t="s">
        <v>636</v>
      </c>
      <c r="AB75" s="2" t="s">
        <v>636</v>
      </c>
      <c r="AC75">
        <f>Notes!$C$7 * Notes!$K$7 * Notes!$C$10 * Notes!$C$13</f>
        <v>27124684800</v>
      </c>
      <c r="AD75">
        <f>Notes!$D$7 * Notes!$L$7 * Notes!$C$10 * Notes!$C$13</f>
        <v>8798285220</v>
      </c>
      <c r="AE75">
        <f>Notes!$E$7 * Notes!$M$7 * Notes!$C$10 * Notes!$C$13</f>
        <v>3133440000</v>
      </c>
      <c r="AF75">
        <f>Notes!$F$7 * Notes!$N$7 * Notes!$C$10 * Notes!$C$13</f>
        <v>14155776000</v>
      </c>
      <c r="AG75">
        <v>2</v>
      </c>
      <c r="AH75">
        <v>2</v>
      </c>
      <c r="AI75">
        <v>3</v>
      </c>
    </row>
    <row r="76" spans="1:35" ht="45" x14ac:dyDescent="0.25">
      <c r="A76" s="2" t="s">
        <v>37</v>
      </c>
      <c r="B76" s="2" t="s">
        <v>814</v>
      </c>
      <c r="C76" s="2" t="s">
        <v>189</v>
      </c>
      <c r="D76" s="2" t="s">
        <v>815</v>
      </c>
      <c r="E76" s="2"/>
      <c r="F76" s="2" t="s">
        <v>816</v>
      </c>
      <c r="G76" s="2" t="s">
        <v>807</v>
      </c>
      <c r="H76" s="2" t="s">
        <v>701</v>
      </c>
      <c r="I76" s="2"/>
      <c r="J76" s="2" t="s">
        <v>44</v>
      </c>
      <c r="K76" s="2" t="s">
        <v>817</v>
      </c>
      <c r="L76" s="2" t="s">
        <v>816</v>
      </c>
      <c r="M76" s="2" t="s">
        <v>46</v>
      </c>
      <c r="N76" s="2" t="s">
        <v>704</v>
      </c>
      <c r="O76" s="2" t="s">
        <v>47</v>
      </c>
      <c r="P76" s="2" t="s">
        <v>282</v>
      </c>
      <c r="Q76" s="2" t="s">
        <v>611</v>
      </c>
      <c r="R76" s="2" t="s">
        <v>818</v>
      </c>
      <c r="S76" s="2" t="s">
        <v>819</v>
      </c>
      <c r="T76" s="2" t="s">
        <v>820</v>
      </c>
      <c r="U76" s="2" t="s">
        <v>821</v>
      </c>
      <c r="V76" s="2" t="s">
        <v>822</v>
      </c>
      <c r="W76" s="2"/>
      <c r="X76" s="2"/>
      <c r="Y76" s="2"/>
      <c r="Z76" s="2"/>
      <c r="AA76" s="2" t="s">
        <v>636</v>
      </c>
      <c r="AB76" s="2" t="s">
        <v>636</v>
      </c>
      <c r="AC76">
        <f>Notes!$C$7 * Notes!$K$7 * Notes!$C$10 * Notes!$C$13</f>
        <v>27124684800</v>
      </c>
      <c r="AD76">
        <f>Notes!$D$7 * Notes!$L$7 * Notes!$C$10 * Notes!$C$13</f>
        <v>8798285220</v>
      </c>
      <c r="AE76">
        <f>Notes!$E$7 * Notes!$M$7 * Notes!$C$10 * Notes!$C$13</f>
        <v>3133440000</v>
      </c>
      <c r="AF76">
        <f>Notes!$F$7 * Notes!$N$7 * Notes!$C$10 * Notes!$C$13</f>
        <v>14155776000</v>
      </c>
      <c r="AG76">
        <v>2</v>
      </c>
      <c r="AH76">
        <v>2</v>
      </c>
      <c r="AI76">
        <v>3</v>
      </c>
    </row>
  </sheetData>
  <pageMargins left="0.7" right="0.7" top="0.75" bottom="0.75" header="0.3" footer="0.3"/>
  <pageSetup paperSize="9" orientation="portrait" verticalDpi="0"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B45C9-4110-4486-B2AC-B76771332EBA}">
  <dimension ref="A1:AI24"/>
  <sheetViews>
    <sheetView tabSelected="1" topLeftCell="J10" workbookViewId="0">
      <selection activeCell="L12" sqref="L12"/>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x14ac:dyDescent="0.25">
      <c r="A2" s="2" t="s">
        <v>37</v>
      </c>
      <c r="B2" s="2" t="s">
        <v>38</v>
      </c>
      <c r="C2" s="2" t="s">
        <v>39</v>
      </c>
      <c r="D2" s="2" t="s">
        <v>40</v>
      </c>
      <c r="E2" s="2" t="s">
        <v>4447</v>
      </c>
      <c r="F2" s="2" t="s">
        <v>41</v>
      </c>
      <c r="G2" s="2" t="s">
        <v>42</v>
      </c>
      <c r="H2" s="2" t="s">
        <v>43</v>
      </c>
      <c r="I2" s="2"/>
      <c r="J2" s="2" t="s">
        <v>44</v>
      </c>
      <c r="K2" s="2" t="s">
        <v>45</v>
      </c>
      <c r="L2" s="2" t="s">
        <v>41</v>
      </c>
      <c r="M2" s="2" t="s">
        <v>46</v>
      </c>
      <c r="N2" s="2" t="s">
        <v>4448</v>
      </c>
      <c r="O2" s="2" t="s">
        <v>47</v>
      </c>
      <c r="P2" s="2" t="s">
        <v>4449</v>
      </c>
      <c r="Q2" s="2"/>
      <c r="R2" s="2" t="s">
        <v>48</v>
      </c>
      <c r="S2" s="2" t="s">
        <v>4450</v>
      </c>
      <c r="T2" s="2" t="s">
        <v>49</v>
      </c>
      <c r="U2" s="2" t="s">
        <v>50</v>
      </c>
      <c r="V2" s="2" t="s">
        <v>51</v>
      </c>
      <c r="W2" s="2"/>
      <c r="X2" s="2"/>
      <c r="Y2" s="2"/>
      <c r="Z2" s="2"/>
      <c r="AA2" s="2" t="s">
        <v>4451</v>
      </c>
      <c r="AB2" s="2" t="s">
        <v>4451</v>
      </c>
      <c r="AC2">
        <f>Notes!$C$7 * Notes!$F$10 * Notes!$C$13</f>
        <v>48177664000</v>
      </c>
      <c r="AD2">
        <f>Notes!$D$7 * Notes!$F$10 * Notes!$C$13</f>
        <v>15627124600</v>
      </c>
      <c r="AE2">
        <f>Notes!$E$7 * Notes!$F$10 * Notes!$C$13</f>
        <v>8970240000</v>
      </c>
      <c r="AF2">
        <f>Notes!$F$7 * Notes!$F$10 * Notes!$C$13</f>
        <v>38273024000</v>
      </c>
      <c r="AG2">
        <v>1</v>
      </c>
      <c r="AH2">
        <v>1</v>
      </c>
    </row>
    <row r="3" spans="1:35" ht="45" x14ac:dyDescent="0.25">
      <c r="A3" s="2" t="s">
        <v>37</v>
      </c>
      <c r="B3" s="2" t="s">
        <v>52</v>
      </c>
      <c r="C3" s="2" t="s">
        <v>53</v>
      </c>
      <c r="D3" s="2" t="s">
        <v>54</v>
      </c>
      <c r="E3" s="2" t="s">
        <v>4452</v>
      </c>
      <c r="F3" s="2" t="s">
        <v>55</v>
      </c>
      <c r="G3" s="2" t="s">
        <v>56</v>
      </c>
      <c r="H3" s="2" t="s">
        <v>57</v>
      </c>
      <c r="I3" s="2"/>
      <c r="J3" s="2" t="s">
        <v>44</v>
      </c>
      <c r="K3" s="2" t="s">
        <v>58</v>
      </c>
      <c r="L3" s="2" t="s">
        <v>55</v>
      </c>
      <c r="M3" s="2" t="s">
        <v>46</v>
      </c>
      <c r="N3" s="2" t="s">
        <v>4453</v>
      </c>
      <c r="O3" s="2" t="s">
        <v>47</v>
      </c>
      <c r="P3" s="2" t="s">
        <v>4449</v>
      </c>
      <c r="Q3" s="2"/>
      <c r="R3" s="2" t="s">
        <v>59</v>
      </c>
      <c r="S3" s="2" t="s">
        <v>4454</v>
      </c>
      <c r="T3" s="2" t="s">
        <v>60</v>
      </c>
      <c r="U3" s="2" t="s">
        <v>61</v>
      </c>
      <c r="V3" s="2" t="s">
        <v>62</v>
      </c>
      <c r="W3" s="2"/>
      <c r="X3" s="2"/>
      <c r="Y3" s="2"/>
      <c r="Z3" s="2"/>
      <c r="AA3" s="2" t="s">
        <v>4455</v>
      </c>
      <c r="AB3" s="2" t="s">
        <v>4455</v>
      </c>
      <c r="AC3">
        <f>Notes!$C$7 * Notes!$F$10 * Notes!$C$13</f>
        <v>48177664000</v>
      </c>
      <c r="AD3">
        <f>Notes!$D$7 * Notes!$F$10 * Notes!$C$13</f>
        <v>15627124600</v>
      </c>
      <c r="AE3">
        <f>Notes!$E$7 * Notes!$F$10 * Notes!$C$13</f>
        <v>8970240000</v>
      </c>
      <c r="AF3">
        <f>Notes!$F$7 * Notes!$F$10 * Notes!$C$13</f>
        <v>38273024000</v>
      </c>
      <c r="AG3">
        <v>2</v>
      </c>
      <c r="AH3">
        <v>1</v>
      </c>
    </row>
    <row r="4" spans="1:35" ht="165" x14ac:dyDescent="0.25">
      <c r="A4" s="2" t="s">
        <v>37</v>
      </c>
      <c r="B4" s="2" t="s">
        <v>63</v>
      </c>
      <c r="C4" s="2" t="s">
        <v>64</v>
      </c>
      <c r="D4" s="2" t="s">
        <v>65</v>
      </c>
      <c r="E4" s="2" t="s">
        <v>4456</v>
      </c>
      <c r="F4" s="2" t="s">
        <v>66</v>
      </c>
      <c r="G4" s="2" t="s">
        <v>67</v>
      </c>
      <c r="H4" s="2" t="s">
        <v>43</v>
      </c>
      <c r="I4" s="2" t="s">
        <v>68</v>
      </c>
      <c r="J4" s="2" t="s">
        <v>44</v>
      </c>
      <c r="K4" s="2" t="s">
        <v>45</v>
      </c>
      <c r="L4" s="2" t="s">
        <v>66</v>
      </c>
      <c r="M4" s="2" t="s">
        <v>46</v>
      </c>
      <c r="N4" s="2" t="s">
        <v>4448</v>
      </c>
      <c r="O4" s="2" t="s">
        <v>47</v>
      </c>
      <c r="P4" s="2" t="s">
        <v>4449</v>
      </c>
      <c r="Q4" s="2"/>
      <c r="R4" s="2" t="s">
        <v>69</v>
      </c>
      <c r="S4" s="2" t="s">
        <v>4457</v>
      </c>
      <c r="T4" s="2" t="s">
        <v>70</v>
      </c>
      <c r="U4" s="2" t="s">
        <v>50</v>
      </c>
      <c r="V4" s="2" t="s">
        <v>51</v>
      </c>
      <c r="W4" s="2" t="s">
        <v>4458</v>
      </c>
      <c r="X4" s="2" t="s">
        <v>4459</v>
      </c>
      <c r="Y4" s="2" t="s">
        <v>1314</v>
      </c>
      <c r="Z4" s="2" t="s">
        <v>4460</v>
      </c>
      <c r="AA4" s="2" t="s">
        <v>4461</v>
      </c>
      <c r="AB4" s="2" t="s">
        <v>4461</v>
      </c>
      <c r="AC4">
        <f>Notes!$C$7 * Notes!$F$10 * Notes!$C$13</f>
        <v>48177664000</v>
      </c>
      <c r="AD4">
        <f>Notes!$D$7 * Notes!$F$10 * Notes!$C$13</f>
        <v>15627124600</v>
      </c>
      <c r="AE4">
        <f>Notes!$E$7 * Notes!$F$10 * Notes!$C$13</f>
        <v>8970240000</v>
      </c>
      <c r="AF4">
        <f>Notes!$F$7 * Notes!$F$10 * Notes!$C$13</f>
        <v>38273024000</v>
      </c>
      <c r="AG4">
        <v>1</v>
      </c>
      <c r="AH4">
        <v>2</v>
      </c>
    </row>
    <row r="5" spans="1:35" ht="60" x14ac:dyDescent="0.25">
      <c r="A5" s="2" t="s">
        <v>37</v>
      </c>
      <c r="B5" s="2" t="s">
        <v>71</v>
      </c>
      <c r="C5" s="2" t="s">
        <v>64</v>
      </c>
      <c r="D5" s="2" t="s">
        <v>72</v>
      </c>
      <c r="E5" s="2" t="s">
        <v>4456</v>
      </c>
      <c r="F5" s="2" t="s">
        <v>73</v>
      </c>
      <c r="G5" s="2" t="s">
        <v>74</v>
      </c>
      <c r="H5" s="2" t="s">
        <v>43</v>
      </c>
      <c r="I5" s="2" t="s">
        <v>68</v>
      </c>
      <c r="J5" s="2" t="s">
        <v>44</v>
      </c>
      <c r="K5" s="2" t="s">
        <v>45</v>
      </c>
      <c r="L5" s="2" t="s">
        <v>73</v>
      </c>
      <c r="M5" s="2" t="s">
        <v>46</v>
      </c>
      <c r="N5" s="2" t="s">
        <v>4448</v>
      </c>
      <c r="O5" s="2" t="s">
        <v>47</v>
      </c>
      <c r="P5" s="2" t="s">
        <v>4449</v>
      </c>
      <c r="Q5" s="2"/>
      <c r="R5" s="2" t="s">
        <v>75</v>
      </c>
      <c r="S5" s="2" t="s">
        <v>4462</v>
      </c>
      <c r="T5" s="2" t="s">
        <v>76</v>
      </c>
      <c r="U5" s="2" t="s">
        <v>50</v>
      </c>
      <c r="V5" s="2" t="s">
        <v>51</v>
      </c>
      <c r="W5" s="2" t="s">
        <v>4463</v>
      </c>
      <c r="X5" s="2" t="s">
        <v>4464</v>
      </c>
      <c r="Y5" s="2" t="s">
        <v>4465</v>
      </c>
      <c r="Z5" s="2" t="s">
        <v>4466</v>
      </c>
      <c r="AA5" s="2" t="s">
        <v>4461</v>
      </c>
      <c r="AB5" s="2" t="s">
        <v>4461</v>
      </c>
      <c r="AC5">
        <f>Notes!$C$7 * Notes!$F$10 * Notes!$C$13</f>
        <v>48177664000</v>
      </c>
      <c r="AD5">
        <f>Notes!$D$7 * Notes!$F$10 * Notes!$C$13</f>
        <v>15627124600</v>
      </c>
      <c r="AE5">
        <f>Notes!$E$7 * Notes!$F$10 * Notes!$C$13</f>
        <v>8970240000</v>
      </c>
      <c r="AF5">
        <f>Notes!$F$7 * Notes!$F$10 * Notes!$C$13</f>
        <v>38273024000</v>
      </c>
      <c r="AG5">
        <v>1</v>
      </c>
      <c r="AH5">
        <v>2</v>
      </c>
    </row>
    <row r="6" spans="1:35" ht="210" x14ac:dyDescent="0.25">
      <c r="A6" s="2" t="s">
        <v>37</v>
      </c>
      <c r="B6" s="2" t="s">
        <v>77</v>
      </c>
      <c r="C6" s="2" t="s">
        <v>64</v>
      </c>
      <c r="D6" s="2" t="s">
        <v>78</v>
      </c>
      <c r="E6" s="2" t="s">
        <v>4456</v>
      </c>
      <c r="F6" s="2" t="s">
        <v>79</v>
      </c>
      <c r="G6" s="2" t="s">
        <v>80</v>
      </c>
      <c r="H6" s="2" t="s">
        <v>43</v>
      </c>
      <c r="I6" s="2" t="s">
        <v>81</v>
      </c>
      <c r="J6" s="2" t="s">
        <v>44</v>
      </c>
      <c r="K6" s="2" t="s">
        <v>45</v>
      </c>
      <c r="L6" s="2" t="s">
        <v>79</v>
      </c>
      <c r="M6" s="2" t="s">
        <v>46</v>
      </c>
      <c r="N6" s="2" t="s">
        <v>4448</v>
      </c>
      <c r="O6" s="2" t="s">
        <v>47</v>
      </c>
      <c r="P6" s="2" t="s">
        <v>4449</v>
      </c>
      <c r="Q6" s="2"/>
      <c r="R6" s="2" t="s">
        <v>82</v>
      </c>
      <c r="S6" s="2" t="s">
        <v>4467</v>
      </c>
      <c r="T6" s="2" t="s">
        <v>83</v>
      </c>
      <c r="U6" s="2" t="s">
        <v>50</v>
      </c>
      <c r="V6" s="2" t="s">
        <v>51</v>
      </c>
      <c r="W6" s="2"/>
      <c r="X6" s="2"/>
      <c r="Y6" s="2"/>
      <c r="Z6" s="2"/>
      <c r="AA6" s="2" t="s">
        <v>4468</v>
      </c>
      <c r="AB6" s="2" t="s">
        <v>4468</v>
      </c>
      <c r="AC6">
        <f>Notes!$C$7 * Notes!$F$10 * Notes!$C$13</f>
        <v>48177664000</v>
      </c>
      <c r="AD6">
        <f>Notes!$D$7 * Notes!$F$10 * Notes!$C$13</f>
        <v>15627124600</v>
      </c>
      <c r="AE6">
        <f>Notes!$E$7 * Notes!$F$10 * Notes!$C$13</f>
        <v>8970240000</v>
      </c>
      <c r="AF6">
        <f>Notes!$F$7 * Notes!$F$10 * Notes!$C$13</f>
        <v>38273024000</v>
      </c>
      <c r="AG6">
        <v>1</v>
      </c>
      <c r="AH6">
        <v>2</v>
      </c>
    </row>
    <row r="7" spans="1:35" ht="210" x14ac:dyDescent="0.25">
      <c r="A7" s="2" t="s">
        <v>37</v>
      </c>
      <c r="B7" s="2" t="s">
        <v>84</v>
      </c>
      <c r="C7" s="2" t="s">
        <v>64</v>
      </c>
      <c r="D7" s="2" t="s">
        <v>85</v>
      </c>
      <c r="E7" s="2" t="s">
        <v>4456</v>
      </c>
      <c r="F7" s="2" t="s">
        <v>86</v>
      </c>
      <c r="G7" s="2" t="s">
        <v>87</v>
      </c>
      <c r="H7" s="2" t="s">
        <v>43</v>
      </c>
      <c r="I7" s="2" t="s">
        <v>68</v>
      </c>
      <c r="J7" s="2" t="s">
        <v>44</v>
      </c>
      <c r="K7" s="2" t="s">
        <v>45</v>
      </c>
      <c r="L7" s="2" t="s">
        <v>86</v>
      </c>
      <c r="M7" s="2" t="s">
        <v>46</v>
      </c>
      <c r="N7" s="2" t="s">
        <v>4448</v>
      </c>
      <c r="O7" s="2" t="s">
        <v>47</v>
      </c>
      <c r="P7" s="2" t="s">
        <v>4449</v>
      </c>
      <c r="Q7" s="2"/>
      <c r="R7" s="2" t="s">
        <v>88</v>
      </c>
      <c r="S7" s="2" t="s">
        <v>4469</v>
      </c>
      <c r="T7" s="2" t="s">
        <v>89</v>
      </c>
      <c r="U7" s="2" t="s">
        <v>50</v>
      </c>
      <c r="V7" s="2" t="s">
        <v>51</v>
      </c>
      <c r="W7" s="2"/>
      <c r="X7" s="2"/>
      <c r="Y7" s="2"/>
      <c r="Z7" s="2"/>
      <c r="AA7" s="2" t="s">
        <v>4461</v>
      </c>
      <c r="AB7" s="2" t="s">
        <v>4461</v>
      </c>
      <c r="AC7">
        <f>Notes!$C$7 * Notes!$F$10 * Notes!$C$13</f>
        <v>48177664000</v>
      </c>
      <c r="AD7">
        <f>Notes!$D$7 * Notes!$F$10 * Notes!$C$13</f>
        <v>15627124600</v>
      </c>
      <c r="AE7">
        <f>Notes!$E$7 * Notes!$F$10 * Notes!$C$13</f>
        <v>8970240000</v>
      </c>
      <c r="AF7">
        <f>Notes!$F$7 * Notes!$F$10 * Notes!$C$13</f>
        <v>38273024000</v>
      </c>
      <c r="AG7">
        <v>1</v>
      </c>
      <c r="AH7">
        <v>2</v>
      </c>
    </row>
    <row r="8" spans="1:35" ht="30" x14ac:dyDescent="0.25">
      <c r="A8" s="2" t="s">
        <v>37</v>
      </c>
      <c r="B8" s="2" t="s">
        <v>90</v>
      </c>
      <c r="C8" s="2" t="s">
        <v>64</v>
      </c>
      <c r="D8" s="2" t="s">
        <v>91</v>
      </c>
      <c r="E8" s="2" t="s">
        <v>4456</v>
      </c>
      <c r="F8" s="2" t="s">
        <v>92</v>
      </c>
      <c r="G8" s="2" t="s">
        <v>93</v>
      </c>
      <c r="H8" s="2" t="s">
        <v>43</v>
      </c>
      <c r="I8" s="2" t="s">
        <v>81</v>
      </c>
      <c r="J8" s="2" t="s">
        <v>44</v>
      </c>
      <c r="K8" s="2" t="s">
        <v>45</v>
      </c>
      <c r="L8" s="2" t="s">
        <v>92</v>
      </c>
      <c r="M8" s="2" t="s">
        <v>46</v>
      </c>
      <c r="N8" s="2" t="s">
        <v>4448</v>
      </c>
      <c r="O8" s="2" t="s">
        <v>47</v>
      </c>
      <c r="P8" s="2" t="s">
        <v>4449</v>
      </c>
      <c r="Q8" s="2"/>
      <c r="R8" s="2" t="s">
        <v>94</v>
      </c>
      <c r="S8" s="2" t="s">
        <v>4470</v>
      </c>
      <c r="T8" s="2" t="s">
        <v>95</v>
      </c>
      <c r="U8" s="2" t="s">
        <v>50</v>
      </c>
      <c r="V8" s="2" t="s">
        <v>51</v>
      </c>
      <c r="W8" s="2"/>
      <c r="X8" s="2"/>
      <c r="Y8" s="2"/>
      <c r="Z8" s="2"/>
      <c r="AA8" s="2" t="s">
        <v>4471</v>
      </c>
      <c r="AB8" s="2" t="s">
        <v>4471</v>
      </c>
      <c r="AC8">
        <f>Notes!$C$7 * Notes!$F$10 * Notes!$C$13</f>
        <v>48177664000</v>
      </c>
      <c r="AD8">
        <f>Notes!$D$7 * Notes!$F$10 * Notes!$C$13</f>
        <v>15627124600</v>
      </c>
      <c r="AE8">
        <f>Notes!$E$7 * Notes!$F$10 * Notes!$C$13</f>
        <v>8970240000</v>
      </c>
      <c r="AF8">
        <f>Notes!$F$7 * Notes!$F$10 * Notes!$C$13</f>
        <v>38273024000</v>
      </c>
      <c r="AG8">
        <v>2</v>
      </c>
      <c r="AH8">
        <v>2</v>
      </c>
    </row>
    <row r="9" spans="1:35" ht="210" x14ac:dyDescent="0.25">
      <c r="A9" s="2" t="s">
        <v>37</v>
      </c>
      <c r="B9" s="2" t="s">
        <v>96</v>
      </c>
      <c r="C9" s="2" t="s">
        <v>64</v>
      </c>
      <c r="D9" s="2" t="s">
        <v>97</v>
      </c>
      <c r="E9" s="2" t="s">
        <v>4456</v>
      </c>
      <c r="F9" s="2" t="s">
        <v>98</v>
      </c>
      <c r="G9" s="2" t="s">
        <v>99</v>
      </c>
      <c r="H9" s="2" t="s">
        <v>43</v>
      </c>
      <c r="I9" s="2" t="s">
        <v>68</v>
      </c>
      <c r="J9" s="2" t="s">
        <v>44</v>
      </c>
      <c r="K9" s="2" t="s">
        <v>45</v>
      </c>
      <c r="L9" s="2" t="s">
        <v>98</v>
      </c>
      <c r="M9" s="2" t="s">
        <v>46</v>
      </c>
      <c r="N9" s="2" t="s">
        <v>4448</v>
      </c>
      <c r="O9" s="2" t="s">
        <v>47</v>
      </c>
      <c r="P9" s="2" t="s">
        <v>4449</v>
      </c>
      <c r="Q9" s="2"/>
      <c r="R9" s="2" t="s">
        <v>100</v>
      </c>
      <c r="S9" s="2" t="s">
        <v>4472</v>
      </c>
      <c r="T9" s="2" t="s">
        <v>101</v>
      </c>
      <c r="U9" s="2" t="s">
        <v>50</v>
      </c>
      <c r="V9" s="2" t="s">
        <v>51</v>
      </c>
      <c r="W9" s="2"/>
      <c r="X9" s="2"/>
      <c r="Y9" s="2"/>
      <c r="Z9" s="2"/>
      <c r="AA9" s="2" t="s">
        <v>4461</v>
      </c>
      <c r="AB9" s="2" t="s">
        <v>4461</v>
      </c>
      <c r="AC9">
        <f>Notes!$C$7 * Notes!$F$10 * Notes!$C$13</f>
        <v>48177664000</v>
      </c>
      <c r="AD9">
        <f>Notes!$D$7 * Notes!$F$10 * Notes!$C$13</f>
        <v>15627124600</v>
      </c>
      <c r="AE9">
        <f>Notes!$E$7 * Notes!$F$10 * Notes!$C$13</f>
        <v>8970240000</v>
      </c>
      <c r="AF9">
        <f>Notes!$F$7 * Notes!$F$10 * Notes!$C$13</f>
        <v>38273024000</v>
      </c>
      <c r="AG9">
        <v>1</v>
      </c>
      <c r="AH9">
        <v>2</v>
      </c>
    </row>
    <row r="10" spans="1:35" ht="45" x14ac:dyDescent="0.25">
      <c r="A10" s="2" t="s">
        <v>37</v>
      </c>
      <c r="B10" s="2" t="s">
        <v>102</v>
      </c>
      <c r="C10" s="2" t="s">
        <v>103</v>
      </c>
      <c r="D10" s="2" t="s">
        <v>104</v>
      </c>
      <c r="E10" s="2" t="s">
        <v>4452</v>
      </c>
      <c r="F10" s="2" t="s">
        <v>105</v>
      </c>
      <c r="G10" s="2" t="s">
        <v>106</v>
      </c>
      <c r="H10" s="2" t="s">
        <v>57</v>
      </c>
      <c r="I10" s="2"/>
      <c r="J10" s="2" t="s">
        <v>44</v>
      </c>
      <c r="K10" s="2" t="s">
        <v>107</v>
      </c>
      <c r="L10" s="2" t="s">
        <v>105</v>
      </c>
      <c r="M10" s="2" t="s">
        <v>46</v>
      </c>
      <c r="N10" s="2" t="s">
        <v>4453</v>
      </c>
      <c r="O10" s="2" t="s">
        <v>47</v>
      </c>
      <c r="P10" s="2" t="s">
        <v>4449</v>
      </c>
      <c r="Q10" s="2"/>
      <c r="R10" s="2" t="s">
        <v>108</v>
      </c>
      <c r="S10" s="2" t="s">
        <v>4473</v>
      </c>
      <c r="T10" s="2" t="s">
        <v>109</v>
      </c>
      <c r="U10" s="2" t="s">
        <v>110</v>
      </c>
      <c r="V10" s="2" t="s">
        <v>111</v>
      </c>
      <c r="W10" s="2"/>
      <c r="X10" s="2"/>
      <c r="Y10" s="2"/>
      <c r="Z10" s="2"/>
      <c r="AA10" s="2" t="s">
        <v>4474</v>
      </c>
      <c r="AB10" s="2" t="s">
        <v>4474</v>
      </c>
      <c r="AC10">
        <f>Notes!$C$7 * Notes!$F$10 * Notes!$C$13</f>
        <v>48177664000</v>
      </c>
      <c r="AD10">
        <f>Notes!$D$7 * Notes!$F$10 * Notes!$C$13</f>
        <v>15627124600</v>
      </c>
      <c r="AE10">
        <f>Notes!$E$7 * Notes!$F$10 * Notes!$C$13</f>
        <v>8970240000</v>
      </c>
      <c r="AF10">
        <f>Notes!$F$7 * Notes!$F$10 * Notes!$C$13</f>
        <v>38273024000</v>
      </c>
      <c r="AG10">
        <v>1</v>
      </c>
      <c r="AH10">
        <v>1</v>
      </c>
    </row>
    <row r="11" spans="1:35" ht="45" x14ac:dyDescent="0.25">
      <c r="A11" s="2" t="s">
        <v>37</v>
      </c>
      <c r="B11" s="2" t="s">
        <v>112</v>
      </c>
      <c r="C11" s="2" t="s">
        <v>103</v>
      </c>
      <c r="D11" s="2" t="s">
        <v>113</v>
      </c>
      <c r="E11" s="2" t="s">
        <v>4452</v>
      </c>
      <c r="F11" s="2" t="s">
        <v>114</v>
      </c>
      <c r="G11" s="2" t="s">
        <v>115</v>
      </c>
      <c r="H11" s="2" t="s">
        <v>57</v>
      </c>
      <c r="I11" s="2"/>
      <c r="J11" s="2" t="s">
        <v>44</v>
      </c>
      <c r="K11" s="2" t="s">
        <v>107</v>
      </c>
      <c r="L11" s="2" t="s">
        <v>114</v>
      </c>
      <c r="M11" s="2" t="s">
        <v>46</v>
      </c>
      <c r="N11" s="2" t="s">
        <v>4453</v>
      </c>
      <c r="O11" s="2" t="s">
        <v>47</v>
      </c>
      <c r="P11" s="2" t="s">
        <v>4449</v>
      </c>
      <c r="Q11" s="2"/>
      <c r="R11" s="2" t="s">
        <v>116</v>
      </c>
      <c r="S11" s="2" t="s">
        <v>4475</v>
      </c>
      <c r="T11" s="2" t="s">
        <v>117</v>
      </c>
      <c r="U11" s="2" t="s">
        <v>110</v>
      </c>
      <c r="V11" s="2" t="s">
        <v>111</v>
      </c>
      <c r="W11" s="2"/>
      <c r="X11" s="2"/>
      <c r="Y11" s="2"/>
      <c r="Z11" s="2"/>
      <c r="AA11" s="2" t="s">
        <v>4474</v>
      </c>
      <c r="AB11" s="2" t="s">
        <v>4474</v>
      </c>
      <c r="AC11">
        <f>Notes!$C$7 * Notes!$F$10 * Notes!$C$13</f>
        <v>48177664000</v>
      </c>
      <c r="AD11">
        <f>Notes!$D$7 * Notes!$F$10 * Notes!$C$13</f>
        <v>15627124600</v>
      </c>
      <c r="AE11">
        <f>Notes!$E$7 * Notes!$F$10 * Notes!$C$13</f>
        <v>8970240000</v>
      </c>
      <c r="AF11">
        <f>Notes!$F$7 * Notes!$F$10 * Notes!$C$13</f>
        <v>38273024000</v>
      </c>
      <c r="AG11">
        <v>1</v>
      </c>
      <c r="AH11">
        <v>1</v>
      </c>
    </row>
    <row r="12" spans="1:35" ht="45" x14ac:dyDescent="0.25">
      <c r="A12" s="2" t="s">
        <v>37</v>
      </c>
      <c r="B12" s="2" t="s">
        <v>118</v>
      </c>
      <c r="C12" s="2" t="s">
        <v>37</v>
      </c>
      <c r="D12" s="2" t="s">
        <v>119</v>
      </c>
      <c r="E12" s="2" t="s">
        <v>4452</v>
      </c>
      <c r="F12" s="2" t="s">
        <v>120</v>
      </c>
      <c r="G12" s="2" t="s">
        <v>121</v>
      </c>
      <c r="H12" s="2" t="s">
        <v>57</v>
      </c>
      <c r="I12" s="2"/>
      <c r="J12" s="2" t="s">
        <v>44</v>
      </c>
      <c r="K12" s="2" t="s">
        <v>58</v>
      </c>
      <c r="L12" s="2" t="s">
        <v>120</v>
      </c>
      <c r="M12" s="2" t="s">
        <v>46</v>
      </c>
      <c r="N12" s="2" t="s">
        <v>4453</v>
      </c>
      <c r="O12" s="2" t="s">
        <v>47</v>
      </c>
      <c r="P12" s="2" t="s">
        <v>4449</v>
      </c>
      <c r="Q12" s="2"/>
      <c r="R12" s="2" t="s">
        <v>122</v>
      </c>
      <c r="S12" s="2" t="s">
        <v>4476</v>
      </c>
      <c r="T12" s="2" t="s">
        <v>123</v>
      </c>
      <c r="U12" s="2" t="s">
        <v>61</v>
      </c>
      <c r="V12" s="2" t="s">
        <v>62</v>
      </c>
      <c r="W12" s="2"/>
      <c r="X12" s="2"/>
      <c r="Y12" s="2"/>
      <c r="Z12" s="2"/>
      <c r="AA12" s="2" t="s">
        <v>4455</v>
      </c>
      <c r="AB12" s="2" t="s">
        <v>4455</v>
      </c>
      <c r="AC12">
        <f>Notes!$C$7 * Notes!$F$10 * Notes!$C$13</f>
        <v>48177664000</v>
      </c>
      <c r="AD12">
        <f>Notes!$D$7 * Notes!$F$10 * Notes!$C$13</f>
        <v>15627124600</v>
      </c>
      <c r="AE12">
        <f>Notes!$E$7 * Notes!$F$10 * Notes!$C$13</f>
        <v>8970240000</v>
      </c>
      <c r="AF12">
        <f>Notes!$F$7 * Notes!$F$10 * Notes!$C$13</f>
        <v>38273024000</v>
      </c>
      <c r="AG12">
        <v>1</v>
      </c>
      <c r="AH12">
        <v>1</v>
      </c>
    </row>
    <row r="13" spans="1:35" ht="45" x14ac:dyDescent="0.25">
      <c r="A13" s="2" t="s">
        <v>37</v>
      </c>
      <c r="B13" s="2" t="s">
        <v>124</v>
      </c>
      <c r="C13" s="2" t="s">
        <v>125</v>
      </c>
      <c r="D13" s="2" t="s">
        <v>126</v>
      </c>
      <c r="E13" s="2" t="s">
        <v>127</v>
      </c>
      <c r="F13" s="2" t="s">
        <v>128</v>
      </c>
      <c r="G13" s="2" t="s">
        <v>129</v>
      </c>
      <c r="H13" s="2" t="s">
        <v>4377</v>
      </c>
      <c r="I13" s="2"/>
      <c r="J13" s="2" t="s">
        <v>44</v>
      </c>
      <c r="K13" s="2" t="s">
        <v>4438</v>
      </c>
      <c r="L13" s="2" t="s">
        <v>128</v>
      </c>
      <c r="M13" s="2" t="s">
        <v>130</v>
      </c>
      <c r="N13" s="2" t="s">
        <v>4453</v>
      </c>
      <c r="O13" s="2" t="s">
        <v>47</v>
      </c>
      <c r="P13" s="2" t="s">
        <v>4449</v>
      </c>
      <c r="Q13" s="2"/>
      <c r="R13" s="2" t="s">
        <v>131</v>
      </c>
      <c r="S13" s="2" t="s">
        <v>4477</v>
      </c>
      <c r="T13" s="2" t="s">
        <v>132</v>
      </c>
      <c r="U13" s="2" t="s">
        <v>4439</v>
      </c>
      <c r="V13" s="2" t="s">
        <v>4440</v>
      </c>
      <c r="W13" s="2"/>
      <c r="X13" s="2"/>
      <c r="Y13" s="2"/>
      <c r="Z13" s="2"/>
      <c r="AA13" s="2" t="s">
        <v>4461</v>
      </c>
      <c r="AB13" s="2" t="s">
        <v>4461</v>
      </c>
      <c r="AC13">
        <f>Notes!$C$7 * Notes!$F$10 * Notes!$C$13</f>
        <v>48177664000</v>
      </c>
      <c r="AD13">
        <f>Notes!$D$7 * Notes!$F$10 * Notes!$C$13</f>
        <v>15627124600</v>
      </c>
      <c r="AE13">
        <f>Notes!$E$7 * Notes!$F$10 * Notes!$C$13</f>
        <v>8970240000</v>
      </c>
      <c r="AF13">
        <f>Notes!$F$7 * Notes!$F$10 * Notes!$C$13</f>
        <v>38273024000</v>
      </c>
      <c r="AG13">
        <v>2</v>
      </c>
      <c r="AH13">
        <v>2</v>
      </c>
    </row>
    <row r="14" spans="1:35" ht="30" x14ac:dyDescent="0.25">
      <c r="A14" s="2" t="s">
        <v>37</v>
      </c>
      <c r="B14" s="2" t="s">
        <v>133</v>
      </c>
      <c r="C14" s="2" t="s">
        <v>53</v>
      </c>
      <c r="D14" s="2" t="s">
        <v>134</v>
      </c>
      <c r="E14" s="2" t="s">
        <v>4478</v>
      </c>
      <c r="F14" s="2" t="s">
        <v>135</v>
      </c>
      <c r="G14" s="2" t="s">
        <v>136</v>
      </c>
      <c r="H14" s="2" t="s">
        <v>4479</v>
      </c>
      <c r="I14" s="2"/>
      <c r="J14" s="2" t="s">
        <v>44</v>
      </c>
      <c r="K14" s="2" t="s">
        <v>137</v>
      </c>
      <c r="L14" s="2" t="s">
        <v>135</v>
      </c>
      <c r="M14" s="2" t="s">
        <v>130</v>
      </c>
      <c r="N14" s="2" t="s">
        <v>4453</v>
      </c>
      <c r="O14" s="2" t="s">
        <v>47</v>
      </c>
      <c r="P14" s="2" t="s">
        <v>4449</v>
      </c>
      <c r="Q14" s="2"/>
      <c r="R14" s="2" t="s">
        <v>138</v>
      </c>
      <c r="S14" s="2" t="s">
        <v>4480</v>
      </c>
      <c r="T14" s="2" t="s">
        <v>139</v>
      </c>
      <c r="U14" s="2" t="s">
        <v>4481</v>
      </c>
      <c r="V14" s="2" t="s">
        <v>4482</v>
      </c>
      <c r="W14" s="2"/>
      <c r="X14" s="2"/>
      <c r="Y14" s="2"/>
      <c r="Z14" s="2"/>
      <c r="AA14" s="2" t="s">
        <v>4461</v>
      </c>
      <c r="AB14" s="2" t="s">
        <v>4461</v>
      </c>
      <c r="AC14">
        <f>Notes!$C$7 * Notes!$F$10 * Notes!$C$13</f>
        <v>48177664000</v>
      </c>
      <c r="AD14">
        <f>Notes!$D$7 * Notes!$F$10 * Notes!$C$13</f>
        <v>15627124600</v>
      </c>
      <c r="AE14">
        <f>Notes!$E$7 * Notes!$F$10 * Notes!$C$13</f>
        <v>8970240000</v>
      </c>
      <c r="AF14">
        <f>Notes!$F$7 * Notes!$F$10 * Notes!$C$13</f>
        <v>38273024000</v>
      </c>
      <c r="AG14">
        <v>2</v>
      </c>
      <c r="AH14">
        <v>2</v>
      </c>
    </row>
    <row r="15" spans="1:35" ht="45" x14ac:dyDescent="0.25">
      <c r="A15" s="2" t="s">
        <v>37</v>
      </c>
      <c r="B15" s="2" t="s">
        <v>140</v>
      </c>
      <c r="C15" s="2" t="s">
        <v>141</v>
      </c>
      <c r="D15" s="2" t="s">
        <v>142</v>
      </c>
      <c r="E15" s="2" t="s">
        <v>4483</v>
      </c>
      <c r="F15" s="2" t="s">
        <v>143</v>
      </c>
      <c r="G15" s="2" t="s">
        <v>144</v>
      </c>
      <c r="H15" s="2" t="s">
        <v>4484</v>
      </c>
      <c r="I15" s="2"/>
      <c r="J15" s="2" t="s">
        <v>44</v>
      </c>
      <c r="K15" s="2" t="s">
        <v>137</v>
      </c>
      <c r="L15" s="2" t="s">
        <v>143</v>
      </c>
      <c r="M15" s="2" t="s">
        <v>145</v>
      </c>
      <c r="N15" s="2" t="s">
        <v>4453</v>
      </c>
      <c r="O15" s="2" t="s">
        <v>146</v>
      </c>
      <c r="P15" s="2" t="s">
        <v>4449</v>
      </c>
      <c r="Q15" s="2"/>
      <c r="R15" s="2" t="s">
        <v>147</v>
      </c>
      <c r="S15" s="2" t="s">
        <v>4485</v>
      </c>
      <c r="T15" s="2" t="s">
        <v>148</v>
      </c>
      <c r="U15" s="2" t="s">
        <v>4486</v>
      </c>
      <c r="V15" s="2" t="s">
        <v>4487</v>
      </c>
      <c r="W15" s="2"/>
      <c r="X15" s="2"/>
      <c r="Y15" s="2"/>
      <c r="Z15" s="2"/>
      <c r="AA15" s="2" t="s">
        <v>4461</v>
      </c>
      <c r="AB15" s="2" t="s">
        <v>4461</v>
      </c>
      <c r="AC15">
        <f>Notes!$C$7 * Notes!$F$10 * Notes!$C$13</f>
        <v>48177664000</v>
      </c>
      <c r="AD15">
        <f>Notes!$D$7 * Notes!$F$10 * Notes!$C$13</f>
        <v>15627124600</v>
      </c>
      <c r="AE15">
        <f>Notes!$E$7 * Notes!$F$10 * Notes!$C$13</f>
        <v>8970240000</v>
      </c>
      <c r="AF15">
        <f>Notes!$F$7 * Notes!$F$10 * Notes!$C$13</f>
        <v>38273024000</v>
      </c>
      <c r="AG15">
        <v>3</v>
      </c>
      <c r="AH15">
        <v>2</v>
      </c>
    </row>
    <row r="16" spans="1:35" ht="30" x14ac:dyDescent="0.25">
      <c r="A16" s="2" t="s">
        <v>37</v>
      </c>
      <c r="B16" s="2" t="s">
        <v>149</v>
      </c>
      <c r="C16" s="2" t="s">
        <v>39</v>
      </c>
      <c r="D16" s="2" t="s">
        <v>150</v>
      </c>
      <c r="E16" s="2" t="s">
        <v>4488</v>
      </c>
      <c r="F16" s="2" t="s">
        <v>151</v>
      </c>
      <c r="G16" s="2" t="s">
        <v>152</v>
      </c>
      <c r="H16" s="2" t="s">
        <v>43</v>
      </c>
      <c r="I16" s="2"/>
      <c r="J16" s="2" t="s">
        <v>44</v>
      </c>
      <c r="K16" s="2" t="s">
        <v>45</v>
      </c>
      <c r="L16" s="2" t="s">
        <v>151</v>
      </c>
      <c r="M16" s="2" t="s">
        <v>46</v>
      </c>
      <c r="N16" s="2" t="s">
        <v>4448</v>
      </c>
      <c r="O16" s="2" t="s">
        <v>47</v>
      </c>
      <c r="P16" s="2" t="s">
        <v>4449</v>
      </c>
      <c r="Q16" s="2"/>
      <c r="R16" s="2" t="s">
        <v>153</v>
      </c>
      <c r="S16" s="2" t="s">
        <v>4489</v>
      </c>
      <c r="T16" s="2" t="s">
        <v>154</v>
      </c>
      <c r="U16" s="2" t="s">
        <v>50</v>
      </c>
      <c r="V16" s="2" t="s">
        <v>51</v>
      </c>
      <c r="W16" s="2"/>
      <c r="X16" s="2"/>
      <c r="Y16" s="2"/>
      <c r="Z16" s="2"/>
      <c r="AA16" s="2" t="s">
        <v>4490</v>
      </c>
      <c r="AB16" s="2" t="s">
        <v>4490</v>
      </c>
      <c r="AC16">
        <f>Notes!$C$7 * Notes!$F$10 * Notes!$C$13</f>
        <v>48177664000</v>
      </c>
      <c r="AD16">
        <f>Notes!$D$7 * Notes!$F$10 * Notes!$C$13</f>
        <v>15627124600</v>
      </c>
      <c r="AE16">
        <f>Notes!$E$7 * Notes!$F$10 * Notes!$C$13</f>
        <v>8970240000</v>
      </c>
      <c r="AF16">
        <f>Notes!$F$7 * Notes!$F$10 * Notes!$C$13</f>
        <v>38273024000</v>
      </c>
      <c r="AG16">
        <v>2</v>
      </c>
      <c r="AH16">
        <v>2</v>
      </c>
    </row>
    <row r="17" spans="1:34" ht="45" x14ac:dyDescent="0.25">
      <c r="A17" s="2" t="s">
        <v>37</v>
      </c>
      <c r="B17" s="2" t="s">
        <v>155</v>
      </c>
      <c r="C17" s="2" t="s">
        <v>39</v>
      </c>
      <c r="D17" s="2" t="s">
        <v>156</v>
      </c>
      <c r="E17" s="2" t="s">
        <v>4491</v>
      </c>
      <c r="F17" s="2" t="s">
        <v>157</v>
      </c>
      <c r="G17" s="2" t="s">
        <v>158</v>
      </c>
      <c r="H17" s="2" t="s">
        <v>43</v>
      </c>
      <c r="I17" s="2"/>
      <c r="J17" s="2" t="s">
        <v>44</v>
      </c>
      <c r="K17" s="2" t="s">
        <v>45</v>
      </c>
      <c r="L17" s="2" t="s">
        <v>157</v>
      </c>
      <c r="M17" s="2" t="s">
        <v>46</v>
      </c>
      <c r="N17" s="2" t="s">
        <v>4448</v>
      </c>
      <c r="O17" s="2" t="s">
        <v>47</v>
      </c>
      <c r="P17" s="2" t="s">
        <v>4449</v>
      </c>
      <c r="Q17" s="2"/>
      <c r="R17" s="2" t="s">
        <v>159</v>
      </c>
      <c r="S17" s="2" t="s">
        <v>4492</v>
      </c>
      <c r="T17" s="2" t="s">
        <v>160</v>
      </c>
      <c r="U17" s="2" t="s">
        <v>50</v>
      </c>
      <c r="V17" s="2" t="s">
        <v>51</v>
      </c>
      <c r="W17" s="2"/>
      <c r="X17" s="2"/>
      <c r="Y17" s="2"/>
      <c r="Z17" s="2"/>
      <c r="AA17" s="2" t="s">
        <v>4468</v>
      </c>
      <c r="AB17" s="2" t="s">
        <v>4468</v>
      </c>
      <c r="AC17">
        <f>Notes!$C$7 * Notes!$F$10 * Notes!$C$13</f>
        <v>48177664000</v>
      </c>
      <c r="AD17">
        <f>Notes!$D$7 * Notes!$F$10 * Notes!$C$13</f>
        <v>15627124600</v>
      </c>
      <c r="AE17">
        <f>Notes!$E$7 * Notes!$F$10 * Notes!$C$13</f>
        <v>8970240000</v>
      </c>
      <c r="AF17">
        <f>Notes!$F$7 * Notes!$F$10 * Notes!$C$13</f>
        <v>38273024000</v>
      </c>
      <c r="AG17">
        <v>2</v>
      </c>
      <c r="AH17">
        <v>2</v>
      </c>
    </row>
    <row r="18" spans="1:34" ht="75" x14ac:dyDescent="0.25">
      <c r="A18" s="2" t="s">
        <v>37</v>
      </c>
      <c r="B18" s="2" t="s">
        <v>161</v>
      </c>
      <c r="C18" s="2" t="s">
        <v>39</v>
      </c>
      <c r="D18" s="2" t="s">
        <v>162</v>
      </c>
      <c r="E18" s="2" t="s">
        <v>4493</v>
      </c>
      <c r="F18" s="2" t="s">
        <v>163</v>
      </c>
      <c r="G18" s="2" t="s">
        <v>164</v>
      </c>
      <c r="H18" s="2" t="s">
        <v>165</v>
      </c>
      <c r="I18" s="2"/>
      <c r="J18" s="2" t="s">
        <v>44</v>
      </c>
      <c r="K18" s="2" t="s">
        <v>45</v>
      </c>
      <c r="L18" s="2" t="s">
        <v>163</v>
      </c>
      <c r="M18" s="2" t="s">
        <v>130</v>
      </c>
      <c r="N18" s="2" t="s">
        <v>4448</v>
      </c>
      <c r="O18" s="2" t="s">
        <v>47</v>
      </c>
      <c r="P18" s="2" t="s">
        <v>4449</v>
      </c>
      <c r="Q18" s="2"/>
      <c r="R18" s="2" t="s">
        <v>166</v>
      </c>
      <c r="S18" s="2" t="s">
        <v>4494</v>
      </c>
      <c r="T18" s="2" t="s">
        <v>167</v>
      </c>
      <c r="U18" s="2" t="s">
        <v>168</v>
      </c>
      <c r="V18" s="2" t="s">
        <v>169</v>
      </c>
      <c r="W18" s="2"/>
      <c r="X18" s="2"/>
      <c r="Y18" s="2"/>
      <c r="Z18" s="2"/>
      <c r="AA18" s="2" t="s">
        <v>4461</v>
      </c>
      <c r="AB18" s="2" t="s">
        <v>4461</v>
      </c>
      <c r="AC18">
        <f>Notes!$C$7 * Notes!$F$10 * Notes!$C$13</f>
        <v>48177664000</v>
      </c>
      <c r="AD18">
        <f>Notes!$D$7 * Notes!$F$10 * Notes!$C$13</f>
        <v>15627124600</v>
      </c>
      <c r="AE18">
        <f>Notes!$E$7 * Notes!$F$10 * Notes!$C$13</f>
        <v>8970240000</v>
      </c>
      <c r="AF18">
        <f>Notes!$F$7 * Notes!$F$10 * Notes!$C$13</f>
        <v>38273024000</v>
      </c>
      <c r="AG18">
        <v>2</v>
      </c>
      <c r="AH18">
        <v>3</v>
      </c>
    </row>
    <row r="19" spans="1:34" ht="30" x14ac:dyDescent="0.25">
      <c r="A19" s="2" t="s">
        <v>37</v>
      </c>
      <c r="B19" s="2" t="s">
        <v>170</v>
      </c>
      <c r="C19" s="2" t="s">
        <v>64</v>
      </c>
      <c r="D19" s="2" t="s">
        <v>171</v>
      </c>
      <c r="E19" s="2" t="s">
        <v>4495</v>
      </c>
      <c r="F19" s="2" t="s">
        <v>172</v>
      </c>
      <c r="G19" s="2" t="s">
        <v>173</v>
      </c>
      <c r="H19" s="2" t="s">
        <v>43</v>
      </c>
      <c r="I19" s="2" t="s">
        <v>81</v>
      </c>
      <c r="J19" s="2" t="s">
        <v>44</v>
      </c>
      <c r="K19" s="2" t="s">
        <v>45</v>
      </c>
      <c r="L19" s="2" t="s">
        <v>172</v>
      </c>
      <c r="M19" s="2" t="s">
        <v>46</v>
      </c>
      <c r="N19" s="2" t="s">
        <v>4448</v>
      </c>
      <c r="O19" s="2" t="s">
        <v>47</v>
      </c>
      <c r="P19" s="2" t="s">
        <v>4449</v>
      </c>
      <c r="Q19" s="2"/>
      <c r="R19" s="2" t="s">
        <v>174</v>
      </c>
      <c r="S19" s="2" t="s">
        <v>4496</v>
      </c>
      <c r="T19" s="2" t="s">
        <v>175</v>
      </c>
      <c r="U19" s="2" t="s">
        <v>50</v>
      </c>
      <c r="V19" s="2" t="s">
        <v>51</v>
      </c>
      <c r="W19" s="2"/>
      <c r="X19" s="2"/>
      <c r="Y19" s="2"/>
      <c r="Z19" s="2"/>
      <c r="AA19" s="2" t="s">
        <v>4461</v>
      </c>
      <c r="AB19" s="2" t="s">
        <v>4461</v>
      </c>
      <c r="AC19">
        <f>Notes!$C$7 * Notes!$F$10 * Notes!$C$13</f>
        <v>48177664000</v>
      </c>
      <c r="AD19">
        <f>Notes!$D$7 * Notes!$F$10 * Notes!$C$13</f>
        <v>15627124600</v>
      </c>
      <c r="AE19">
        <f>Notes!$E$7 * Notes!$F$10 * Notes!$C$13</f>
        <v>8970240000</v>
      </c>
      <c r="AF19">
        <f>Notes!$F$7 * Notes!$F$10 * Notes!$C$13</f>
        <v>38273024000</v>
      </c>
      <c r="AG19">
        <v>1</v>
      </c>
      <c r="AH19">
        <v>2</v>
      </c>
    </row>
    <row r="20" spans="1:34" ht="30" x14ac:dyDescent="0.25">
      <c r="A20" s="2" t="s">
        <v>37</v>
      </c>
      <c r="B20" s="2" t="s">
        <v>176</v>
      </c>
      <c r="C20" s="2" t="s">
        <v>64</v>
      </c>
      <c r="D20" s="2" t="s">
        <v>177</v>
      </c>
      <c r="E20" s="2" t="s">
        <v>4495</v>
      </c>
      <c r="F20" s="2" t="s">
        <v>178</v>
      </c>
      <c r="G20" s="2" t="s">
        <v>179</v>
      </c>
      <c r="H20" s="2" t="s">
        <v>43</v>
      </c>
      <c r="I20" s="2" t="s">
        <v>81</v>
      </c>
      <c r="J20" s="2" t="s">
        <v>44</v>
      </c>
      <c r="K20" s="2" t="s">
        <v>45</v>
      </c>
      <c r="L20" s="2" t="s">
        <v>178</v>
      </c>
      <c r="M20" s="2" t="s">
        <v>46</v>
      </c>
      <c r="N20" s="2" t="s">
        <v>4448</v>
      </c>
      <c r="O20" s="2" t="s">
        <v>47</v>
      </c>
      <c r="P20" s="2" t="s">
        <v>4449</v>
      </c>
      <c r="Q20" s="2"/>
      <c r="R20" s="2" t="s">
        <v>180</v>
      </c>
      <c r="S20" s="2" t="s">
        <v>4497</v>
      </c>
      <c r="T20" s="2" t="s">
        <v>181</v>
      </c>
      <c r="U20" s="2" t="s">
        <v>50</v>
      </c>
      <c r="V20" s="2" t="s">
        <v>51</v>
      </c>
      <c r="W20" s="2"/>
      <c r="X20" s="2"/>
      <c r="Y20" s="2"/>
      <c r="Z20" s="2"/>
      <c r="AA20" s="2" t="s">
        <v>4498</v>
      </c>
      <c r="AB20" s="2" t="s">
        <v>4498</v>
      </c>
      <c r="AC20">
        <f>Notes!$C$7 * Notes!$F$10 * Notes!$C$13</f>
        <v>48177664000</v>
      </c>
      <c r="AD20">
        <f>Notes!$D$7 * Notes!$F$10 * Notes!$C$13</f>
        <v>15627124600</v>
      </c>
      <c r="AE20">
        <f>Notes!$E$7 * Notes!$F$10 * Notes!$C$13</f>
        <v>8970240000</v>
      </c>
      <c r="AF20">
        <f>Notes!$F$7 * Notes!$F$10 * Notes!$C$13</f>
        <v>38273024000</v>
      </c>
      <c r="AG20">
        <v>2</v>
      </c>
      <c r="AH20">
        <v>2</v>
      </c>
    </row>
    <row r="21" spans="1:34" ht="30" x14ac:dyDescent="0.25">
      <c r="A21" s="2" t="s">
        <v>37</v>
      </c>
      <c r="B21" s="2" t="s">
        <v>182</v>
      </c>
      <c r="C21" s="2" t="s">
        <v>64</v>
      </c>
      <c r="D21" s="2" t="s">
        <v>183</v>
      </c>
      <c r="E21" s="2" t="s">
        <v>4495</v>
      </c>
      <c r="F21" s="2" t="s">
        <v>184</v>
      </c>
      <c r="G21" s="2" t="s">
        <v>185</v>
      </c>
      <c r="H21" s="2" t="s">
        <v>43</v>
      </c>
      <c r="I21" s="2" t="s">
        <v>68</v>
      </c>
      <c r="J21" s="2" t="s">
        <v>44</v>
      </c>
      <c r="K21" s="2" t="s">
        <v>45</v>
      </c>
      <c r="L21" s="2" t="s">
        <v>184</v>
      </c>
      <c r="M21" s="2" t="s">
        <v>46</v>
      </c>
      <c r="N21" s="2" t="s">
        <v>4448</v>
      </c>
      <c r="O21" s="2" t="s">
        <v>47</v>
      </c>
      <c r="P21" s="2" t="s">
        <v>4449</v>
      </c>
      <c r="Q21" s="2"/>
      <c r="R21" s="2" t="s">
        <v>186</v>
      </c>
      <c r="S21" s="2" t="s">
        <v>4499</v>
      </c>
      <c r="T21" s="2" t="s">
        <v>187</v>
      </c>
      <c r="U21" s="2" t="s">
        <v>50</v>
      </c>
      <c r="V21" s="2" t="s">
        <v>51</v>
      </c>
      <c r="W21" s="2"/>
      <c r="X21" s="2"/>
      <c r="Y21" s="2"/>
      <c r="Z21" s="2"/>
      <c r="AA21" s="2" t="s">
        <v>4461</v>
      </c>
      <c r="AB21" s="2" t="s">
        <v>4461</v>
      </c>
      <c r="AC21">
        <f>Notes!$C$7 * Notes!$F$10 * Notes!$C$13</f>
        <v>48177664000</v>
      </c>
      <c r="AD21">
        <f>Notes!$D$7 * Notes!$F$10 * Notes!$C$13</f>
        <v>15627124600</v>
      </c>
      <c r="AE21">
        <f>Notes!$E$7 * Notes!$F$10 * Notes!$C$13</f>
        <v>8970240000</v>
      </c>
      <c r="AF21">
        <f>Notes!$F$7 * Notes!$F$10 * Notes!$C$13</f>
        <v>38273024000</v>
      </c>
      <c r="AG21">
        <v>3</v>
      </c>
      <c r="AH21">
        <v>2</v>
      </c>
    </row>
    <row r="22" spans="1:34" ht="45" x14ac:dyDescent="0.25">
      <c r="A22" s="2" t="s">
        <v>37</v>
      </c>
      <c r="B22" s="2" t="s">
        <v>188</v>
      </c>
      <c r="C22" s="2" t="s">
        <v>189</v>
      </c>
      <c r="D22" s="2" t="s">
        <v>190</v>
      </c>
      <c r="E22" s="2" t="s">
        <v>4500</v>
      </c>
      <c r="F22" s="2" t="s">
        <v>191</v>
      </c>
      <c r="G22" s="2" t="s">
        <v>192</v>
      </c>
      <c r="H22" s="2" t="s">
        <v>57</v>
      </c>
      <c r="I22" s="2"/>
      <c r="J22" s="2" t="s">
        <v>44</v>
      </c>
      <c r="K22" s="2" t="s">
        <v>137</v>
      </c>
      <c r="L22" s="2" t="s">
        <v>191</v>
      </c>
      <c r="M22" s="2" t="s">
        <v>46</v>
      </c>
      <c r="N22" s="2" t="s">
        <v>4453</v>
      </c>
      <c r="O22" s="2" t="s">
        <v>47</v>
      </c>
      <c r="P22" s="2" t="s">
        <v>4449</v>
      </c>
      <c r="Q22" s="2"/>
      <c r="R22" s="2" t="s">
        <v>193</v>
      </c>
      <c r="S22" s="2" t="s">
        <v>4501</v>
      </c>
      <c r="T22" s="2" t="s">
        <v>194</v>
      </c>
      <c r="U22" s="2" t="s">
        <v>195</v>
      </c>
      <c r="V22" s="2" t="s">
        <v>196</v>
      </c>
      <c r="W22" s="2"/>
      <c r="X22" s="2"/>
      <c r="Y22" s="2"/>
      <c r="Z22" s="2"/>
      <c r="AA22" s="2" t="s">
        <v>4498</v>
      </c>
      <c r="AB22" s="2" t="s">
        <v>4498</v>
      </c>
      <c r="AC22">
        <f>Notes!$C$7 * Notes!$F$10 * Notes!$C$13</f>
        <v>48177664000</v>
      </c>
      <c r="AD22">
        <f>Notes!$D$7 * Notes!$F$10 * Notes!$C$13</f>
        <v>15627124600</v>
      </c>
      <c r="AE22">
        <f>Notes!$E$7 * Notes!$F$10 * Notes!$C$13</f>
        <v>8970240000</v>
      </c>
      <c r="AF22">
        <f>Notes!$F$7 * Notes!$F$10 * Notes!$C$13</f>
        <v>38273024000</v>
      </c>
      <c r="AG22">
        <v>2</v>
      </c>
      <c r="AH22">
        <v>2</v>
      </c>
    </row>
    <row r="23" spans="1:34" ht="75" x14ac:dyDescent="0.25">
      <c r="A23" s="2" t="s">
        <v>37</v>
      </c>
      <c r="B23" s="2" t="s">
        <v>197</v>
      </c>
      <c r="C23" s="2" t="s">
        <v>198</v>
      </c>
      <c r="D23" s="2" t="s">
        <v>199</v>
      </c>
      <c r="E23" s="2" t="s">
        <v>4502</v>
      </c>
      <c r="F23" s="2" t="s">
        <v>200</v>
      </c>
      <c r="G23" s="2" t="s">
        <v>201</v>
      </c>
      <c r="H23" s="2" t="s">
        <v>43</v>
      </c>
      <c r="I23" s="2"/>
      <c r="J23" s="2" t="s">
        <v>44</v>
      </c>
      <c r="K23" s="2" t="s">
        <v>45</v>
      </c>
      <c r="L23" s="2" t="s">
        <v>200</v>
      </c>
      <c r="M23" s="2" t="s">
        <v>46</v>
      </c>
      <c r="N23" s="2" t="s">
        <v>4448</v>
      </c>
      <c r="O23" s="2" t="s">
        <v>47</v>
      </c>
      <c r="P23" s="2" t="s">
        <v>4449</v>
      </c>
      <c r="Q23" s="2"/>
      <c r="R23" s="2" t="s">
        <v>202</v>
      </c>
      <c r="S23" s="2" t="s">
        <v>4503</v>
      </c>
      <c r="T23" s="2" t="s">
        <v>203</v>
      </c>
      <c r="U23" s="2" t="s">
        <v>50</v>
      </c>
      <c r="V23" s="2" t="s">
        <v>51</v>
      </c>
      <c r="W23" s="2" t="s">
        <v>204</v>
      </c>
      <c r="X23" s="2" t="s">
        <v>205</v>
      </c>
      <c r="Y23" s="2" t="s">
        <v>206</v>
      </c>
      <c r="Z23" s="2" t="s">
        <v>207</v>
      </c>
      <c r="AA23" s="2" t="s">
        <v>4468</v>
      </c>
      <c r="AB23" s="2" t="s">
        <v>4468</v>
      </c>
      <c r="AC23">
        <f>Notes!$C$7 * Notes!$F$10 * Notes!$C$13</f>
        <v>48177664000</v>
      </c>
      <c r="AD23">
        <f>Notes!$D$7 * Notes!$F$10 * Notes!$C$13</f>
        <v>15627124600</v>
      </c>
      <c r="AE23">
        <f>Notes!$E$7 * Notes!$F$10 * Notes!$C$13</f>
        <v>8970240000</v>
      </c>
      <c r="AF23">
        <f>Notes!$F$7 * Notes!$F$10 * Notes!$C$13</f>
        <v>38273024000</v>
      </c>
      <c r="AG23">
        <v>2</v>
      </c>
      <c r="AH23">
        <v>2</v>
      </c>
    </row>
    <row r="24" spans="1:34" ht="30" x14ac:dyDescent="0.25">
      <c r="A24" s="2" t="s">
        <v>37</v>
      </c>
      <c r="B24" s="2" t="s">
        <v>4504</v>
      </c>
      <c r="C24" s="2" t="s">
        <v>64</v>
      </c>
      <c r="D24" s="2" t="s">
        <v>4505</v>
      </c>
      <c r="E24" s="2" t="s">
        <v>4495</v>
      </c>
      <c r="F24" s="2" t="s">
        <v>4506</v>
      </c>
      <c r="G24" s="2" t="s">
        <v>4507</v>
      </c>
      <c r="H24" s="2" t="s">
        <v>43</v>
      </c>
      <c r="I24" s="2" t="s">
        <v>81</v>
      </c>
      <c r="J24" s="2" t="s">
        <v>44</v>
      </c>
      <c r="K24" s="2" t="s">
        <v>45</v>
      </c>
      <c r="L24" s="2" t="s">
        <v>4506</v>
      </c>
      <c r="M24" s="2" t="s">
        <v>46</v>
      </c>
      <c r="N24" s="2" t="s">
        <v>4448</v>
      </c>
      <c r="O24" s="2" t="s">
        <v>47</v>
      </c>
      <c r="P24" s="2" t="s">
        <v>4449</v>
      </c>
      <c r="Q24" s="2"/>
      <c r="R24" s="2" t="s">
        <v>208</v>
      </c>
      <c r="S24" s="2" t="s">
        <v>4508</v>
      </c>
      <c r="T24" s="2" t="s">
        <v>4509</v>
      </c>
      <c r="U24" s="2" t="s">
        <v>50</v>
      </c>
      <c r="V24" s="2" t="s">
        <v>51</v>
      </c>
      <c r="W24" s="2"/>
      <c r="X24" s="2"/>
      <c r="Y24" s="2"/>
      <c r="Z24" s="2"/>
      <c r="AA24" s="2" t="s">
        <v>4461</v>
      </c>
      <c r="AB24" s="2" t="s">
        <v>4461</v>
      </c>
      <c r="AC24">
        <f>Notes!$C$7 * Notes!$F$10 * Notes!$C$13</f>
        <v>48177664000</v>
      </c>
      <c r="AD24">
        <f>Notes!$D$7 * Notes!$F$10 * Notes!$C$13</f>
        <v>15627124600</v>
      </c>
      <c r="AE24">
        <f>Notes!$E$7 * Notes!$F$10 * Notes!$C$13</f>
        <v>8970240000</v>
      </c>
      <c r="AF24">
        <f>Notes!$F$7 * Notes!$F$10 * Notes!$C$13</f>
        <v>38273024000</v>
      </c>
      <c r="AG24">
        <v>3</v>
      </c>
      <c r="AH24">
        <v>3</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E0BD-4B08-4420-99F8-89959EC57686}">
  <dimension ref="A1:AI11"/>
  <sheetViews>
    <sheetView topLeftCell="A4" workbookViewId="0">
      <selection activeCell="L10" sqref="L10"/>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30" x14ac:dyDescent="0.25">
      <c r="A2" s="2" t="s">
        <v>823</v>
      </c>
      <c r="B2" s="2" t="s">
        <v>466</v>
      </c>
      <c r="C2" s="2" t="s">
        <v>64</v>
      </c>
      <c r="D2" s="2" t="s">
        <v>467</v>
      </c>
      <c r="E2" s="2" t="s">
        <v>4510</v>
      </c>
      <c r="F2" s="2" t="s">
        <v>468</v>
      </c>
      <c r="G2" s="2" t="s">
        <v>275</v>
      </c>
      <c r="H2" s="2" t="s">
        <v>43</v>
      </c>
      <c r="I2" s="2" t="s">
        <v>68</v>
      </c>
      <c r="J2" s="2" t="s">
        <v>44</v>
      </c>
      <c r="K2" s="2" t="s">
        <v>45</v>
      </c>
      <c r="L2" s="2" t="s">
        <v>468</v>
      </c>
      <c r="M2" s="2" t="s">
        <v>46</v>
      </c>
      <c r="N2" s="2" t="s">
        <v>4448</v>
      </c>
      <c r="O2" s="2" t="s">
        <v>47</v>
      </c>
      <c r="P2" s="2" t="s">
        <v>4511</v>
      </c>
      <c r="Q2" s="2"/>
      <c r="R2" s="2" t="s">
        <v>48</v>
      </c>
      <c r="S2" s="2" t="s">
        <v>4512</v>
      </c>
      <c r="T2" s="2" t="s">
        <v>471</v>
      </c>
      <c r="U2" s="2" t="s">
        <v>50</v>
      </c>
      <c r="V2" s="2" t="s">
        <v>51</v>
      </c>
      <c r="W2" s="2"/>
      <c r="X2" s="2"/>
      <c r="Y2" s="2"/>
      <c r="Z2" s="2"/>
      <c r="AA2" s="2" t="s">
        <v>220</v>
      </c>
      <c r="AB2" s="2" t="s">
        <v>220</v>
      </c>
      <c r="AC2">
        <f>Notes!$C$7 * Notes!$F$10 * Notes!$C$13</f>
        <v>48177664000</v>
      </c>
      <c r="AD2">
        <f>Notes!$D$7 * Notes!$F$10 * Notes!$C$13</f>
        <v>15627124600</v>
      </c>
      <c r="AE2">
        <f>Notes!$E$7 * Notes!$F$10 * Notes!$C$13</f>
        <v>8970240000</v>
      </c>
      <c r="AF2">
        <f>Notes!$F$7 * Notes!$F$10 * Notes!$C$13</f>
        <v>38273024000</v>
      </c>
      <c r="AG2">
        <v>3</v>
      </c>
      <c r="AH2">
        <v>2</v>
      </c>
    </row>
    <row r="3" spans="1:35" ht="30" x14ac:dyDescent="0.25">
      <c r="A3" s="2" t="s">
        <v>823</v>
      </c>
      <c r="B3" s="2" t="s">
        <v>460</v>
      </c>
      <c r="C3" s="2" t="s">
        <v>64</v>
      </c>
      <c r="D3" s="2" t="s">
        <v>450</v>
      </c>
      <c r="E3" s="2" t="s">
        <v>4513</v>
      </c>
      <c r="F3" s="2" t="s">
        <v>461</v>
      </c>
      <c r="G3" s="2" t="s">
        <v>277</v>
      </c>
      <c r="H3" s="2" t="s">
        <v>43</v>
      </c>
      <c r="I3" s="2" t="s">
        <v>68</v>
      </c>
      <c r="J3" s="2" t="s">
        <v>44</v>
      </c>
      <c r="K3" s="2" t="s">
        <v>45</v>
      </c>
      <c r="L3" s="2" t="s">
        <v>461</v>
      </c>
      <c r="M3" s="2" t="s">
        <v>46</v>
      </c>
      <c r="N3" s="2" t="s">
        <v>4448</v>
      </c>
      <c r="O3" s="2" t="s">
        <v>47</v>
      </c>
      <c r="P3" s="2" t="s">
        <v>4511</v>
      </c>
      <c r="Q3" s="2"/>
      <c r="R3" s="2" t="s">
        <v>59</v>
      </c>
      <c r="S3" s="2" t="s">
        <v>4514</v>
      </c>
      <c r="T3" s="2" t="s">
        <v>464</v>
      </c>
      <c r="U3" s="2" t="s">
        <v>50</v>
      </c>
      <c r="V3" s="2" t="s">
        <v>51</v>
      </c>
      <c r="W3" s="2"/>
      <c r="X3" s="2"/>
      <c r="Y3" s="2"/>
      <c r="Z3" s="2"/>
      <c r="AA3" s="2" t="s">
        <v>220</v>
      </c>
      <c r="AB3" s="2" t="s">
        <v>220</v>
      </c>
      <c r="AC3">
        <f>Notes!$C$7 * Notes!$F$10 * Notes!$C$13</f>
        <v>48177664000</v>
      </c>
      <c r="AD3">
        <f>Notes!$D$7 * Notes!$F$10 * Notes!$C$13</f>
        <v>15627124600</v>
      </c>
      <c r="AE3">
        <f>Notes!$E$7 * Notes!$F$10 * Notes!$C$13</f>
        <v>8970240000</v>
      </c>
      <c r="AF3">
        <f>Notes!$F$7 * Notes!$F$10 * Notes!$C$13</f>
        <v>38273024000</v>
      </c>
      <c r="AG3">
        <v>3</v>
      </c>
      <c r="AH3">
        <v>2</v>
      </c>
    </row>
    <row r="4" spans="1:35" ht="30" x14ac:dyDescent="0.25">
      <c r="A4" s="2" t="s">
        <v>823</v>
      </c>
      <c r="B4" s="2" t="s">
        <v>476</v>
      </c>
      <c r="C4" s="2" t="s">
        <v>64</v>
      </c>
      <c r="D4" s="2" t="s">
        <v>477</v>
      </c>
      <c r="E4" s="2" t="s">
        <v>4515</v>
      </c>
      <c r="F4" s="2" t="s">
        <v>478</v>
      </c>
      <c r="G4" s="2" t="s">
        <v>276</v>
      </c>
      <c r="H4" s="2" t="s">
        <v>43</v>
      </c>
      <c r="I4" s="2" t="s">
        <v>68</v>
      </c>
      <c r="J4" s="2" t="s">
        <v>44</v>
      </c>
      <c r="K4" s="2" t="s">
        <v>45</v>
      </c>
      <c r="L4" s="2" t="s">
        <v>478</v>
      </c>
      <c r="M4" s="2" t="s">
        <v>46</v>
      </c>
      <c r="N4" s="2" t="s">
        <v>4448</v>
      </c>
      <c r="O4" s="2" t="s">
        <v>47</v>
      </c>
      <c r="P4" s="2" t="s">
        <v>4511</v>
      </c>
      <c r="Q4" s="2"/>
      <c r="R4" s="2" t="s">
        <v>69</v>
      </c>
      <c r="S4" s="2" t="s">
        <v>4516</v>
      </c>
      <c r="T4" s="2" t="s">
        <v>481</v>
      </c>
      <c r="U4" s="2" t="s">
        <v>50</v>
      </c>
      <c r="V4" s="2" t="s">
        <v>51</v>
      </c>
      <c r="W4" s="2"/>
      <c r="X4" s="2"/>
      <c r="Y4" s="2"/>
      <c r="Z4" s="2"/>
      <c r="AA4" s="2" t="s">
        <v>220</v>
      </c>
      <c r="AB4" s="2" t="s">
        <v>220</v>
      </c>
      <c r="AC4">
        <f>Notes!$C$7 * Notes!$F$10 * Notes!$C$13</f>
        <v>48177664000</v>
      </c>
      <c r="AD4">
        <f>Notes!$D$7 * Notes!$F$10 * Notes!$C$13</f>
        <v>15627124600</v>
      </c>
      <c r="AE4">
        <f>Notes!$E$7 * Notes!$F$10 * Notes!$C$13</f>
        <v>8970240000</v>
      </c>
      <c r="AF4">
        <f>Notes!$F$7 * Notes!$F$10 * Notes!$C$13</f>
        <v>38273024000</v>
      </c>
      <c r="AG4">
        <v>3</v>
      </c>
      <c r="AH4">
        <v>2</v>
      </c>
    </row>
    <row r="5" spans="1:35" ht="30" x14ac:dyDescent="0.25">
      <c r="A5" s="2" t="s">
        <v>823</v>
      </c>
      <c r="B5" s="2" t="s">
        <v>484</v>
      </c>
      <c r="C5" s="2" t="s">
        <v>64</v>
      </c>
      <c r="D5" s="2" t="s">
        <v>485</v>
      </c>
      <c r="E5" s="2" t="s">
        <v>4517</v>
      </c>
      <c r="F5" s="2" t="s">
        <v>486</v>
      </c>
      <c r="G5" s="2" t="s">
        <v>487</v>
      </c>
      <c r="H5" s="2" t="s">
        <v>43</v>
      </c>
      <c r="I5" s="2" t="s">
        <v>68</v>
      </c>
      <c r="J5" s="2" t="s">
        <v>44</v>
      </c>
      <c r="K5" s="2" t="s">
        <v>45</v>
      </c>
      <c r="L5" s="2" t="s">
        <v>486</v>
      </c>
      <c r="M5" s="2" t="s">
        <v>46</v>
      </c>
      <c r="N5" s="2" t="s">
        <v>4448</v>
      </c>
      <c r="O5" s="2" t="s">
        <v>47</v>
      </c>
      <c r="P5" s="2" t="s">
        <v>4511</v>
      </c>
      <c r="Q5" s="2"/>
      <c r="R5" s="2" t="s">
        <v>75</v>
      </c>
      <c r="S5" s="2" t="s">
        <v>4518</v>
      </c>
      <c r="T5" s="2" t="s">
        <v>490</v>
      </c>
      <c r="U5" s="2" t="s">
        <v>50</v>
      </c>
      <c r="V5" s="2" t="s">
        <v>51</v>
      </c>
      <c r="W5" s="2"/>
      <c r="X5" s="2"/>
      <c r="Y5" s="2"/>
      <c r="Z5" s="2"/>
      <c r="AA5" s="2" t="s">
        <v>4519</v>
      </c>
      <c r="AB5" s="2" t="s">
        <v>4519</v>
      </c>
      <c r="AC5">
        <f>Notes!$C$7 * Notes!$F$10 * Notes!$C$13</f>
        <v>48177664000</v>
      </c>
      <c r="AD5">
        <f>Notes!$D$7 * Notes!$F$10 * Notes!$C$13</f>
        <v>15627124600</v>
      </c>
      <c r="AE5">
        <f>Notes!$E$7 * Notes!$F$10 * Notes!$C$13</f>
        <v>8970240000</v>
      </c>
      <c r="AF5">
        <f>Notes!$F$7 * Notes!$F$10 * Notes!$C$13</f>
        <v>38273024000</v>
      </c>
      <c r="AG5">
        <v>3</v>
      </c>
      <c r="AH5">
        <v>2</v>
      </c>
    </row>
    <row r="6" spans="1:35" ht="30" x14ac:dyDescent="0.25">
      <c r="A6" s="2" t="s">
        <v>823</v>
      </c>
      <c r="B6" s="2" t="s">
        <v>448</v>
      </c>
      <c r="C6" s="2" t="s">
        <v>64</v>
      </c>
      <c r="D6" s="2" t="s">
        <v>449</v>
      </c>
      <c r="E6" s="2" t="s">
        <v>4520</v>
      </c>
      <c r="F6" s="2" t="s">
        <v>451</v>
      </c>
      <c r="G6" s="2" t="s">
        <v>452</v>
      </c>
      <c r="H6" s="2" t="s">
        <v>43</v>
      </c>
      <c r="I6" s="2" t="s">
        <v>81</v>
      </c>
      <c r="J6" s="2" t="s">
        <v>44</v>
      </c>
      <c r="K6" s="2" t="s">
        <v>45</v>
      </c>
      <c r="L6" s="2" t="s">
        <v>451</v>
      </c>
      <c r="M6" s="2" t="s">
        <v>46</v>
      </c>
      <c r="N6" s="2" t="s">
        <v>4448</v>
      </c>
      <c r="O6" s="2" t="s">
        <v>47</v>
      </c>
      <c r="P6" s="2" t="s">
        <v>4511</v>
      </c>
      <c r="Q6" s="2"/>
      <c r="R6" s="2" t="s">
        <v>82</v>
      </c>
      <c r="S6" s="2" t="s">
        <v>4521</v>
      </c>
      <c r="T6" s="2" t="s">
        <v>455</v>
      </c>
      <c r="U6" s="2" t="s">
        <v>50</v>
      </c>
      <c r="V6" s="2" t="s">
        <v>51</v>
      </c>
      <c r="W6" s="2"/>
      <c r="X6" s="2"/>
      <c r="Y6" s="2"/>
      <c r="Z6" s="2"/>
      <c r="AA6" s="2" t="s">
        <v>220</v>
      </c>
      <c r="AB6" s="2" t="s">
        <v>220</v>
      </c>
      <c r="AC6">
        <f>Notes!$C$7 * Notes!$F$10 * Notes!$C$13</f>
        <v>48177664000</v>
      </c>
      <c r="AD6">
        <f>Notes!$D$7 * Notes!$F$10 * Notes!$C$13</f>
        <v>15627124600</v>
      </c>
      <c r="AE6">
        <f>Notes!$E$7 * Notes!$F$10 * Notes!$C$13</f>
        <v>8970240000</v>
      </c>
      <c r="AF6">
        <f>Notes!$F$7 * Notes!$F$10 * Notes!$C$13</f>
        <v>38273024000</v>
      </c>
      <c r="AG6">
        <v>2</v>
      </c>
      <c r="AH6">
        <v>3</v>
      </c>
    </row>
    <row r="7" spans="1:35" ht="30" x14ac:dyDescent="0.25">
      <c r="A7" s="2" t="s">
        <v>823</v>
      </c>
      <c r="B7" s="2" t="s">
        <v>491</v>
      </c>
      <c r="C7" s="2" t="s">
        <v>125</v>
      </c>
      <c r="D7" s="2" t="s">
        <v>492</v>
      </c>
      <c r="E7" s="2" t="s">
        <v>4522</v>
      </c>
      <c r="F7" s="2" t="s">
        <v>493</v>
      </c>
      <c r="G7" s="2" t="s">
        <v>494</v>
      </c>
      <c r="H7" s="2" t="s">
        <v>43</v>
      </c>
      <c r="I7" s="2"/>
      <c r="J7" s="2" t="s">
        <v>44</v>
      </c>
      <c r="K7" s="2" t="s">
        <v>45</v>
      </c>
      <c r="L7" s="2" t="s">
        <v>493</v>
      </c>
      <c r="M7" s="2" t="s">
        <v>46</v>
      </c>
      <c r="N7" s="2" t="s">
        <v>4448</v>
      </c>
      <c r="O7" s="2" t="s">
        <v>47</v>
      </c>
      <c r="P7" s="2" t="s">
        <v>4511</v>
      </c>
      <c r="Q7" s="2"/>
      <c r="R7" s="2" t="s">
        <v>88</v>
      </c>
      <c r="S7" s="2" t="s">
        <v>4523</v>
      </c>
      <c r="T7" s="2" t="s">
        <v>497</v>
      </c>
      <c r="U7" s="2" t="s">
        <v>50</v>
      </c>
      <c r="V7" s="2" t="s">
        <v>51</v>
      </c>
      <c r="W7" s="2"/>
      <c r="X7" s="2"/>
      <c r="Y7" s="2"/>
      <c r="Z7" s="2"/>
      <c r="AA7" s="2" t="s">
        <v>220</v>
      </c>
      <c r="AB7" s="2" t="s">
        <v>220</v>
      </c>
      <c r="AC7">
        <f>Notes!$C$7 * Notes!$F$10 * Notes!$C$13</f>
        <v>48177664000</v>
      </c>
      <c r="AD7">
        <f>Notes!$D$7 * Notes!$F$10 * Notes!$C$13</f>
        <v>15627124600</v>
      </c>
      <c r="AE7">
        <f>Notes!$E$7 * Notes!$F$10 * Notes!$C$13</f>
        <v>8970240000</v>
      </c>
      <c r="AF7">
        <f>Notes!$F$7 * Notes!$F$10 * Notes!$C$13</f>
        <v>38273024000</v>
      </c>
      <c r="AG7">
        <v>1</v>
      </c>
      <c r="AH7">
        <v>2</v>
      </c>
    </row>
    <row r="8" spans="1:35" ht="105" x14ac:dyDescent="0.25">
      <c r="A8" s="2" t="s">
        <v>823</v>
      </c>
      <c r="B8" s="2" t="s">
        <v>503</v>
      </c>
      <c r="C8" s="2" t="s">
        <v>125</v>
      </c>
      <c r="D8" s="2" t="s">
        <v>504</v>
      </c>
      <c r="E8" s="2" t="s">
        <v>4524</v>
      </c>
      <c r="F8" s="2" t="s">
        <v>506</v>
      </c>
      <c r="G8" s="2" t="s">
        <v>507</v>
      </c>
      <c r="H8" s="2" t="s">
        <v>43</v>
      </c>
      <c r="I8" s="2"/>
      <c r="J8" s="2" t="s">
        <v>44</v>
      </c>
      <c r="K8" s="2" t="s">
        <v>45</v>
      </c>
      <c r="L8" s="2" t="s">
        <v>506</v>
      </c>
      <c r="M8" s="2" t="s">
        <v>46</v>
      </c>
      <c r="N8" s="2" t="s">
        <v>4448</v>
      </c>
      <c r="O8" s="2" t="s">
        <v>47</v>
      </c>
      <c r="P8" s="2" t="s">
        <v>4511</v>
      </c>
      <c r="Q8" s="2"/>
      <c r="R8" s="2" t="s">
        <v>94</v>
      </c>
      <c r="S8" s="2" t="s">
        <v>4525</v>
      </c>
      <c r="T8" s="2" t="s">
        <v>510</v>
      </c>
      <c r="U8" s="2" t="s">
        <v>50</v>
      </c>
      <c r="V8" s="2" t="s">
        <v>51</v>
      </c>
      <c r="W8" s="2"/>
      <c r="X8" s="2"/>
      <c r="Y8" s="2"/>
      <c r="Z8" s="2"/>
      <c r="AA8" s="2" t="s">
        <v>220</v>
      </c>
      <c r="AB8" s="2" t="s">
        <v>220</v>
      </c>
      <c r="AC8">
        <f>Notes!$C$7 * Notes!$F$10 * Notes!$C$13</f>
        <v>48177664000</v>
      </c>
      <c r="AD8">
        <f>Notes!$D$7 * Notes!$F$10 * Notes!$C$13</f>
        <v>15627124600</v>
      </c>
      <c r="AE8">
        <f>Notes!$E$7 * Notes!$F$10 * Notes!$C$13</f>
        <v>8970240000</v>
      </c>
      <c r="AF8">
        <f>Notes!$F$7 * Notes!$F$10 * Notes!$C$13</f>
        <v>38273024000</v>
      </c>
      <c r="AG8">
        <v>3</v>
      </c>
      <c r="AH8">
        <v>3</v>
      </c>
    </row>
    <row r="9" spans="1:35" ht="90" x14ac:dyDescent="0.25">
      <c r="A9" s="2" t="s">
        <v>823</v>
      </c>
      <c r="B9" s="2" t="s">
        <v>514</v>
      </c>
      <c r="C9" s="2" t="s">
        <v>125</v>
      </c>
      <c r="D9" s="2" t="s">
        <v>515</v>
      </c>
      <c r="E9" s="2" t="s">
        <v>4526</v>
      </c>
      <c r="F9" s="2" t="s">
        <v>516</v>
      </c>
      <c r="G9" s="2" t="s">
        <v>517</v>
      </c>
      <c r="H9" s="2" t="s">
        <v>43</v>
      </c>
      <c r="I9" s="2"/>
      <c r="J9" s="2" t="s">
        <v>44</v>
      </c>
      <c r="K9" s="2" t="s">
        <v>45</v>
      </c>
      <c r="L9" s="2" t="s">
        <v>516</v>
      </c>
      <c r="M9" s="2" t="s">
        <v>46</v>
      </c>
      <c r="N9" s="2" t="s">
        <v>4448</v>
      </c>
      <c r="O9" s="2" t="s">
        <v>47</v>
      </c>
      <c r="P9" s="2" t="s">
        <v>4511</v>
      </c>
      <c r="Q9" s="2"/>
      <c r="R9" s="2" t="s">
        <v>100</v>
      </c>
      <c r="S9" s="2" t="s">
        <v>4527</v>
      </c>
      <c r="T9" s="2" t="s">
        <v>520</v>
      </c>
      <c r="U9" s="2" t="s">
        <v>50</v>
      </c>
      <c r="V9" s="2" t="s">
        <v>51</v>
      </c>
      <c r="W9" s="2"/>
      <c r="X9" s="2"/>
      <c r="Y9" s="2"/>
      <c r="Z9" s="2"/>
      <c r="AA9" s="2" t="s">
        <v>220</v>
      </c>
      <c r="AB9" s="2" t="s">
        <v>220</v>
      </c>
      <c r="AC9">
        <f>Notes!$C$7 * Notes!$F$10 * Notes!$C$13</f>
        <v>48177664000</v>
      </c>
      <c r="AD9">
        <f>Notes!$D$7 * Notes!$F$10 * Notes!$C$13</f>
        <v>15627124600</v>
      </c>
      <c r="AE9">
        <f>Notes!$E$7 * Notes!$F$10 * Notes!$C$13</f>
        <v>8970240000</v>
      </c>
      <c r="AF9">
        <f>Notes!$F$7 * Notes!$F$10 * Notes!$C$13</f>
        <v>38273024000</v>
      </c>
      <c r="AG9">
        <v>3</v>
      </c>
      <c r="AH9">
        <v>3</v>
      </c>
    </row>
    <row r="10" spans="1:35" ht="30" x14ac:dyDescent="0.25">
      <c r="A10" s="2" t="s">
        <v>823</v>
      </c>
      <c r="B10" s="2" t="s">
        <v>236</v>
      </c>
      <c r="C10" s="2" t="s">
        <v>189</v>
      </c>
      <c r="D10" s="2" t="s">
        <v>236</v>
      </c>
      <c r="E10" s="2" t="s">
        <v>4528</v>
      </c>
      <c r="F10" s="2" t="s">
        <v>237</v>
      </c>
      <c r="G10" s="2" t="s">
        <v>238</v>
      </c>
      <c r="H10" s="2" t="s">
        <v>43</v>
      </c>
      <c r="I10" s="2"/>
      <c r="J10" s="2" t="s">
        <v>44</v>
      </c>
      <c r="K10" s="2" t="s">
        <v>45</v>
      </c>
      <c r="L10" s="2" t="s">
        <v>237</v>
      </c>
      <c r="M10" s="2" t="s">
        <v>46</v>
      </c>
      <c r="N10" s="2" t="s">
        <v>4448</v>
      </c>
      <c r="O10" s="2" t="s">
        <v>47</v>
      </c>
      <c r="P10" s="2" t="s">
        <v>4511</v>
      </c>
      <c r="Q10" s="2"/>
      <c r="R10" s="2" t="s">
        <v>108</v>
      </c>
      <c r="S10" s="2" t="s">
        <v>4529</v>
      </c>
      <c r="T10" s="2" t="s">
        <v>239</v>
      </c>
      <c r="U10" s="2" t="s">
        <v>50</v>
      </c>
      <c r="V10" s="2" t="s">
        <v>51</v>
      </c>
      <c r="W10" s="2"/>
      <c r="X10" s="2"/>
      <c r="Y10" s="2"/>
      <c r="Z10" s="2"/>
      <c r="AA10" s="2" t="s">
        <v>220</v>
      </c>
      <c r="AB10" s="2" t="s">
        <v>220</v>
      </c>
      <c r="AC10">
        <f>Notes!$C$7 * Notes!$F$10 * Notes!$C$13</f>
        <v>48177664000</v>
      </c>
      <c r="AD10">
        <f>Notes!$D$7 * Notes!$F$10 * Notes!$C$13</f>
        <v>15627124600</v>
      </c>
      <c r="AE10">
        <f>Notes!$E$7 * Notes!$F$10 * Notes!$C$13</f>
        <v>8970240000</v>
      </c>
      <c r="AF10">
        <f>Notes!$F$7 * Notes!$F$10 * Notes!$C$13</f>
        <v>38273024000</v>
      </c>
      <c r="AG10">
        <v>2</v>
      </c>
      <c r="AH10">
        <v>1</v>
      </c>
    </row>
    <row r="11" spans="1:35" ht="30" x14ac:dyDescent="0.25">
      <c r="A11" s="2" t="s">
        <v>37</v>
      </c>
      <c r="B11" s="2" t="s">
        <v>4530</v>
      </c>
      <c r="C11" s="2" t="s">
        <v>39</v>
      </c>
      <c r="D11" s="2" t="s">
        <v>4531</v>
      </c>
      <c r="E11" s="2" t="s">
        <v>4532</v>
      </c>
      <c r="F11" s="2" t="s">
        <v>4533</v>
      </c>
      <c r="G11" s="2" t="s">
        <v>4534</v>
      </c>
      <c r="H11" s="2" t="s">
        <v>43</v>
      </c>
      <c r="I11" s="2"/>
      <c r="J11" s="2" t="s">
        <v>44</v>
      </c>
      <c r="K11" s="2" t="s">
        <v>45</v>
      </c>
      <c r="L11" s="2" t="s">
        <v>4533</v>
      </c>
      <c r="M11" s="2" t="s">
        <v>46</v>
      </c>
      <c r="N11" s="2" t="s">
        <v>4448</v>
      </c>
      <c r="O11" s="2" t="s">
        <v>47</v>
      </c>
      <c r="P11" s="2" t="s">
        <v>4535</v>
      </c>
      <c r="Q11" s="2"/>
      <c r="R11" s="2" t="s">
        <v>69</v>
      </c>
      <c r="S11" s="2" t="s">
        <v>4536</v>
      </c>
      <c r="T11" s="2" t="s">
        <v>4537</v>
      </c>
      <c r="U11" s="2" t="s">
        <v>50</v>
      </c>
      <c r="V11" s="2" t="s">
        <v>51</v>
      </c>
      <c r="W11" s="2"/>
      <c r="X11" s="2"/>
      <c r="Y11" s="2"/>
      <c r="Z11" s="2"/>
      <c r="AA11" s="2" t="s">
        <v>220</v>
      </c>
      <c r="AB11" s="2" t="s">
        <v>220</v>
      </c>
      <c r="AC11">
        <f>Notes!$C$7 * Notes!$F$10 * Notes!$C$13</f>
        <v>48177664000</v>
      </c>
      <c r="AD11">
        <f>Notes!$D$7 * Notes!$F$10 * Notes!$C$13</f>
        <v>15627124600</v>
      </c>
      <c r="AE11">
        <f>Notes!$E$7 * Notes!$F$10 * Notes!$C$13</f>
        <v>8970240000</v>
      </c>
      <c r="AF11">
        <f>Notes!$F$7 * Notes!$F$10 * Notes!$C$13</f>
        <v>38273024000</v>
      </c>
      <c r="AG11">
        <v>3</v>
      </c>
      <c r="AH11">
        <v>2</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FBB48-522F-4689-AD6F-2540F56FB859}">
  <dimension ref="A1:AI10"/>
  <sheetViews>
    <sheetView workbookViewId="0">
      <selection activeCell="AB8" sqref="AB8"/>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x14ac:dyDescent="0.25">
      <c r="A2" s="2" t="s">
        <v>823</v>
      </c>
      <c r="B2" s="2" t="s">
        <v>225</v>
      </c>
      <c r="C2" s="2" t="s">
        <v>103</v>
      </c>
      <c r="D2" s="2" t="s">
        <v>226</v>
      </c>
      <c r="E2" s="2" t="s">
        <v>4538</v>
      </c>
      <c r="F2" s="2" t="s">
        <v>227</v>
      </c>
      <c r="G2" s="2" t="s">
        <v>106</v>
      </c>
      <c r="H2" s="2" t="s">
        <v>57</v>
      </c>
      <c r="I2" s="2"/>
      <c r="J2" s="2" t="s">
        <v>44</v>
      </c>
      <c r="K2" s="2" t="s">
        <v>240</v>
      </c>
      <c r="L2" s="2" t="s">
        <v>1380</v>
      </c>
      <c r="M2" s="2" t="s">
        <v>46</v>
      </c>
      <c r="N2" s="2" t="s">
        <v>4453</v>
      </c>
      <c r="O2" s="2" t="s">
        <v>47</v>
      </c>
      <c r="P2" s="2" t="s">
        <v>4539</v>
      </c>
      <c r="Q2" s="2"/>
      <c r="R2" s="2" t="s">
        <v>1338</v>
      </c>
      <c r="S2" s="2" t="s">
        <v>4540</v>
      </c>
      <c r="T2" s="2" t="s">
        <v>228</v>
      </c>
      <c r="U2" s="2" t="s">
        <v>242</v>
      </c>
      <c r="V2" s="2" t="s">
        <v>243</v>
      </c>
      <c r="W2" s="2"/>
      <c r="X2" s="2"/>
      <c r="Y2" s="2"/>
      <c r="Z2" s="2"/>
      <c r="AA2" s="2" t="s">
        <v>220</v>
      </c>
      <c r="AB2" s="2" t="s">
        <v>220</v>
      </c>
      <c r="AC2">
        <f>Notes!$C$7 * Notes!$F$10 * Notes!$C$13</f>
        <v>48177664000</v>
      </c>
      <c r="AD2">
        <f>Notes!$D$7 * Notes!$F$10 * Notes!$C$13</f>
        <v>15627124600</v>
      </c>
      <c r="AE2">
        <f>Notes!$E$7 * Notes!$F$10 * Notes!$C$13</f>
        <v>8970240000</v>
      </c>
      <c r="AF2">
        <f>Notes!$F$7 * Notes!$F$10 * Notes!$C$13</f>
        <v>38273024000</v>
      </c>
      <c r="AG2">
        <v>1</v>
      </c>
      <c r="AH2">
        <v>2</v>
      </c>
    </row>
    <row r="3" spans="1:35" ht="45" x14ac:dyDescent="0.25">
      <c r="A3" s="2" t="s">
        <v>823</v>
      </c>
      <c r="B3" s="2" t="s">
        <v>229</v>
      </c>
      <c r="C3" s="2" t="s">
        <v>103</v>
      </c>
      <c r="D3" s="2" t="s">
        <v>230</v>
      </c>
      <c r="E3" s="2" t="s">
        <v>4541</v>
      </c>
      <c r="F3" s="2" t="s">
        <v>231</v>
      </c>
      <c r="G3" s="2" t="s">
        <v>115</v>
      </c>
      <c r="H3" s="2" t="s">
        <v>57</v>
      </c>
      <c r="I3" s="2"/>
      <c r="J3" s="2" t="s">
        <v>44</v>
      </c>
      <c r="K3" s="2" t="s">
        <v>240</v>
      </c>
      <c r="L3" s="2" t="s">
        <v>1381</v>
      </c>
      <c r="M3" s="2" t="s">
        <v>46</v>
      </c>
      <c r="N3" s="2" t="s">
        <v>4453</v>
      </c>
      <c r="O3" s="2" t="s">
        <v>47</v>
      </c>
      <c r="P3" s="2" t="s">
        <v>4539</v>
      </c>
      <c r="Q3" s="2"/>
      <c r="R3" s="2" t="s">
        <v>48</v>
      </c>
      <c r="S3" s="2" t="s">
        <v>4542</v>
      </c>
      <c r="T3" s="2" t="s">
        <v>232</v>
      </c>
      <c r="U3" s="2" t="s">
        <v>242</v>
      </c>
      <c r="V3" s="2" t="s">
        <v>243</v>
      </c>
      <c r="W3" s="2"/>
      <c r="X3" s="2"/>
      <c r="Y3" s="2"/>
      <c r="Z3" s="2"/>
      <c r="AA3" s="2" t="s">
        <v>220</v>
      </c>
      <c r="AB3" s="2" t="s">
        <v>220</v>
      </c>
      <c r="AC3">
        <f>Notes!$C$7 * Notes!$F$10 * Notes!$C$13</f>
        <v>48177664000</v>
      </c>
      <c r="AD3">
        <f>Notes!$D$7 * Notes!$F$10 * Notes!$C$13</f>
        <v>15627124600</v>
      </c>
      <c r="AE3">
        <f>Notes!$E$7 * Notes!$F$10 * Notes!$C$13</f>
        <v>8970240000</v>
      </c>
      <c r="AF3">
        <f>Notes!$F$7 * Notes!$F$10 * Notes!$C$13</f>
        <v>38273024000</v>
      </c>
      <c r="AG3">
        <v>1</v>
      </c>
      <c r="AH3">
        <v>2</v>
      </c>
    </row>
    <row r="4" spans="1:35" ht="45" x14ac:dyDescent="0.25">
      <c r="A4" s="2" t="s">
        <v>823</v>
      </c>
      <c r="B4" s="2" t="s">
        <v>209</v>
      </c>
      <c r="C4" s="2" t="s">
        <v>210</v>
      </c>
      <c r="D4" s="2" t="s">
        <v>211</v>
      </c>
      <c r="E4" s="2" t="s">
        <v>209</v>
      </c>
      <c r="F4" s="2" t="s">
        <v>212</v>
      </c>
      <c r="G4" s="2" t="s">
        <v>213</v>
      </c>
      <c r="H4" s="2" t="s">
        <v>57</v>
      </c>
      <c r="I4" s="2"/>
      <c r="J4" s="2" t="s">
        <v>44</v>
      </c>
      <c r="K4" s="2" t="s">
        <v>240</v>
      </c>
      <c r="L4" s="2" t="s">
        <v>4543</v>
      </c>
      <c r="M4" s="2" t="s">
        <v>46</v>
      </c>
      <c r="N4" s="2" t="s">
        <v>4453</v>
      </c>
      <c r="O4" s="2" t="s">
        <v>47</v>
      </c>
      <c r="P4" s="2" t="s">
        <v>4539</v>
      </c>
      <c r="Q4" s="2"/>
      <c r="R4" s="2" t="s">
        <v>59</v>
      </c>
      <c r="S4" s="2" t="s">
        <v>4544</v>
      </c>
      <c r="T4" s="2" t="s">
        <v>215</v>
      </c>
      <c r="U4" s="2" t="s">
        <v>242</v>
      </c>
      <c r="V4" s="2" t="s">
        <v>243</v>
      </c>
      <c r="W4" s="2"/>
      <c r="X4" s="2"/>
      <c r="Y4" s="2"/>
      <c r="Z4" s="2"/>
      <c r="AA4" s="2" t="s">
        <v>220</v>
      </c>
      <c r="AB4" s="2" t="s">
        <v>220</v>
      </c>
      <c r="AC4">
        <f>Notes!$C$7 * Notes!$F$10 * Notes!$C$13</f>
        <v>48177664000</v>
      </c>
      <c r="AD4">
        <f>Notes!$D$7 * Notes!$F$10 * Notes!$C$13</f>
        <v>15627124600</v>
      </c>
      <c r="AE4">
        <f>Notes!$E$7 * Notes!$F$10 * Notes!$C$13</f>
        <v>8970240000</v>
      </c>
      <c r="AF4">
        <f>Notes!$F$7 * Notes!$F$10 * Notes!$C$13</f>
        <v>38273024000</v>
      </c>
      <c r="AG4">
        <v>2</v>
      </c>
      <c r="AH4">
        <v>3</v>
      </c>
    </row>
    <row r="5" spans="1:35" ht="45" x14ac:dyDescent="0.25">
      <c r="A5" s="2" t="s">
        <v>823</v>
      </c>
      <c r="B5" s="2" t="s">
        <v>233</v>
      </c>
      <c r="C5" s="2" t="s">
        <v>53</v>
      </c>
      <c r="D5" s="2" t="s">
        <v>233</v>
      </c>
      <c r="E5" s="2" t="s">
        <v>4545</v>
      </c>
      <c r="F5" s="2" t="s">
        <v>234</v>
      </c>
      <c r="G5" s="2" t="s">
        <v>56</v>
      </c>
      <c r="H5" s="2" t="s">
        <v>57</v>
      </c>
      <c r="I5" s="2"/>
      <c r="J5" s="2" t="s">
        <v>44</v>
      </c>
      <c r="K5" s="2" t="s">
        <v>240</v>
      </c>
      <c r="L5" s="2" t="s">
        <v>4398</v>
      </c>
      <c r="M5" s="2" t="s">
        <v>46</v>
      </c>
      <c r="N5" s="2" t="s">
        <v>4453</v>
      </c>
      <c r="O5" s="2" t="s">
        <v>47</v>
      </c>
      <c r="P5" s="2" t="s">
        <v>4539</v>
      </c>
      <c r="Q5" s="2"/>
      <c r="R5" s="2" t="s">
        <v>69</v>
      </c>
      <c r="S5" s="2" t="s">
        <v>4546</v>
      </c>
      <c r="T5" s="2" t="s">
        <v>235</v>
      </c>
      <c r="U5" s="2" t="s">
        <v>242</v>
      </c>
      <c r="V5" s="2" t="s">
        <v>243</v>
      </c>
      <c r="W5" s="2"/>
      <c r="X5" s="2"/>
      <c r="Y5" s="2"/>
      <c r="Z5" s="2"/>
      <c r="AA5" s="2" t="s">
        <v>220</v>
      </c>
      <c r="AB5" s="2" t="s">
        <v>220</v>
      </c>
      <c r="AC5">
        <f>Notes!$C$7 * Notes!$F$10 * Notes!$C$13</f>
        <v>48177664000</v>
      </c>
      <c r="AD5">
        <f>Notes!$D$7 * Notes!$F$10 * Notes!$C$13</f>
        <v>15627124600</v>
      </c>
      <c r="AE5">
        <f>Notes!$E$7 * Notes!$F$10 * Notes!$C$13</f>
        <v>8970240000</v>
      </c>
      <c r="AF5">
        <f>Notes!$F$7 * Notes!$F$10 * Notes!$C$13</f>
        <v>38273024000</v>
      </c>
      <c r="AG5">
        <v>1</v>
      </c>
      <c r="AH5">
        <v>2</v>
      </c>
    </row>
    <row r="6" spans="1:35" ht="45" x14ac:dyDescent="0.25">
      <c r="A6" s="2" t="s">
        <v>823</v>
      </c>
      <c r="B6" s="2" t="s">
        <v>216</v>
      </c>
      <c r="C6" s="2" t="s">
        <v>37</v>
      </c>
      <c r="D6" s="2" t="s">
        <v>217</v>
      </c>
      <c r="E6" s="2" t="s">
        <v>4547</v>
      </c>
      <c r="F6" s="2" t="s">
        <v>218</v>
      </c>
      <c r="G6" s="2" t="s">
        <v>121</v>
      </c>
      <c r="H6" s="2" t="s">
        <v>57</v>
      </c>
      <c r="I6" s="2"/>
      <c r="J6" s="2" t="s">
        <v>44</v>
      </c>
      <c r="K6" s="2" t="s">
        <v>240</v>
      </c>
      <c r="L6" s="2" t="s">
        <v>4397</v>
      </c>
      <c r="M6" s="2" t="s">
        <v>46</v>
      </c>
      <c r="N6" s="2" t="s">
        <v>4453</v>
      </c>
      <c r="O6" s="2" t="s">
        <v>47</v>
      </c>
      <c r="P6" s="2" t="s">
        <v>4539</v>
      </c>
      <c r="Q6" s="2"/>
      <c r="R6" s="2" t="s">
        <v>75</v>
      </c>
      <c r="S6" s="2" t="s">
        <v>4548</v>
      </c>
      <c r="T6" s="2" t="s">
        <v>219</v>
      </c>
      <c r="U6" s="2" t="s">
        <v>242</v>
      </c>
      <c r="V6" s="2" t="s">
        <v>243</v>
      </c>
      <c r="W6" s="2"/>
      <c r="X6" s="2"/>
      <c r="Y6" s="2"/>
      <c r="Z6" s="2"/>
      <c r="AA6" s="2" t="s">
        <v>220</v>
      </c>
      <c r="AB6" s="2" t="s">
        <v>220</v>
      </c>
      <c r="AC6">
        <f>Notes!$C$7 * Notes!$F$10 * Notes!$C$13</f>
        <v>48177664000</v>
      </c>
      <c r="AD6">
        <f>Notes!$D$7 * Notes!$F$10 * Notes!$C$13</f>
        <v>15627124600</v>
      </c>
      <c r="AE6">
        <f>Notes!$E$7 * Notes!$F$10 * Notes!$C$13</f>
        <v>8970240000</v>
      </c>
      <c r="AF6">
        <f>Notes!$F$7 * Notes!$F$10 * Notes!$C$13</f>
        <v>38273024000</v>
      </c>
      <c r="AG6">
        <v>2</v>
      </c>
      <c r="AH6">
        <v>2</v>
      </c>
    </row>
    <row r="7" spans="1:35" ht="30" x14ac:dyDescent="0.25">
      <c r="A7" s="2" t="s">
        <v>823</v>
      </c>
      <c r="B7" s="2" t="s">
        <v>2695</v>
      </c>
      <c r="C7" s="2" t="s">
        <v>198</v>
      </c>
      <c r="D7" s="2" t="s">
        <v>2696</v>
      </c>
      <c r="E7" s="2" t="s">
        <v>4549</v>
      </c>
      <c r="F7" s="2" t="s">
        <v>2697</v>
      </c>
      <c r="G7" s="2" t="s">
        <v>610</v>
      </c>
      <c r="H7" s="2" t="s">
        <v>57</v>
      </c>
      <c r="I7" s="2"/>
      <c r="J7" s="2" t="s">
        <v>44</v>
      </c>
      <c r="K7" s="2" t="s">
        <v>4550</v>
      </c>
      <c r="L7" s="2" t="s">
        <v>2697</v>
      </c>
      <c r="M7" s="2" t="s">
        <v>46</v>
      </c>
      <c r="N7" s="2" t="s">
        <v>4453</v>
      </c>
      <c r="O7" s="2" t="s">
        <v>47</v>
      </c>
      <c r="P7" s="2" t="s">
        <v>4511</v>
      </c>
      <c r="Q7" s="2"/>
      <c r="R7" s="2" t="s">
        <v>122</v>
      </c>
      <c r="S7" s="2" t="s">
        <v>4551</v>
      </c>
      <c r="T7" s="2" t="s">
        <v>2700</v>
      </c>
      <c r="U7" s="2" t="s">
        <v>4552</v>
      </c>
      <c r="V7" s="2" t="s">
        <v>4553</v>
      </c>
      <c r="W7" s="2"/>
      <c r="X7" s="2"/>
      <c r="Y7" s="2"/>
      <c r="Z7" s="2"/>
      <c r="AA7" s="2" t="s">
        <v>2128</v>
      </c>
      <c r="AB7" s="2" t="s">
        <v>2128</v>
      </c>
      <c r="AC7">
        <f>Notes!$C$7 * Notes!$F$10 * Notes!$C$13</f>
        <v>48177664000</v>
      </c>
      <c r="AD7">
        <f>Notes!$D$7 * Notes!$F$10 * Notes!$C$13</f>
        <v>15627124600</v>
      </c>
      <c r="AE7">
        <f>Notes!$E$7 * Notes!$F$10 * Notes!$C$13</f>
        <v>8970240000</v>
      </c>
      <c r="AF7">
        <f>Notes!$F$7 * Notes!$F$10 * Notes!$C$13</f>
        <v>38273024000</v>
      </c>
      <c r="AG7">
        <v>3</v>
      </c>
      <c r="AH7">
        <v>3</v>
      </c>
    </row>
    <row r="8" spans="1:35" ht="45" customHeight="1" x14ac:dyDescent="0.25">
      <c r="A8" s="7" t="s">
        <v>37</v>
      </c>
      <c r="B8" s="2" t="s">
        <v>236</v>
      </c>
      <c r="C8" s="2" t="s">
        <v>189</v>
      </c>
      <c r="D8" s="2" t="s">
        <v>236</v>
      </c>
      <c r="E8" s="2"/>
      <c r="F8" s="2" t="s">
        <v>237</v>
      </c>
      <c r="G8" s="2" t="s">
        <v>4330</v>
      </c>
      <c r="H8" s="9" t="s">
        <v>4558</v>
      </c>
      <c r="I8" s="2"/>
      <c r="J8" s="2" t="s">
        <v>44</v>
      </c>
      <c r="K8" s="2" t="s">
        <v>45</v>
      </c>
      <c r="L8" s="2" t="s">
        <v>237</v>
      </c>
      <c r="M8" s="2" t="s">
        <v>46</v>
      </c>
      <c r="N8" s="2" t="s">
        <v>214</v>
      </c>
      <c r="O8" s="2" t="s">
        <v>47</v>
      </c>
      <c r="P8" s="2" t="s">
        <v>4331</v>
      </c>
      <c r="Q8" s="2"/>
      <c r="R8" s="2">
        <v>17</v>
      </c>
      <c r="S8" t="s">
        <v>4332</v>
      </c>
      <c r="T8" t="s">
        <v>239</v>
      </c>
      <c r="U8" t="s">
        <v>4333</v>
      </c>
      <c r="V8" t="s">
        <v>4334</v>
      </c>
      <c r="W8" s="2" t="s">
        <v>4335</v>
      </c>
      <c r="X8" s="2" t="s">
        <v>4336</v>
      </c>
      <c r="Z8" t="s">
        <v>1372</v>
      </c>
      <c r="AA8">
        <v>1</v>
      </c>
      <c r="AB8" t="s">
        <v>4337</v>
      </c>
      <c r="AC8">
        <f>Notes!$C$7 * Notes!$F$10 * Notes!$C$13</f>
        <v>48177664000</v>
      </c>
      <c r="AD8">
        <f>Notes!$D$7 * Notes!$F$10 * Notes!$C$13</f>
        <v>15627124600</v>
      </c>
      <c r="AE8">
        <f>Notes!$E$7 * Notes!$F$10 * Notes!$C$13</f>
        <v>8970240000</v>
      </c>
      <c r="AF8">
        <f>Notes!$F$7 * Notes!$F$10 * Notes!$C$13</f>
        <v>38273024000</v>
      </c>
      <c r="AG8">
        <v>2</v>
      </c>
      <c r="AH8">
        <v>2</v>
      </c>
    </row>
    <row r="9" spans="1:35" ht="45" x14ac:dyDescent="0.25">
      <c r="A9" s="2" t="s">
        <v>823</v>
      </c>
      <c r="B9" s="2" t="s">
        <v>225</v>
      </c>
      <c r="C9" s="2" t="s">
        <v>103</v>
      </c>
      <c r="D9" s="2" t="s">
        <v>226</v>
      </c>
      <c r="E9" s="2" t="s">
        <v>4554</v>
      </c>
      <c r="F9" s="2" t="s">
        <v>4556</v>
      </c>
      <c r="G9" s="2" t="s">
        <v>106</v>
      </c>
      <c r="H9" s="2" t="s">
        <v>57</v>
      </c>
      <c r="I9" s="2"/>
      <c r="J9" s="2" t="s">
        <v>44</v>
      </c>
      <c r="K9" s="2" t="s">
        <v>137</v>
      </c>
      <c r="L9" s="2" t="s">
        <v>4556</v>
      </c>
      <c r="M9" s="2" t="s">
        <v>46</v>
      </c>
      <c r="N9" s="2" t="s">
        <v>4453</v>
      </c>
      <c r="O9" s="2" t="s">
        <v>47</v>
      </c>
      <c r="P9" s="2" t="s">
        <v>4539</v>
      </c>
      <c r="Q9" s="2"/>
      <c r="R9" s="2" t="s">
        <v>1338</v>
      </c>
      <c r="S9" s="2" t="s">
        <v>4540</v>
      </c>
      <c r="T9" s="2" t="s">
        <v>228</v>
      </c>
      <c r="U9" s="2" t="s">
        <v>242</v>
      </c>
      <c r="V9" s="2" t="s">
        <v>243</v>
      </c>
      <c r="W9" s="2"/>
      <c r="X9" s="2"/>
      <c r="Y9" s="2"/>
      <c r="Z9" s="2"/>
      <c r="AA9" s="2" t="s">
        <v>220</v>
      </c>
      <c r="AB9" s="2" t="s">
        <v>220</v>
      </c>
      <c r="AC9">
        <f>Notes!$C$7 * Notes!$F$10 * Notes!$C$13</f>
        <v>48177664000</v>
      </c>
      <c r="AD9">
        <f>Notes!$D$7 * Notes!$F$10 * Notes!$C$13</f>
        <v>15627124600</v>
      </c>
      <c r="AE9">
        <f>Notes!$E$7 * Notes!$F$10 * Notes!$C$13</f>
        <v>8970240000</v>
      </c>
      <c r="AF9">
        <f>Notes!$F$7 * Notes!$F$10 * Notes!$C$13</f>
        <v>38273024000</v>
      </c>
      <c r="AG9">
        <v>2</v>
      </c>
      <c r="AH9">
        <v>3</v>
      </c>
    </row>
    <row r="10" spans="1:35" ht="45" x14ac:dyDescent="0.25">
      <c r="A10" s="2" t="s">
        <v>823</v>
      </c>
      <c r="B10" s="2" t="s">
        <v>229</v>
      </c>
      <c r="C10" s="2" t="s">
        <v>103</v>
      </c>
      <c r="D10" s="2" t="s">
        <v>230</v>
      </c>
      <c r="E10" s="2" t="s">
        <v>4555</v>
      </c>
      <c r="F10" s="2" t="s">
        <v>4557</v>
      </c>
      <c r="G10" s="2" t="s">
        <v>115</v>
      </c>
      <c r="H10" s="2" t="s">
        <v>57</v>
      </c>
      <c r="I10" s="2"/>
      <c r="J10" s="2" t="s">
        <v>44</v>
      </c>
      <c r="K10" s="2" t="s">
        <v>137</v>
      </c>
      <c r="L10" s="2" t="s">
        <v>4557</v>
      </c>
      <c r="M10" s="2" t="s">
        <v>46</v>
      </c>
      <c r="N10" s="2" t="s">
        <v>4453</v>
      </c>
      <c r="O10" s="2" t="s">
        <v>47</v>
      </c>
      <c r="P10" s="2" t="s">
        <v>4539</v>
      </c>
      <c r="Q10" s="2"/>
      <c r="R10" s="2" t="s">
        <v>48</v>
      </c>
      <c r="S10" s="2" t="s">
        <v>4542</v>
      </c>
      <c r="T10" s="2" t="s">
        <v>232</v>
      </c>
      <c r="U10" s="2" t="s">
        <v>242</v>
      </c>
      <c r="V10" s="2" t="s">
        <v>243</v>
      </c>
      <c r="W10" s="2"/>
      <c r="X10" s="2"/>
      <c r="Y10" s="2"/>
      <c r="Z10" s="2"/>
      <c r="AA10" s="2" t="s">
        <v>220</v>
      </c>
      <c r="AB10" s="2" t="s">
        <v>220</v>
      </c>
      <c r="AC10">
        <f>Notes!$C$7 * Notes!$F$10 * Notes!$C$13</f>
        <v>48177664000</v>
      </c>
      <c r="AD10">
        <f>Notes!$D$7 * Notes!$F$10 * Notes!$C$13</f>
        <v>15627124600</v>
      </c>
      <c r="AE10">
        <f>Notes!$E$7 * Notes!$F$10 * Notes!$C$13</f>
        <v>8970240000</v>
      </c>
      <c r="AF10">
        <f>Notes!$F$7 * Notes!$F$10 * Notes!$C$13</f>
        <v>38273024000</v>
      </c>
      <c r="AG10">
        <v>2</v>
      </c>
      <c r="AH10">
        <v>3</v>
      </c>
    </row>
  </sheetData>
  <conditionalFormatting sqref="Y8">
    <cfRule type="cellIs" dxfId="50" priority="1" operator="equal">
      <formula>1</formula>
    </cfRule>
  </conditionalFormatting>
  <conditionalFormatting sqref="Y8">
    <cfRule type="cellIs" dxfId="49" priority="2" operator="equal">
      <formula>2</formula>
    </cfRule>
  </conditionalFormatting>
  <conditionalFormatting sqref="Y8">
    <cfRule type="cellIs" dxfId="48" priority="3" operator="equal">
      <formula>3</formula>
    </cfRule>
  </conditionalFormatting>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BFE46-C23D-43EC-8CF1-067DD93F5440}">
  <dimension ref="A1:AI15"/>
  <sheetViews>
    <sheetView topLeftCell="J11" workbookViewId="0">
      <selection activeCell="L15" sqref="L15"/>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30" customHeight="1" x14ac:dyDescent="0.25">
      <c r="A2" s="7" t="s">
        <v>37</v>
      </c>
      <c r="B2" s="2" t="s">
        <v>38</v>
      </c>
      <c r="C2" s="2" t="s">
        <v>39</v>
      </c>
      <c r="D2" s="2" t="s">
        <v>40</v>
      </c>
      <c r="E2" s="2" t="s">
        <v>1335</v>
      </c>
      <c r="F2" s="2" t="s">
        <v>41</v>
      </c>
      <c r="G2" s="2" t="s">
        <v>42</v>
      </c>
      <c r="H2" s="9" t="s">
        <v>43</v>
      </c>
      <c r="I2" s="2"/>
      <c r="J2" s="2"/>
      <c r="K2" s="2" t="s">
        <v>45</v>
      </c>
      <c r="L2" s="2" t="s">
        <v>41</v>
      </c>
      <c r="M2" s="2" t="s">
        <v>46</v>
      </c>
      <c r="N2" s="2" t="s">
        <v>1336</v>
      </c>
      <c r="O2" s="2" t="s">
        <v>47</v>
      </c>
      <c r="P2" s="2" t="s">
        <v>1337</v>
      </c>
      <c r="Q2" s="2"/>
      <c r="R2" s="2">
        <v>13</v>
      </c>
      <c r="S2" t="s">
        <v>1339</v>
      </c>
      <c r="T2" t="s">
        <v>49</v>
      </c>
      <c r="U2" t="s">
        <v>50</v>
      </c>
      <c r="V2" t="s">
        <v>1438</v>
      </c>
      <c r="W2" s="2" t="s">
        <v>220</v>
      </c>
      <c r="X2" s="2" t="s">
        <v>4345</v>
      </c>
      <c r="Z2" t="s">
        <v>1389</v>
      </c>
      <c r="AA2" t="s">
        <v>4704</v>
      </c>
      <c r="AB2" t="s">
        <v>1389</v>
      </c>
      <c r="AC2">
        <f>Notes!$C$7 * Notes!$G$10 * Notes!$C$13</f>
        <v>144532992000</v>
      </c>
      <c r="AD2">
        <f>Notes!$D$7 * Notes!$G$10 * Notes!$C$13</f>
        <v>46881373800</v>
      </c>
      <c r="AE2">
        <f>Notes!$E$7 * Notes!$G$10 * Notes!$C$13</f>
        <v>26910720000</v>
      </c>
      <c r="AF2">
        <f>Notes!$F$7 * Notes!$G$10 * Notes!$C$13</f>
        <v>114819072000</v>
      </c>
      <c r="AG2">
        <v>1</v>
      </c>
      <c r="AH2">
        <v>1</v>
      </c>
    </row>
    <row r="3" spans="1:35" ht="30" customHeight="1" x14ac:dyDescent="0.25">
      <c r="A3" s="7" t="s">
        <v>37</v>
      </c>
      <c r="B3" s="2" t="s">
        <v>149</v>
      </c>
      <c r="C3" s="2" t="s">
        <v>39</v>
      </c>
      <c r="D3" s="2" t="s">
        <v>150</v>
      </c>
      <c r="E3" s="2" t="s">
        <v>4705</v>
      </c>
      <c r="F3" s="2" t="s">
        <v>151</v>
      </c>
      <c r="G3" s="2" t="s">
        <v>152</v>
      </c>
      <c r="H3" s="9" t="s">
        <v>43</v>
      </c>
      <c r="I3" s="2"/>
      <c r="J3" s="2" t="s">
        <v>44</v>
      </c>
      <c r="K3" s="2" t="s">
        <v>45</v>
      </c>
      <c r="L3" s="2" t="s">
        <v>151</v>
      </c>
      <c r="M3" s="2" t="s">
        <v>46</v>
      </c>
      <c r="N3" s="2" t="s">
        <v>1336</v>
      </c>
      <c r="O3" s="2" t="s">
        <v>47</v>
      </c>
      <c r="P3" s="2" t="s">
        <v>1337</v>
      </c>
      <c r="Q3" s="2"/>
      <c r="R3" s="2">
        <v>14</v>
      </c>
      <c r="S3" t="s">
        <v>4706</v>
      </c>
      <c r="T3" t="s">
        <v>154</v>
      </c>
      <c r="U3" t="s">
        <v>50</v>
      </c>
      <c r="V3" t="s">
        <v>1438</v>
      </c>
      <c r="W3" s="2" t="s">
        <v>220</v>
      </c>
      <c r="X3" s="2" t="s">
        <v>4345</v>
      </c>
      <c r="Z3" t="s">
        <v>1389</v>
      </c>
      <c r="AA3" t="s">
        <v>4704</v>
      </c>
      <c r="AB3" t="s">
        <v>1389</v>
      </c>
      <c r="AC3">
        <f>Notes!$C$7 * Notes!$G$10 * Notes!$C$13</f>
        <v>144532992000</v>
      </c>
      <c r="AD3">
        <f>Notes!$D$7 * Notes!$G$10 * Notes!$C$13</f>
        <v>46881373800</v>
      </c>
      <c r="AE3">
        <f>Notes!$E$7 * Notes!$G$10 * Notes!$C$13</f>
        <v>26910720000</v>
      </c>
      <c r="AF3">
        <f>Notes!$F$7 * Notes!$G$10 * Notes!$C$13</f>
        <v>114819072000</v>
      </c>
      <c r="AG3">
        <v>3</v>
      </c>
      <c r="AH3">
        <v>1</v>
      </c>
    </row>
    <row r="4" spans="1:35" ht="45" customHeight="1" x14ac:dyDescent="0.25">
      <c r="A4" s="7" t="s">
        <v>256</v>
      </c>
      <c r="B4" s="2" t="s">
        <v>225</v>
      </c>
      <c r="C4" s="2" t="s">
        <v>103</v>
      </c>
      <c r="D4" s="2"/>
      <c r="E4" s="2" t="s">
        <v>4707</v>
      </c>
      <c r="F4" s="2" t="s">
        <v>227</v>
      </c>
      <c r="G4" s="2" t="s">
        <v>106</v>
      </c>
      <c r="H4" s="9" t="s">
        <v>57</v>
      </c>
      <c r="I4" s="2"/>
      <c r="J4" s="2"/>
      <c r="K4" s="2" t="s">
        <v>4416</v>
      </c>
      <c r="L4" s="2" t="s">
        <v>227</v>
      </c>
      <c r="M4" s="2" t="s">
        <v>46</v>
      </c>
      <c r="N4" s="2" t="s">
        <v>1336</v>
      </c>
      <c r="O4" s="2" t="s">
        <v>47</v>
      </c>
      <c r="P4" s="2" t="s">
        <v>4708</v>
      </c>
      <c r="Q4" s="2"/>
      <c r="R4" s="2">
        <v>13</v>
      </c>
      <c r="S4" t="s">
        <v>4709</v>
      </c>
      <c r="T4" t="s">
        <v>228</v>
      </c>
      <c r="U4" t="s">
        <v>4710</v>
      </c>
      <c r="V4" t="s">
        <v>4711</v>
      </c>
      <c r="W4" s="2" t="s">
        <v>220</v>
      </c>
      <c r="X4" s="2" t="s">
        <v>4712</v>
      </c>
      <c r="Z4" t="s">
        <v>1389</v>
      </c>
      <c r="AA4" t="s">
        <v>4356</v>
      </c>
      <c r="AB4" t="s">
        <v>1389</v>
      </c>
      <c r="AC4">
        <f>Notes!$C$7 * Notes!$G$10 * Notes!$C$13</f>
        <v>144532992000</v>
      </c>
      <c r="AD4">
        <f>Notes!$D$7 * Notes!$G$10 * Notes!$C$13</f>
        <v>46881373800</v>
      </c>
      <c r="AE4">
        <f>Notes!$E$7 * Notes!$G$10 * Notes!$C$13</f>
        <v>26910720000</v>
      </c>
      <c r="AF4">
        <f>Notes!$F$7 * Notes!$G$10 * Notes!$C$13</f>
        <v>114819072000</v>
      </c>
      <c r="AG4">
        <v>3</v>
      </c>
      <c r="AH4">
        <v>3</v>
      </c>
    </row>
    <row r="5" spans="1:35" ht="45" customHeight="1" x14ac:dyDescent="0.25">
      <c r="A5" s="7" t="s">
        <v>256</v>
      </c>
      <c r="B5" s="2" t="s">
        <v>229</v>
      </c>
      <c r="C5" s="2" t="s">
        <v>103</v>
      </c>
      <c r="D5" s="2"/>
      <c r="E5" s="2" t="s">
        <v>4707</v>
      </c>
      <c r="F5" s="2" t="s">
        <v>231</v>
      </c>
      <c r="G5" s="2" t="s">
        <v>115</v>
      </c>
      <c r="H5" s="9" t="s">
        <v>57</v>
      </c>
      <c r="I5" s="2"/>
      <c r="J5" s="2"/>
      <c r="K5" s="2" t="s">
        <v>4416</v>
      </c>
      <c r="L5" s="2" t="s">
        <v>231</v>
      </c>
      <c r="M5" s="2" t="s">
        <v>46</v>
      </c>
      <c r="N5" s="2" t="s">
        <v>1336</v>
      </c>
      <c r="O5" s="2" t="s">
        <v>47</v>
      </c>
      <c r="P5" s="2" t="s">
        <v>4708</v>
      </c>
      <c r="Q5" s="2"/>
      <c r="R5" s="2">
        <v>14</v>
      </c>
      <c r="S5" t="s">
        <v>4713</v>
      </c>
      <c r="T5" t="s">
        <v>232</v>
      </c>
      <c r="U5" t="s">
        <v>4710</v>
      </c>
      <c r="V5" t="s">
        <v>4711</v>
      </c>
      <c r="W5" s="2" t="s">
        <v>220</v>
      </c>
      <c r="X5" s="2" t="s">
        <v>4712</v>
      </c>
      <c r="Z5" t="s">
        <v>1389</v>
      </c>
      <c r="AA5" t="s">
        <v>4356</v>
      </c>
      <c r="AB5" t="s">
        <v>1389</v>
      </c>
      <c r="AC5">
        <f>Notes!$C$7 * Notes!$G$10 * Notes!$C$13</f>
        <v>144532992000</v>
      </c>
      <c r="AD5">
        <f>Notes!$D$7 * Notes!$G$10 * Notes!$C$13</f>
        <v>46881373800</v>
      </c>
      <c r="AE5">
        <f>Notes!$E$7 * Notes!$G$10 * Notes!$C$13</f>
        <v>26910720000</v>
      </c>
      <c r="AF5">
        <f>Notes!$F$7 * Notes!$G$10 * Notes!$C$13</f>
        <v>114819072000</v>
      </c>
      <c r="AG5">
        <v>3</v>
      </c>
      <c r="AH5">
        <v>3</v>
      </c>
    </row>
    <row r="6" spans="1:35" ht="45" customHeight="1" x14ac:dyDescent="0.25">
      <c r="A6" s="7" t="s">
        <v>256</v>
      </c>
      <c r="B6" s="2" t="s">
        <v>4291</v>
      </c>
      <c r="C6" s="2" t="s">
        <v>210</v>
      </c>
      <c r="D6" s="2" t="s">
        <v>211</v>
      </c>
      <c r="E6" s="2" t="s">
        <v>4707</v>
      </c>
      <c r="F6" s="2" t="s">
        <v>212</v>
      </c>
      <c r="G6" s="2" t="s">
        <v>213</v>
      </c>
      <c r="H6" s="9" t="s">
        <v>57</v>
      </c>
      <c r="I6" s="2"/>
      <c r="J6" s="2" t="s">
        <v>44</v>
      </c>
      <c r="K6" s="2" t="s">
        <v>4416</v>
      </c>
      <c r="L6" s="2" t="s">
        <v>212</v>
      </c>
      <c r="M6" s="2" t="s">
        <v>46</v>
      </c>
      <c r="N6" s="2" t="s">
        <v>1336</v>
      </c>
      <c r="O6" s="2" t="s">
        <v>47</v>
      </c>
      <c r="P6" s="2" t="s">
        <v>4708</v>
      </c>
      <c r="Q6" s="2"/>
      <c r="R6" s="2">
        <v>15</v>
      </c>
      <c r="S6" t="s">
        <v>4714</v>
      </c>
      <c r="T6" t="s">
        <v>215</v>
      </c>
      <c r="U6" t="s">
        <v>4710</v>
      </c>
      <c r="V6" t="s">
        <v>4711</v>
      </c>
      <c r="W6" s="2" t="s">
        <v>220</v>
      </c>
      <c r="X6" s="2" t="s">
        <v>4712</v>
      </c>
      <c r="Z6" t="s">
        <v>1389</v>
      </c>
      <c r="AA6" t="s">
        <v>4356</v>
      </c>
      <c r="AB6" t="s">
        <v>1389</v>
      </c>
      <c r="AC6">
        <f>Notes!$C$7 * Notes!$G$10 * Notes!$C$13</f>
        <v>144532992000</v>
      </c>
      <c r="AD6">
        <f>Notes!$D$7 * Notes!$G$10 * Notes!$C$13</f>
        <v>46881373800</v>
      </c>
      <c r="AE6">
        <f>Notes!$E$7 * Notes!$G$10 * Notes!$C$13</f>
        <v>26910720000</v>
      </c>
      <c r="AF6">
        <f>Notes!$F$7 * Notes!$G$10 * Notes!$C$13</f>
        <v>114819072000</v>
      </c>
      <c r="AG6">
        <v>3</v>
      </c>
      <c r="AH6">
        <v>3</v>
      </c>
    </row>
    <row r="7" spans="1:35" ht="45" customHeight="1" x14ac:dyDescent="0.25">
      <c r="A7" s="7" t="s">
        <v>256</v>
      </c>
      <c r="B7" s="2" t="s">
        <v>233</v>
      </c>
      <c r="C7" s="2" t="s">
        <v>53</v>
      </c>
      <c r="D7" s="2" t="s">
        <v>233</v>
      </c>
      <c r="E7" s="2" t="s">
        <v>4707</v>
      </c>
      <c r="F7" s="2" t="s">
        <v>234</v>
      </c>
      <c r="G7" s="2" t="s">
        <v>56</v>
      </c>
      <c r="H7" s="9" t="s">
        <v>57</v>
      </c>
      <c r="I7" s="2"/>
      <c r="J7" s="2"/>
      <c r="K7" s="2" t="s">
        <v>4416</v>
      </c>
      <c r="L7" s="2" t="s">
        <v>234</v>
      </c>
      <c r="M7" s="2" t="s">
        <v>46</v>
      </c>
      <c r="N7" s="2" t="s">
        <v>1336</v>
      </c>
      <c r="O7" s="2" t="s">
        <v>47</v>
      </c>
      <c r="P7" s="2" t="s">
        <v>4708</v>
      </c>
      <c r="Q7" s="2"/>
      <c r="R7" s="2">
        <v>16</v>
      </c>
      <c r="S7" t="s">
        <v>4715</v>
      </c>
      <c r="T7" t="s">
        <v>235</v>
      </c>
      <c r="U7" t="s">
        <v>4710</v>
      </c>
      <c r="V7" t="s">
        <v>4711</v>
      </c>
      <c r="W7" s="2" t="s">
        <v>220</v>
      </c>
      <c r="X7" s="2" t="s">
        <v>4712</v>
      </c>
      <c r="Z7" t="s">
        <v>1389</v>
      </c>
      <c r="AA7" t="s">
        <v>4356</v>
      </c>
      <c r="AB7" t="s">
        <v>1389</v>
      </c>
      <c r="AC7">
        <f>Notes!$C$7 * Notes!$G$10 * Notes!$C$13</f>
        <v>144532992000</v>
      </c>
      <c r="AD7">
        <f>Notes!$D$7 * Notes!$G$10 * Notes!$C$13</f>
        <v>46881373800</v>
      </c>
      <c r="AE7">
        <f>Notes!$E$7 * Notes!$G$10 * Notes!$C$13</f>
        <v>26910720000</v>
      </c>
      <c r="AF7">
        <f>Notes!$F$7 * Notes!$G$10 * Notes!$C$13</f>
        <v>114819072000</v>
      </c>
      <c r="AG7">
        <v>3</v>
      </c>
      <c r="AH7">
        <v>3</v>
      </c>
    </row>
    <row r="8" spans="1:35" ht="45" customHeight="1" x14ac:dyDescent="0.25">
      <c r="A8" s="7" t="s">
        <v>256</v>
      </c>
      <c r="B8" s="2" t="s">
        <v>225</v>
      </c>
      <c r="C8" s="2" t="s">
        <v>103</v>
      </c>
      <c r="D8" s="2"/>
      <c r="E8" s="2" t="s">
        <v>4716</v>
      </c>
      <c r="F8" s="2" t="s">
        <v>227</v>
      </c>
      <c r="G8" s="2" t="s">
        <v>106</v>
      </c>
      <c r="H8" s="9" t="s">
        <v>57</v>
      </c>
      <c r="I8" s="2"/>
      <c r="J8" s="2"/>
      <c r="K8" s="2" t="s">
        <v>4352</v>
      </c>
      <c r="L8" s="2" t="s">
        <v>2179</v>
      </c>
      <c r="M8" s="2" t="s">
        <v>46</v>
      </c>
      <c r="N8" s="2" t="s">
        <v>1336</v>
      </c>
      <c r="O8" s="2" t="s">
        <v>47</v>
      </c>
      <c r="P8" s="2" t="s">
        <v>1342</v>
      </c>
      <c r="Q8" s="2"/>
      <c r="R8" s="2">
        <v>13</v>
      </c>
      <c r="S8" t="s">
        <v>4717</v>
      </c>
      <c r="T8" t="s">
        <v>228</v>
      </c>
      <c r="U8" t="s">
        <v>4354</v>
      </c>
      <c r="V8" t="s">
        <v>4355</v>
      </c>
      <c r="W8" s="2" t="s">
        <v>220</v>
      </c>
      <c r="X8" s="2" t="s">
        <v>4712</v>
      </c>
      <c r="Z8" t="s">
        <v>1389</v>
      </c>
      <c r="AA8" t="s">
        <v>4356</v>
      </c>
      <c r="AB8" t="s">
        <v>1389</v>
      </c>
      <c r="AC8">
        <f>Notes!$C$7 * Notes!$G$10 * Notes!$C$13</f>
        <v>144532992000</v>
      </c>
      <c r="AD8">
        <f>Notes!$D$7 * Notes!$G$10 * Notes!$C$13</f>
        <v>46881373800</v>
      </c>
      <c r="AE8">
        <f>Notes!$E$7 * Notes!$G$10 * Notes!$C$13</f>
        <v>26910720000</v>
      </c>
      <c r="AF8">
        <f>Notes!$F$7 * Notes!$G$10 * Notes!$C$13</f>
        <v>114819072000</v>
      </c>
      <c r="AG8">
        <v>3</v>
      </c>
      <c r="AH8">
        <v>3</v>
      </c>
    </row>
    <row r="9" spans="1:35" ht="45" customHeight="1" x14ac:dyDescent="0.25">
      <c r="A9" s="7" t="s">
        <v>256</v>
      </c>
      <c r="B9" s="2" t="s">
        <v>229</v>
      </c>
      <c r="C9" s="2" t="s">
        <v>103</v>
      </c>
      <c r="D9" s="2"/>
      <c r="E9" s="2" t="s">
        <v>4716</v>
      </c>
      <c r="F9" s="2" t="s">
        <v>231</v>
      </c>
      <c r="G9" s="2" t="s">
        <v>115</v>
      </c>
      <c r="H9" s="9" t="s">
        <v>57</v>
      </c>
      <c r="I9" s="2"/>
      <c r="J9" s="2"/>
      <c r="K9" s="2" t="s">
        <v>4352</v>
      </c>
      <c r="L9" s="2" t="s">
        <v>2181</v>
      </c>
      <c r="M9" s="2" t="s">
        <v>46</v>
      </c>
      <c r="N9" s="2" t="s">
        <v>1336</v>
      </c>
      <c r="O9" s="2" t="s">
        <v>47</v>
      </c>
      <c r="P9" s="2" t="s">
        <v>1342</v>
      </c>
      <c r="Q9" s="2"/>
      <c r="R9" s="2">
        <v>14</v>
      </c>
      <c r="S9" t="s">
        <v>4718</v>
      </c>
      <c r="T9" t="s">
        <v>232</v>
      </c>
      <c r="U9" t="s">
        <v>4354</v>
      </c>
      <c r="V9" t="s">
        <v>4355</v>
      </c>
      <c r="W9" s="2" t="s">
        <v>220</v>
      </c>
      <c r="X9" s="2" t="s">
        <v>4712</v>
      </c>
      <c r="Z9" t="s">
        <v>1389</v>
      </c>
      <c r="AA9" t="s">
        <v>4356</v>
      </c>
      <c r="AB9" t="s">
        <v>1389</v>
      </c>
      <c r="AC9">
        <f>Notes!$C$7 * Notes!$G$10 * Notes!$C$13</f>
        <v>144532992000</v>
      </c>
      <c r="AD9">
        <f>Notes!$D$7 * Notes!$G$10 * Notes!$C$13</f>
        <v>46881373800</v>
      </c>
      <c r="AE9">
        <f>Notes!$E$7 * Notes!$G$10 * Notes!$C$13</f>
        <v>26910720000</v>
      </c>
      <c r="AF9">
        <f>Notes!$F$7 * Notes!$G$10 * Notes!$C$13</f>
        <v>114819072000</v>
      </c>
      <c r="AG9">
        <v>3</v>
      </c>
      <c r="AH9">
        <v>3</v>
      </c>
    </row>
    <row r="10" spans="1:35" ht="45" customHeight="1" x14ac:dyDescent="0.25">
      <c r="A10" s="7" t="s">
        <v>256</v>
      </c>
      <c r="B10" s="2" t="s">
        <v>4291</v>
      </c>
      <c r="C10" s="2" t="s">
        <v>210</v>
      </c>
      <c r="D10" s="2" t="s">
        <v>211</v>
      </c>
      <c r="E10" s="2" t="s">
        <v>4716</v>
      </c>
      <c r="F10" s="2" t="s">
        <v>212</v>
      </c>
      <c r="G10" s="2" t="s">
        <v>213</v>
      </c>
      <c r="H10" s="9" t="s">
        <v>57</v>
      </c>
      <c r="I10" s="2"/>
      <c r="J10" s="2" t="s">
        <v>44</v>
      </c>
      <c r="K10" s="2" t="s">
        <v>4352</v>
      </c>
      <c r="L10" s="2" t="s">
        <v>4719</v>
      </c>
      <c r="M10" s="2" t="s">
        <v>46</v>
      </c>
      <c r="N10" s="2" t="s">
        <v>1336</v>
      </c>
      <c r="O10" s="2" t="s">
        <v>47</v>
      </c>
      <c r="P10" s="2" t="s">
        <v>1342</v>
      </c>
      <c r="Q10" s="2"/>
      <c r="R10" s="2">
        <v>15</v>
      </c>
      <c r="S10" t="s">
        <v>4720</v>
      </c>
      <c r="T10" t="s">
        <v>215</v>
      </c>
      <c r="U10" t="s">
        <v>4354</v>
      </c>
      <c r="V10" t="s">
        <v>4355</v>
      </c>
      <c r="W10" s="2" t="s">
        <v>220</v>
      </c>
      <c r="X10" s="2" t="s">
        <v>4712</v>
      </c>
      <c r="Z10" t="s">
        <v>1389</v>
      </c>
      <c r="AA10" t="s">
        <v>4356</v>
      </c>
      <c r="AB10" t="s">
        <v>1389</v>
      </c>
      <c r="AC10">
        <f>Notes!$C$7 * Notes!$G$10 * Notes!$C$13</f>
        <v>144532992000</v>
      </c>
      <c r="AD10">
        <f>Notes!$D$7 * Notes!$G$10 * Notes!$C$13</f>
        <v>46881373800</v>
      </c>
      <c r="AE10">
        <f>Notes!$E$7 * Notes!$G$10 * Notes!$C$13</f>
        <v>26910720000</v>
      </c>
      <c r="AF10">
        <f>Notes!$F$7 * Notes!$G$10 * Notes!$C$13</f>
        <v>114819072000</v>
      </c>
      <c r="AG10">
        <v>3</v>
      </c>
      <c r="AH10">
        <v>3</v>
      </c>
    </row>
    <row r="11" spans="1:35" ht="45" customHeight="1" x14ac:dyDescent="0.25">
      <c r="A11" s="7" t="s">
        <v>256</v>
      </c>
      <c r="B11" s="2" t="s">
        <v>233</v>
      </c>
      <c r="C11" s="2" t="s">
        <v>53</v>
      </c>
      <c r="D11" s="2" t="s">
        <v>233</v>
      </c>
      <c r="E11" s="2" t="s">
        <v>4716</v>
      </c>
      <c r="F11" s="2" t="s">
        <v>234</v>
      </c>
      <c r="G11" s="2" t="s">
        <v>56</v>
      </c>
      <c r="H11" s="9" t="s">
        <v>57</v>
      </c>
      <c r="I11" s="2"/>
      <c r="J11" s="2"/>
      <c r="K11" s="2" t="s">
        <v>4352</v>
      </c>
      <c r="L11" s="2" t="s">
        <v>2177</v>
      </c>
      <c r="M11" s="2" t="s">
        <v>46</v>
      </c>
      <c r="N11" s="2" t="s">
        <v>1336</v>
      </c>
      <c r="O11" s="2" t="s">
        <v>47</v>
      </c>
      <c r="P11" s="2" t="s">
        <v>1342</v>
      </c>
      <c r="Q11" s="2"/>
      <c r="R11" s="2">
        <v>16</v>
      </c>
      <c r="S11" t="s">
        <v>4721</v>
      </c>
      <c r="T11" t="s">
        <v>235</v>
      </c>
      <c r="U11" t="s">
        <v>4354</v>
      </c>
      <c r="V11" t="s">
        <v>4355</v>
      </c>
      <c r="W11" s="2" t="s">
        <v>220</v>
      </c>
      <c r="X11" s="2" t="s">
        <v>4712</v>
      </c>
      <c r="Z11" t="s">
        <v>1389</v>
      </c>
      <c r="AA11" t="s">
        <v>4356</v>
      </c>
      <c r="AB11" t="s">
        <v>1389</v>
      </c>
      <c r="AC11">
        <f>Notes!$C$7 * Notes!$G$10 * Notes!$C$13</f>
        <v>144532992000</v>
      </c>
      <c r="AD11">
        <f>Notes!$D$7 * Notes!$G$10 * Notes!$C$13</f>
        <v>46881373800</v>
      </c>
      <c r="AE11">
        <f>Notes!$E$7 * Notes!$G$10 * Notes!$C$13</f>
        <v>26910720000</v>
      </c>
      <c r="AF11">
        <f>Notes!$F$7 * Notes!$G$10 * Notes!$C$13</f>
        <v>114819072000</v>
      </c>
      <c r="AG11">
        <v>3</v>
      </c>
      <c r="AH11">
        <v>3</v>
      </c>
    </row>
    <row r="12" spans="1:35" ht="45" customHeight="1" x14ac:dyDescent="0.25">
      <c r="A12" s="7" t="s">
        <v>256</v>
      </c>
      <c r="B12" s="2" t="s">
        <v>245</v>
      </c>
      <c r="C12" s="2" t="s">
        <v>223</v>
      </c>
      <c r="D12" s="2"/>
      <c r="E12" s="2" t="s">
        <v>4716</v>
      </c>
      <c r="F12" s="2" t="s">
        <v>247</v>
      </c>
      <c r="G12" s="2" t="s">
        <v>224</v>
      </c>
      <c r="H12" s="9" t="s">
        <v>57</v>
      </c>
      <c r="I12" s="2"/>
      <c r="J12" s="2" t="s">
        <v>4385</v>
      </c>
      <c r="K12" s="2" t="s">
        <v>4352</v>
      </c>
      <c r="L12" s="2" t="s">
        <v>2183</v>
      </c>
      <c r="M12" s="2" t="s">
        <v>46</v>
      </c>
      <c r="N12" s="2" t="s">
        <v>1336</v>
      </c>
      <c r="O12" s="2" t="s">
        <v>47</v>
      </c>
      <c r="P12" s="2" t="s">
        <v>1342</v>
      </c>
      <c r="Q12" s="2"/>
      <c r="R12" s="2">
        <v>17</v>
      </c>
      <c r="S12" t="s">
        <v>4722</v>
      </c>
      <c r="T12" t="s">
        <v>250</v>
      </c>
      <c r="U12" t="s">
        <v>4354</v>
      </c>
      <c r="V12" t="s">
        <v>4355</v>
      </c>
      <c r="W12" s="2" t="s">
        <v>220</v>
      </c>
      <c r="X12" s="2" t="s">
        <v>4712</v>
      </c>
      <c r="Z12" t="s">
        <v>1389</v>
      </c>
      <c r="AA12" t="s">
        <v>4356</v>
      </c>
      <c r="AB12" t="s">
        <v>1389</v>
      </c>
      <c r="AC12">
        <f>Notes!$C$7 * Notes!$G$10 * Notes!$C$13</f>
        <v>144532992000</v>
      </c>
      <c r="AD12">
        <f>Notes!$D$7 * Notes!$G$10 * Notes!$C$13</f>
        <v>46881373800</v>
      </c>
      <c r="AE12">
        <f>Notes!$E$7 * Notes!$G$10 * Notes!$C$13</f>
        <v>26910720000</v>
      </c>
      <c r="AF12">
        <f>Notes!$F$7 * Notes!$G$10 * Notes!$C$13</f>
        <v>114819072000</v>
      </c>
      <c r="AG12">
        <v>3</v>
      </c>
      <c r="AH12">
        <v>3</v>
      </c>
    </row>
    <row r="13" spans="1:35" ht="60" customHeight="1" x14ac:dyDescent="0.25">
      <c r="A13" s="7" t="s">
        <v>256</v>
      </c>
      <c r="B13" s="2" t="s">
        <v>2481</v>
      </c>
      <c r="C13" s="2" t="s">
        <v>2148</v>
      </c>
      <c r="D13" s="2" t="s">
        <v>2481</v>
      </c>
      <c r="E13" s="2" t="s">
        <v>4716</v>
      </c>
      <c r="F13" s="2" t="s">
        <v>2482</v>
      </c>
      <c r="G13" s="2" t="s">
        <v>2483</v>
      </c>
      <c r="H13" s="9" t="s">
        <v>57</v>
      </c>
      <c r="I13" s="2"/>
      <c r="J13" s="2" t="s">
        <v>44</v>
      </c>
      <c r="K13" s="2" t="s">
        <v>4352</v>
      </c>
      <c r="L13" s="2" t="s">
        <v>4723</v>
      </c>
      <c r="M13" s="2" t="s">
        <v>46</v>
      </c>
      <c r="N13" s="2" t="s">
        <v>1336</v>
      </c>
      <c r="O13" s="2" t="s">
        <v>47</v>
      </c>
      <c r="P13" s="2" t="s">
        <v>1342</v>
      </c>
      <c r="Q13" s="2"/>
      <c r="R13" s="2">
        <v>18</v>
      </c>
      <c r="S13" t="s">
        <v>4724</v>
      </c>
      <c r="T13" t="s">
        <v>2485</v>
      </c>
      <c r="U13" t="s">
        <v>4354</v>
      </c>
      <c r="V13" t="s">
        <v>4355</v>
      </c>
      <c r="W13" s="2" t="s">
        <v>220</v>
      </c>
      <c r="X13" s="2" t="s">
        <v>4712</v>
      </c>
      <c r="Z13" t="s">
        <v>1389</v>
      </c>
      <c r="AA13" t="s">
        <v>4356</v>
      </c>
      <c r="AB13" t="s">
        <v>1389</v>
      </c>
      <c r="AC13">
        <f>Notes!$C$7 * Notes!$G$10 * Notes!$C$13</f>
        <v>144532992000</v>
      </c>
      <c r="AD13">
        <f>Notes!$D$7 * Notes!$G$10 * Notes!$C$13</f>
        <v>46881373800</v>
      </c>
      <c r="AE13">
        <f>Notes!$E$7 * Notes!$G$10 * Notes!$C$13</f>
        <v>26910720000</v>
      </c>
      <c r="AF13">
        <f>Notes!$F$7 * Notes!$G$10 * Notes!$C$13</f>
        <v>114819072000</v>
      </c>
      <c r="AG13">
        <v>3</v>
      </c>
      <c r="AH13">
        <v>3</v>
      </c>
    </row>
    <row r="14" spans="1:35" ht="45" customHeight="1" x14ac:dyDescent="0.25">
      <c r="A14" s="7" t="s">
        <v>256</v>
      </c>
      <c r="B14" s="2" t="s">
        <v>4725</v>
      </c>
      <c r="C14" s="2" t="s">
        <v>64</v>
      </c>
      <c r="D14" s="2" t="s">
        <v>467</v>
      </c>
      <c r="E14" s="2" t="s">
        <v>1340</v>
      </c>
      <c r="F14" s="2" t="s">
        <v>468</v>
      </c>
      <c r="G14" s="2" t="s">
        <v>275</v>
      </c>
      <c r="H14" s="2" t="s">
        <v>57</v>
      </c>
      <c r="I14" s="2" t="s">
        <v>68</v>
      </c>
      <c r="J14" s="2"/>
      <c r="K14" s="2" t="s">
        <v>137</v>
      </c>
      <c r="L14" s="2" t="s">
        <v>468</v>
      </c>
      <c r="M14" s="2" t="s">
        <v>46</v>
      </c>
      <c r="N14" s="2" t="s">
        <v>1336</v>
      </c>
      <c r="O14" s="2" t="s">
        <v>47</v>
      </c>
      <c r="P14" s="2" t="s">
        <v>1342</v>
      </c>
      <c r="Q14" s="2"/>
      <c r="R14" s="2">
        <v>21</v>
      </c>
      <c r="S14" t="s">
        <v>1343</v>
      </c>
      <c r="T14" t="s">
        <v>471</v>
      </c>
      <c r="U14" t="s">
        <v>4365</v>
      </c>
      <c r="V14" t="s">
        <v>4366</v>
      </c>
      <c r="W14" s="2" t="s">
        <v>220</v>
      </c>
      <c r="X14" s="2" t="s">
        <v>4712</v>
      </c>
      <c r="Z14" t="s">
        <v>1389</v>
      </c>
      <c r="AA14" t="s">
        <v>4356</v>
      </c>
      <c r="AB14" t="s">
        <v>1389</v>
      </c>
      <c r="AC14">
        <f>Notes!$C$7 * Notes!$G$10 * Notes!$C$13</f>
        <v>144532992000</v>
      </c>
      <c r="AD14">
        <f>Notes!$D$7 * Notes!$G$10 * Notes!$C$13</f>
        <v>46881373800</v>
      </c>
      <c r="AE14">
        <f>Notes!$E$7 * Notes!$G$10 * Notes!$C$13</f>
        <v>26910720000</v>
      </c>
      <c r="AF14">
        <f>Notes!$F$7 * Notes!$G$10 * Notes!$C$13</f>
        <v>114819072000</v>
      </c>
      <c r="AG14">
        <v>3</v>
      </c>
      <c r="AH14">
        <v>3</v>
      </c>
    </row>
    <row r="15" spans="1:35" ht="30" customHeight="1" x14ac:dyDescent="0.25">
      <c r="A15" s="7" t="s">
        <v>256</v>
      </c>
      <c r="B15" s="2" t="s">
        <v>236</v>
      </c>
      <c r="C15" s="2" t="s">
        <v>189</v>
      </c>
      <c r="D15" s="2" t="s">
        <v>236</v>
      </c>
      <c r="E15" s="2" t="s">
        <v>4528</v>
      </c>
      <c r="F15" s="2" t="s">
        <v>237</v>
      </c>
      <c r="G15" s="2" t="s">
        <v>4330</v>
      </c>
      <c r="H15" s="2" t="s">
        <v>57</v>
      </c>
      <c r="I15" s="2"/>
      <c r="J15" s="2" t="s">
        <v>44</v>
      </c>
      <c r="K15" s="2" t="s">
        <v>137</v>
      </c>
      <c r="L15" s="2" t="s">
        <v>237</v>
      </c>
      <c r="M15" s="2" t="s">
        <v>46</v>
      </c>
      <c r="N15" s="2" t="s">
        <v>1336</v>
      </c>
      <c r="O15" s="2" t="s">
        <v>47</v>
      </c>
      <c r="P15" s="2" t="s">
        <v>1342</v>
      </c>
      <c r="Q15" s="2"/>
      <c r="R15" s="2">
        <v>22</v>
      </c>
      <c r="S15" t="s">
        <v>4726</v>
      </c>
      <c r="T15" t="s">
        <v>239</v>
      </c>
      <c r="U15" t="s">
        <v>4365</v>
      </c>
      <c r="V15" t="s">
        <v>4366</v>
      </c>
      <c r="W15" s="2" t="s">
        <v>220</v>
      </c>
      <c r="X15" s="2" t="s">
        <v>4712</v>
      </c>
      <c r="Z15" t="s">
        <v>1389</v>
      </c>
      <c r="AA15" t="s">
        <v>4356</v>
      </c>
      <c r="AB15" t="s">
        <v>1389</v>
      </c>
      <c r="AC15">
        <f>Notes!$C$7 * Notes!$G$10 * Notes!$C$13</f>
        <v>144532992000</v>
      </c>
      <c r="AD15">
        <f>Notes!$D$7 * Notes!$G$10 * Notes!$C$13</f>
        <v>46881373800</v>
      </c>
      <c r="AE15">
        <f>Notes!$E$7 * Notes!$G$10 * Notes!$C$13</f>
        <v>26910720000</v>
      </c>
      <c r="AF15">
        <f>Notes!$F$7 * Notes!$G$10 * Notes!$C$13</f>
        <v>114819072000</v>
      </c>
      <c r="AG15">
        <v>3</v>
      </c>
      <c r="AH15">
        <v>3</v>
      </c>
    </row>
  </sheetData>
  <conditionalFormatting sqref="Y2:Y15">
    <cfRule type="cellIs" dxfId="47" priority="1" operator="equal">
      <formula>1</formula>
    </cfRule>
  </conditionalFormatting>
  <conditionalFormatting sqref="Y2:Y15">
    <cfRule type="cellIs" dxfId="46" priority="2" operator="equal">
      <formula>2</formula>
    </cfRule>
  </conditionalFormatting>
  <conditionalFormatting sqref="Y2:Y15">
    <cfRule type="cellIs" dxfId="45" priority="3" operator="equal">
      <formula>3</formula>
    </cfRule>
  </conditionalFormatting>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8FC72-6A5F-47B3-8BA0-0AA887862C19}">
  <dimension ref="A1:AF9"/>
  <sheetViews>
    <sheetView topLeftCell="J5" workbookViewId="0">
      <selection activeCell="L7" sqref="L7"/>
    </sheetView>
  </sheetViews>
  <sheetFormatPr defaultRowHeight="15" x14ac:dyDescent="0.25"/>
  <cols>
    <col min="2" max="12" width="40.7109375" customWidth="1"/>
    <col min="13" max="28" width="40.7109375" hidden="1" customWidth="1"/>
    <col min="29" max="32" width="21.28515625" customWidth="1"/>
  </cols>
  <sheetData>
    <row r="1" spans="1:32"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1327</v>
      </c>
      <c r="AD1" s="1" t="s">
        <v>1328</v>
      </c>
      <c r="AE1" s="1" t="s">
        <v>1329</v>
      </c>
      <c r="AF1" s="1" t="s">
        <v>1330</v>
      </c>
    </row>
    <row r="2" spans="1:32" ht="120" x14ac:dyDescent="0.25">
      <c r="A2" s="2" t="s">
        <v>37</v>
      </c>
      <c r="B2" s="2" t="s">
        <v>1253</v>
      </c>
      <c r="C2" s="2" t="s">
        <v>1110</v>
      </c>
      <c r="D2" s="2" t="s">
        <v>1254</v>
      </c>
      <c r="E2" s="2" t="s">
        <v>1255</v>
      </c>
      <c r="F2" s="2" t="s">
        <v>1256</v>
      </c>
      <c r="G2" s="2" t="s">
        <v>1107</v>
      </c>
      <c r="H2" s="2" t="s">
        <v>1063</v>
      </c>
      <c r="I2" s="2"/>
      <c r="J2" s="2" t="s">
        <v>44</v>
      </c>
      <c r="K2" s="2" t="s">
        <v>1039</v>
      </c>
      <c r="L2" s="2" t="s">
        <v>1256</v>
      </c>
      <c r="M2" s="2" t="s">
        <v>1257</v>
      </c>
      <c r="N2" s="2" t="s">
        <v>1037</v>
      </c>
      <c r="O2" s="2"/>
      <c r="P2" s="2" t="s">
        <v>1049</v>
      </c>
      <c r="Q2" s="2"/>
      <c r="R2" s="2" t="s">
        <v>59</v>
      </c>
      <c r="S2" s="2" t="s">
        <v>1258</v>
      </c>
      <c r="T2" s="2" t="s">
        <v>1259</v>
      </c>
      <c r="U2" s="2" t="s">
        <v>1102</v>
      </c>
      <c r="V2" s="2" t="s">
        <v>1101</v>
      </c>
      <c r="W2" s="2" t="s">
        <v>545</v>
      </c>
      <c r="X2" s="2" t="s">
        <v>1260</v>
      </c>
      <c r="Y2" s="2" t="s">
        <v>545</v>
      </c>
      <c r="Z2" s="2" t="s">
        <v>1260</v>
      </c>
      <c r="AA2" s="2" t="s">
        <v>1261</v>
      </c>
      <c r="AB2" s="2" t="s">
        <v>1261</v>
      </c>
      <c r="AC2">
        <f>Notes!$C$7 * Notes!$C$13</f>
        <v>16499200</v>
      </c>
      <c r="AD2">
        <f>Notes!$D$7 * Notes!$C$13</f>
        <v>5351755</v>
      </c>
      <c r="AE2">
        <f>Notes!$E$7 *  Notes!$C$13</f>
        <v>3072000</v>
      </c>
      <c r="AF2">
        <f>Notes!$F$7 * Notes!$C$13</f>
        <v>13107200</v>
      </c>
    </row>
    <row r="3" spans="1:32" ht="105" x14ac:dyDescent="0.25">
      <c r="A3" s="2" t="s">
        <v>37</v>
      </c>
      <c r="B3" s="2" t="s">
        <v>1262</v>
      </c>
      <c r="C3" s="2" t="s">
        <v>1110</v>
      </c>
      <c r="D3" s="2" t="s">
        <v>1263</v>
      </c>
      <c r="E3" s="2" t="s">
        <v>1264</v>
      </c>
      <c r="F3" s="2" t="s">
        <v>1265</v>
      </c>
      <c r="G3" s="2" t="s">
        <v>1107</v>
      </c>
      <c r="H3" s="2" t="s">
        <v>1063</v>
      </c>
      <c r="I3" s="2"/>
      <c r="J3" s="2" t="s">
        <v>44</v>
      </c>
      <c r="K3" s="2" t="s">
        <v>1039</v>
      </c>
      <c r="L3" s="2" t="s">
        <v>1265</v>
      </c>
      <c r="M3" s="2" t="s">
        <v>130</v>
      </c>
      <c r="N3" s="2" t="s">
        <v>1037</v>
      </c>
      <c r="O3" s="2"/>
      <c r="P3" s="2" t="s">
        <v>1049</v>
      </c>
      <c r="Q3" s="2"/>
      <c r="R3" s="2" t="s">
        <v>59</v>
      </c>
      <c r="S3" s="2" t="s">
        <v>1266</v>
      </c>
      <c r="T3" s="2" t="s">
        <v>1267</v>
      </c>
      <c r="U3" s="2" t="s">
        <v>1102</v>
      </c>
      <c r="V3" s="2" t="s">
        <v>1101</v>
      </c>
      <c r="W3" s="2"/>
      <c r="X3" s="2"/>
      <c r="Y3" s="2"/>
      <c r="Z3" s="2"/>
      <c r="AA3" s="2" t="s">
        <v>1268</v>
      </c>
      <c r="AB3" s="2" t="s">
        <v>1268</v>
      </c>
      <c r="AC3">
        <f>Notes!$C$7 * Notes!$C$13</f>
        <v>16499200</v>
      </c>
      <c r="AD3">
        <f>Notes!$D$7 * Notes!$C$13</f>
        <v>5351755</v>
      </c>
      <c r="AE3">
        <f>Notes!$E$7 *  Notes!$C$13</f>
        <v>3072000</v>
      </c>
      <c r="AF3">
        <f>Notes!$F$7 * Notes!$C$13</f>
        <v>13107200</v>
      </c>
    </row>
    <row r="4" spans="1:32" ht="150" x14ac:dyDescent="0.25">
      <c r="A4" s="2" t="s">
        <v>37</v>
      </c>
      <c r="B4" s="2" t="s">
        <v>1269</v>
      </c>
      <c r="C4" s="2" t="s">
        <v>223</v>
      </c>
      <c r="D4" s="2" t="s">
        <v>1270</v>
      </c>
      <c r="E4" s="2" t="s">
        <v>1271</v>
      </c>
      <c r="F4" s="2" t="s">
        <v>1272</v>
      </c>
      <c r="G4" s="2" t="s">
        <v>1273</v>
      </c>
      <c r="H4" s="2" t="s">
        <v>1053</v>
      </c>
      <c r="I4" s="2"/>
      <c r="J4" s="2" t="s">
        <v>44</v>
      </c>
      <c r="K4" s="2" t="s">
        <v>1039</v>
      </c>
      <c r="L4" s="2" t="s">
        <v>1272</v>
      </c>
      <c r="M4" s="2" t="s">
        <v>130</v>
      </c>
      <c r="N4" s="2" t="s">
        <v>1037</v>
      </c>
      <c r="O4" s="2" t="s">
        <v>47</v>
      </c>
      <c r="P4" s="2" t="s">
        <v>1049</v>
      </c>
      <c r="Q4" s="2"/>
      <c r="R4" s="2" t="s">
        <v>69</v>
      </c>
      <c r="S4" s="2" t="s">
        <v>1274</v>
      </c>
      <c r="T4" s="2" t="s">
        <v>1275</v>
      </c>
      <c r="U4" s="2" t="s">
        <v>1276</v>
      </c>
      <c r="V4" s="2" t="s">
        <v>1277</v>
      </c>
      <c r="W4" s="2" t="s">
        <v>1278</v>
      </c>
      <c r="X4" s="2" t="s">
        <v>1279</v>
      </c>
      <c r="Y4" s="2"/>
      <c r="Z4" s="2"/>
      <c r="AA4" s="2" t="s">
        <v>1261</v>
      </c>
      <c r="AB4" s="2" t="s">
        <v>1261</v>
      </c>
      <c r="AC4">
        <f>Notes!$C$7 * Notes!$C$13</f>
        <v>16499200</v>
      </c>
      <c r="AD4">
        <f>Notes!$D$7 * Notes!$C$13</f>
        <v>5351755</v>
      </c>
      <c r="AE4">
        <f>Notes!$E$7 *  Notes!$C$13</f>
        <v>3072000</v>
      </c>
      <c r="AF4">
        <f>Notes!$F$7 * Notes!$C$13</f>
        <v>13107200</v>
      </c>
    </row>
    <row r="5" spans="1:32" ht="30" x14ac:dyDescent="0.25">
      <c r="A5" s="2" t="s">
        <v>37</v>
      </c>
      <c r="B5" s="2" t="s">
        <v>1280</v>
      </c>
      <c r="C5" s="2" t="s">
        <v>198</v>
      </c>
      <c r="D5" s="2" t="s">
        <v>1281</v>
      </c>
      <c r="E5" s="2"/>
      <c r="F5" s="2" t="s">
        <v>1282</v>
      </c>
      <c r="G5" s="2" t="s">
        <v>1283</v>
      </c>
      <c r="H5" s="2" t="s">
        <v>1053</v>
      </c>
      <c r="I5" s="2"/>
      <c r="J5" s="2" t="s">
        <v>44</v>
      </c>
      <c r="K5" s="2" t="s">
        <v>1039</v>
      </c>
      <c r="L5" s="2" t="s">
        <v>1282</v>
      </c>
      <c r="M5" s="2" t="s">
        <v>46</v>
      </c>
      <c r="N5" s="2" t="s">
        <v>1037</v>
      </c>
      <c r="O5" s="2" t="s">
        <v>47</v>
      </c>
      <c r="P5" s="2" t="s">
        <v>1049</v>
      </c>
      <c r="Q5" s="2"/>
      <c r="R5" s="2" t="s">
        <v>75</v>
      </c>
      <c r="S5" s="2" t="s">
        <v>1284</v>
      </c>
      <c r="T5" s="2" t="s">
        <v>1285</v>
      </c>
      <c r="U5" s="2" t="s">
        <v>1276</v>
      </c>
      <c r="V5" s="2" t="s">
        <v>1277</v>
      </c>
      <c r="W5" s="2" t="s">
        <v>456</v>
      </c>
      <c r="X5" s="2" t="s">
        <v>1286</v>
      </c>
      <c r="Y5" s="2"/>
      <c r="Z5" s="2"/>
      <c r="AA5" s="2" t="s">
        <v>1287</v>
      </c>
      <c r="AB5" s="2" t="s">
        <v>1287</v>
      </c>
      <c r="AC5">
        <f>Notes!$C$7 * Notes!$C$13</f>
        <v>16499200</v>
      </c>
      <c r="AD5">
        <f>Notes!$D$7 * Notes!$C$13</f>
        <v>5351755</v>
      </c>
      <c r="AE5">
        <f>Notes!$E$7 *  Notes!$C$13</f>
        <v>3072000</v>
      </c>
      <c r="AF5">
        <f>Notes!$F$7 * Notes!$C$13</f>
        <v>13107200</v>
      </c>
    </row>
    <row r="6" spans="1:32" ht="30" x14ac:dyDescent="0.25">
      <c r="A6" s="2" t="s">
        <v>37</v>
      </c>
      <c r="B6" s="2" t="s">
        <v>1288</v>
      </c>
      <c r="C6" s="2" t="s">
        <v>198</v>
      </c>
      <c r="D6" s="2" t="s">
        <v>1289</v>
      </c>
      <c r="E6" s="2" t="s">
        <v>1290</v>
      </c>
      <c r="F6" s="2" t="s">
        <v>1291</v>
      </c>
      <c r="G6" s="2" t="s">
        <v>1292</v>
      </c>
      <c r="H6" s="2" t="s">
        <v>1053</v>
      </c>
      <c r="I6" s="2"/>
      <c r="J6" s="2" t="s">
        <v>44</v>
      </c>
      <c r="K6" s="2" t="s">
        <v>1039</v>
      </c>
      <c r="L6" s="2" t="s">
        <v>1291</v>
      </c>
      <c r="M6" s="2" t="s">
        <v>130</v>
      </c>
      <c r="N6" s="2" t="s">
        <v>1037</v>
      </c>
      <c r="O6" s="2" t="s">
        <v>47</v>
      </c>
      <c r="P6" s="2" t="s">
        <v>1049</v>
      </c>
      <c r="Q6" s="2"/>
      <c r="R6" s="2" t="s">
        <v>82</v>
      </c>
      <c r="S6" s="2" t="s">
        <v>1293</v>
      </c>
      <c r="T6" s="2" t="s">
        <v>1294</v>
      </c>
      <c r="U6" s="2" t="s">
        <v>1276</v>
      </c>
      <c r="V6" s="2" t="s">
        <v>1277</v>
      </c>
      <c r="W6" s="2" t="s">
        <v>456</v>
      </c>
      <c r="X6" s="2" t="s">
        <v>1286</v>
      </c>
      <c r="Y6" s="2"/>
      <c r="Z6" s="2"/>
      <c r="AA6" s="2" t="s">
        <v>1295</v>
      </c>
      <c r="AB6" s="2" t="s">
        <v>1295</v>
      </c>
      <c r="AC6">
        <f>Notes!$C$7 * Notes!$C$13</f>
        <v>16499200</v>
      </c>
      <c r="AD6">
        <f>Notes!$D$7 * Notes!$C$13</f>
        <v>5351755</v>
      </c>
      <c r="AE6">
        <f>Notes!$E$7 *  Notes!$C$13</f>
        <v>3072000</v>
      </c>
      <c r="AF6">
        <f>Notes!$F$7 * Notes!$C$13</f>
        <v>13107200</v>
      </c>
    </row>
    <row r="7" spans="1:32" ht="75" x14ac:dyDescent="0.25">
      <c r="A7" s="2" t="s">
        <v>37</v>
      </c>
      <c r="B7" s="2" t="s">
        <v>1296</v>
      </c>
      <c r="C7" s="2" t="s">
        <v>125</v>
      </c>
      <c r="D7" s="2" t="s">
        <v>1297</v>
      </c>
      <c r="E7" s="2" t="s">
        <v>1298</v>
      </c>
      <c r="F7" s="2" t="s">
        <v>1299</v>
      </c>
      <c r="G7" s="2" t="s">
        <v>1300</v>
      </c>
      <c r="H7" s="2" t="s">
        <v>1301</v>
      </c>
      <c r="I7" s="2"/>
      <c r="J7" s="2" t="s">
        <v>44</v>
      </c>
      <c r="K7" s="2" t="s">
        <v>1039</v>
      </c>
      <c r="L7" s="2" t="s">
        <v>1299</v>
      </c>
      <c r="M7" s="2" t="s">
        <v>130</v>
      </c>
      <c r="N7" s="2" t="s">
        <v>1037</v>
      </c>
      <c r="O7" s="2" t="s">
        <v>47</v>
      </c>
      <c r="P7" s="2" t="s">
        <v>1049</v>
      </c>
      <c r="Q7" s="2"/>
      <c r="R7" s="2" t="s">
        <v>88</v>
      </c>
      <c r="S7" s="2" t="s">
        <v>1302</v>
      </c>
      <c r="T7" s="2" t="s">
        <v>1303</v>
      </c>
      <c r="U7" s="2" t="s">
        <v>1304</v>
      </c>
      <c r="V7" s="2" t="s">
        <v>1305</v>
      </c>
      <c r="W7" s="2"/>
      <c r="X7" s="2"/>
      <c r="Y7" s="2"/>
      <c r="Z7" s="2"/>
      <c r="AA7" s="2" t="s">
        <v>1306</v>
      </c>
      <c r="AB7" s="2" t="s">
        <v>1306</v>
      </c>
      <c r="AC7">
        <f>Notes!$C$7 * Notes!$C$13</f>
        <v>16499200</v>
      </c>
      <c r="AD7">
        <f>Notes!$D$7 * Notes!$C$13</f>
        <v>5351755</v>
      </c>
      <c r="AE7">
        <f>Notes!$E$7 *  Notes!$C$13</f>
        <v>3072000</v>
      </c>
      <c r="AF7">
        <f>Notes!$F$7 * Notes!$C$13</f>
        <v>13107200</v>
      </c>
    </row>
    <row r="8" spans="1:32" ht="75" x14ac:dyDescent="0.25">
      <c r="A8" s="2" t="s">
        <v>37</v>
      </c>
      <c r="B8" s="2" t="s">
        <v>1307</v>
      </c>
      <c r="C8" s="2" t="s">
        <v>223</v>
      </c>
      <c r="D8" s="2" t="s">
        <v>1308</v>
      </c>
      <c r="E8" s="2" t="s">
        <v>1309</v>
      </c>
      <c r="F8" s="2" t="s">
        <v>1310</v>
      </c>
      <c r="G8" s="2" t="s">
        <v>1311</v>
      </c>
      <c r="H8" s="2" t="s">
        <v>1053</v>
      </c>
      <c r="I8" s="2"/>
      <c r="J8" s="2" t="s">
        <v>44</v>
      </c>
      <c r="K8" s="2" t="s">
        <v>1039</v>
      </c>
      <c r="L8" s="2" t="s">
        <v>1310</v>
      </c>
      <c r="M8" s="2" t="s">
        <v>130</v>
      </c>
      <c r="N8" s="2" t="s">
        <v>1037</v>
      </c>
      <c r="O8" s="2" t="s">
        <v>47</v>
      </c>
      <c r="P8" s="2" t="s">
        <v>1049</v>
      </c>
      <c r="Q8" s="2"/>
      <c r="R8" s="2" t="s">
        <v>94</v>
      </c>
      <c r="S8" s="2" t="s">
        <v>1312</v>
      </c>
      <c r="T8" s="2" t="s">
        <v>1313</v>
      </c>
      <c r="U8" s="2" t="s">
        <v>1276</v>
      </c>
      <c r="V8" s="2" t="s">
        <v>1277</v>
      </c>
      <c r="W8" s="2" t="s">
        <v>456</v>
      </c>
      <c r="X8" s="2" t="s">
        <v>1314</v>
      </c>
      <c r="Y8" s="2"/>
      <c r="Z8" s="2"/>
      <c r="AA8" s="2" t="s">
        <v>1306</v>
      </c>
      <c r="AB8" s="2" t="s">
        <v>1306</v>
      </c>
      <c r="AC8">
        <f>Notes!$C$7 * Notes!$C$13</f>
        <v>16499200</v>
      </c>
      <c r="AD8">
        <f>Notes!$D$7 * Notes!$C$13</f>
        <v>5351755</v>
      </c>
      <c r="AE8">
        <f>Notes!$E$7 *  Notes!$C$13</f>
        <v>3072000</v>
      </c>
      <c r="AF8">
        <f>Notes!$F$7 * Notes!$C$13</f>
        <v>13107200</v>
      </c>
    </row>
    <row r="9" spans="1:32" ht="210" x14ac:dyDescent="0.25">
      <c r="A9" s="2" t="s">
        <v>37</v>
      </c>
      <c r="B9" s="2" t="s">
        <v>1315</v>
      </c>
      <c r="C9" s="2" t="s">
        <v>223</v>
      </c>
      <c r="D9" s="2" t="s">
        <v>1316</v>
      </c>
      <c r="E9" s="2" t="s">
        <v>1317</v>
      </c>
      <c r="F9" s="2" t="s">
        <v>1318</v>
      </c>
      <c r="G9" s="2" t="s">
        <v>1319</v>
      </c>
      <c r="H9" s="2" t="s">
        <v>1053</v>
      </c>
      <c r="I9" s="2"/>
      <c r="J9" s="2" t="s">
        <v>44</v>
      </c>
      <c r="K9" s="2" t="s">
        <v>1320</v>
      </c>
      <c r="L9" s="2" t="s">
        <v>1318</v>
      </c>
      <c r="M9" s="2" t="s">
        <v>46</v>
      </c>
      <c r="N9" s="2" t="s">
        <v>1037</v>
      </c>
      <c r="O9" s="2" t="s">
        <v>47</v>
      </c>
      <c r="P9" s="2" t="s">
        <v>1035</v>
      </c>
      <c r="Q9" s="2" t="s">
        <v>1034</v>
      </c>
      <c r="R9" s="2" t="s">
        <v>1033</v>
      </c>
      <c r="S9" s="2" t="s">
        <v>1321</v>
      </c>
      <c r="T9" s="2" t="s">
        <v>1322</v>
      </c>
      <c r="U9" s="2" t="s">
        <v>1323</v>
      </c>
      <c r="V9" s="2" t="s">
        <v>1324</v>
      </c>
      <c r="W9" s="2"/>
      <c r="X9" s="2"/>
      <c r="Y9" s="2"/>
      <c r="Z9" s="2"/>
      <c r="AA9" s="2" t="s">
        <v>1325</v>
      </c>
      <c r="AB9" s="2" t="s">
        <v>1325</v>
      </c>
      <c r="AC9">
        <f>Notes!$C$7 * Notes!$K$7 * Notes!$C$13</f>
        <v>2260390400</v>
      </c>
      <c r="AD9">
        <f>Notes!$D$7 * Notes!$L$7 * Notes!$C$13</f>
        <v>733190435</v>
      </c>
      <c r="AE9">
        <f>Notes!$E$7 * Notes!$M$7 * Notes!$C$13</f>
        <v>261120000</v>
      </c>
      <c r="AF9">
        <f>Notes!$F$7 * Notes!$N$7 * Notes!$C$13</f>
        <v>1179648000</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12B07-D4D7-4105-B494-FEA5CE18EBA0}">
  <dimension ref="A1:AI15"/>
  <sheetViews>
    <sheetView topLeftCell="L1" workbookViewId="0">
      <selection activeCell="AJ8" sqref="AJ8"/>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75" customHeight="1" x14ac:dyDescent="0.25">
      <c r="A2" s="7">
        <v>1</v>
      </c>
      <c r="B2" s="2" t="s">
        <v>1347</v>
      </c>
      <c r="C2" s="2" t="s">
        <v>1382</v>
      </c>
      <c r="D2" s="2" t="s">
        <v>1383</v>
      </c>
      <c r="E2" s="2"/>
      <c r="F2" s="2" t="s">
        <v>1384</v>
      </c>
      <c r="G2" s="2" t="s">
        <v>1385</v>
      </c>
      <c r="H2" s="2" t="s">
        <v>1386</v>
      </c>
      <c r="I2" s="2"/>
      <c r="J2" s="2" t="s">
        <v>44</v>
      </c>
      <c r="K2" s="2" t="s">
        <v>1143</v>
      </c>
      <c r="L2" s="2" t="s">
        <v>1384</v>
      </c>
      <c r="M2" s="2" t="s">
        <v>145</v>
      </c>
      <c r="N2" s="2" t="s">
        <v>274</v>
      </c>
      <c r="O2" s="2" t="s">
        <v>146</v>
      </c>
      <c r="P2" s="2" t="s">
        <v>1387</v>
      </c>
      <c r="R2" s="2"/>
      <c r="S2" t="s">
        <v>1388</v>
      </c>
      <c r="W2" s="2"/>
      <c r="X2" s="2"/>
      <c r="Y2">
        <v>2</v>
      </c>
      <c r="Z2" t="s">
        <v>1372</v>
      </c>
      <c r="AA2">
        <v>1</v>
      </c>
      <c r="AB2" t="s">
        <v>1389</v>
      </c>
      <c r="AC2">
        <f>Notes!$G$7 * Notes!$O$7 * Notes!$C$10 * Notes!$C$13</f>
        <v>15323974020</v>
      </c>
      <c r="AD2">
        <f>Notes!$H$7 * Notes!$P$7 * Notes!$C$10 * Notes!$C$13</f>
        <v>29747245500</v>
      </c>
      <c r="AE2">
        <f>Notes!$I$7 * Notes!$Q$7 * Notes!$C$10 * Notes!$C$13</f>
        <v>35066547000</v>
      </c>
      <c r="AF2">
        <f>Notes!$J$7 * Notes!$R$7 * Notes!$C$10 * Notes!$C$13</f>
        <v>14319363840</v>
      </c>
      <c r="AG2">
        <v>2</v>
      </c>
      <c r="AH2">
        <v>3</v>
      </c>
      <c r="AI2">
        <v>1</v>
      </c>
    </row>
    <row r="3" spans="1:35" ht="75" customHeight="1" x14ac:dyDescent="0.25">
      <c r="A3" s="7">
        <v>1</v>
      </c>
      <c r="B3" t="s">
        <v>1346</v>
      </c>
      <c r="C3" s="2" t="s">
        <v>1382</v>
      </c>
      <c r="D3" s="2" t="s">
        <v>1390</v>
      </c>
      <c r="F3" t="s">
        <v>1391</v>
      </c>
      <c r="G3" s="2" t="s">
        <v>1392</v>
      </c>
      <c r="H3" s="2" t="s">
        <v>1386</v>
      </c>
      <c r="J3" s="2" t="s">
        <v>44</v>
      </c>
      <c r="K3" s="2" t="s">
        <v>1143</v>
      </c>
      <c r="L3" s="2" t="s">
        <v>1391</v>
      </c>
      <c r="M3" s="2" t="s">
        <v>145</v>
      </c>
      <c r="N3" s="2" t="s">
        <v>274</v>
      </c>
      <c r="O3" s="2" t="s">
        <v>146</v>
      </c>
      <c r="P3" s="2" t="s">
        <v>1387</v>
      </c>
      <c r="S3" t="s">
        <v>1393</v>
      </c>
      <c r="Y3">
        <v>2</v>
      </c>
      <c r="Z3" t="s">
        <v>1372</v>
      </c>
      <c r="AA3">
        <v>1</v>
      </c>
      <c r="AB3" t="s">
        <v>1389</v>
      </c>
      <c r="AC3">
        <f>Notes!$G$7 * Notes!$O$7 * Notes!$C$10 * Notes!$C$13</f>
        <v>15323974020</v>
      </c>
      <c r="AD3">
        <f>Notes!$H$7 * Notes!$P$7 * Notes!$C$10 * Notes!$C$13</f>
        <v>29747245500</v>
      </c>
      <c r="AE3">
        <f>Notes!$I$7 * Notes!$Q$7 * Notes!$C$10 * Notes!$C$13</f>
        <v>35066547000</v>
      </c>
      <c r="AF3">
        <f>Notes!$J$7 * Notes!$R$7 * Notes!$C$10 * Notes!$C$13</f>
        <v>14319363840</v>
      </c>
      <c r="AG3">
        <v>2</v>
      </c>
      <c r="AH3">
        <v>3</v>
      </c>
      <c r="AI3">
        <v>1</v>
      </c>
    </row>
    <row r="4" spans="1:35" ht="45" customHeight="1" x14ac:dyDescent="0.25">
      <c r="A4" s="7">
        <v>1</v>
      </c>
      <c r="B4" t="s">
        <v>1352</v>
      </c>
      <c r="C4" s="2" t="s">
        <v>1394</v>
      </c>
      <c r="D4" s="2" t="s">
        <v>1395</v>
      </c>
      <c r="F4" t="s">
        <v>1396</v>
      </c>
      <c r="G4" s="2" t="s">
        <v>1397</v>
      </c>
      <c r="H4" s="2" t="s">
        <v>1386</v>
      </c>
      <c r="J4" s="2" t="s">
        <v>44</v>
      </c>
      <c r="K4" s="2" t="s">
        <v>1143</v>
      </c>
      <c r="L4" s="2" t="s">
        <v>1396</v>
      </c>
      <c r="M4" s="2" t="s">
        <v>145</v>
      </c>
      <c r="N4" s="2" t="s">
        <v>274</v>
      </c>
      <c r="O4" s="2" t="s">
        <v>146</v>
      </c>
      <c r="P4" s="2" t="s">
        <v>1387</v>
      </c>
      <c r="S4" t="s">
        <v>1398</v>
      </c>
      <c r="Y4">
        <v>2</v>
      </c>
      <c r="Z4" t="s">
        <v>1372</v>
      </c>
      <c r="AA4">
        <v>3</v>
      </c>
      <c r="AB4" t="s">
        <v>1389</v>
      </c>
      <c r="AC4">
        <f>Notes!$G$7 * Notes!$O$7 * Notes!$C$10 * Notes!$C$13</f>
        <v>15323974020</v>
      </c>
      <c r="AD4">
        <f>Notes!$H$7 * Notes!$P$7 * Notes!$C$10 * Notes!$C$13</f>
        <v>29747245500</v>
      </c>
      <c r="AE4">
        <f>Notes!$I$7 * Notes!$Q$7 * Notes!$C$10 * Notes!$C$13</f>
        <v>35066547000</v>
      </c>
      <c r="AF4">
        <f>Notes!$J$7 * Notes!$R$7 * Notes!$C$10 * Notes!$C$13</f>
        <v>14319363840</v>
      </c>
      <c r="AG4">
        <v>3</v>
      </c>
      <c r="AH4">
        <v>3</v>
      </c>
      <c r="AI4">
        <v>1</v>
      </c>
    </row>
    <row r="5" spans="1:35" ht="45" customHeight="1" x14ac:dyDescent="0.25">
      <c r="A5" s="7">
        <v>1</v>
      </c>
      <c r="B5" t="s">
        <v>1353</v>
      </c>
      <c r="C5" s="2" t="s">
        <v>1394</v>
      </c>
      <c r="D5" s="2" t="s">
        <v>1399</v>
      </c>
      <c r="F5" t="s">
        <v>1400</v>
      </c>
      <c r="G5" s="2" t="s">
        <v>1401</v>
      </c>
      <c r="H5" s="2" t="s">
        <v>1386</v>
      </c>
      <c r="J5" s="2" t="s">
        <v>44</v>
      </c>
      <c r="K5" s="2" t="s">
        <v>1143</v>
      </c>
      <c r="L5" s="2" t="s">
        <v>1400</v>
      </c>
      <c r="M5" s="2" t="s">
        <v>145</v>
      </c>
      <c r="N5" s="2" t="s">
        <v>274</v>
      </c>
      <c r="O5" s="2" t="s">
        <v>146</v>
      </c>
      <c r="P5" s="2" t="s">
        <v>1387</v>
      </c>
      <c r="S5" t="s">
        <v>1402</v>
      </c>
      <c r="Y5">
        <v>2</v>
      </c>
      <c r="Z5" t="s">
        <v>1372</v>
      </c>
      <c r="AA5">
        <v>3</v>
      </c>
      <c r="AB5" t="s">
        <v>1389</v>
      </c>
      <c r="AC5">
        <f>Notes!$G$7 * Notes!$O$7 * Notes!$C$10 * Notes!$C$13</f>
        <v>15323974020</v>
      </c>
      <c r="AD5">
        <f>Notes!$H$7 * Notes!$P$7 * Notes!$C$10 * Notes!$C$13</f>
        <v>29747245500</v>
      </c>
      <c r="AE5">
        <f>Notes!$I$7 * Notes!$Q$7 * Notes!$C$10 * Notes!$C$13</f>
        <v>35066547000</v>
      </c>
      <c r="AF5">
        <f>Notes!$J$7 * Notes!$R$7 * Notes!$C$10 * Notes!$C$13</f>
        <v>14319363840</v>
      </c>
      <c r="AG5">
        <v>3</v>
      </c>
      <c r="AH5">
        <v>3</v>
      </c>
      <c r="AI5">
        <v>1</v>
      </c>
    </row>
    <row r="6" spans="1:35" ht="60" customHeight="1" x14ac:dyDescent="0.25">
      <c r="A6" s="7">
        <v>1</v>
      </c>
      <c r="B6" t="s">
        <v>1348</v>
      </c>
      <c r="C6" s="2" t="s">
        <v>103</v>
      </c>
      <c r="D6" s="2" t="s">
        <v>1403</v>
      </c>
      <c r="F6" t="s">
        <v>1404</v>
      </c>
      <c r="G6" s="2" t="s">
        <v>1405</v>
      </c>
      <c r="H6" s="2" t="s">
        <v>1386</v>
      </c>
      <c r="J6" s="2" t="s">
        <v>44</v>
      </c>
      <c r="K6" s="2" t="s">
        <v>1143</v>
      </c>
      <c r="L6" s="2" t="s">
        <v>1404</v>
      </c>
      <c r="M6" s="2" t="s">
        <v>145</v>
      </c>
      <c r="N6" s="2" t="s">
        <v>274</v>
      </c>
      <c r="O6" s="2" t="s">
        <v>146</v>
      </c>
      <c r="P6" s="2" t="s">
        <v>1387</v>
      </c>
      <c r="S6" t="s">
        <v>1406</v>
      </c>
      <c r="Y6">
        <v>2</v>
      </c>
      <c r="Z6" t="s">
        <v>1372</v>
      </c>
      <c r="AA6">
        <v>1</v>
      </c>
      <c r="AB6" t="s">
        <v>1389</v>
      </c>
      <c r="AC6">
        <f>Notes!$G$7 * Notes!$O$7 * Notes!$C$10 * Notes!$C$13</f>
        <v>15323974020</v>
      </c>
      <c r="AD6">
        <f>Notes!$H$7 * Notes!$P$7 * Notes!$C$10 * Notes!$C$13</f>
        <v>29747245500</v>
      </c>
      <c r="AE6">
        <f>Notes!$I$7 * Notes!$Q$7 * Notes!$C$10 * Notes!$C$13</f>
        <v>35066547000</v>
      </c>
      <c r="AF6">
        <f>Notes!$J$7 * Notes!$R$7 * Notes!$C$10 * Notes!$C$13</f>
        <v>14319363840</v>
      </c>
      <c r="AG6">
        <v>2</v>
      </c>
      <c r="AH6">
        <v>3</v>
      </c>
      <c r="AI6">
        <v>1</v>
      </c>
    </row>
    <row r="7" spans="1:35" ht="60" customHeight="1" x14ac:dyDescent="0.25">
      <c r="A7" s="7">
        <v>1</v>
      </c>
      <c r="B7" t="s">
        <v>1349</v>
      </c>
      <c r="C7" s="2" t="s">
        <v>103</v>
      </c>
      <c r="D7" s="2" t="s">
        <v>1407</v>
      </c>
      <c r="F7" t="s">
        <v>1408</v>
      </c>
      <c r="G7" s="2" t="s">
        <v>1409</v>
      </c>
      <c r="H7" s="2" t="s">
        <v>1386</v>
      </c>
      <c r="J7" s="2" t="s">
        <v>44</v>
      </c>
      <c r="K7" s="2" t="s">
        <v>1143</v>
      </c>
      <c r="L7" s="2" t="s">
        <v>1408</v>
      </c>
      <c r="M7" s="2" t="s">
        <v>145</v>
      </c>
      <c r="N7" s="2" t="s">
        <v>274</v>
      </c>
      <c r="O7" s="2" t="s">
        <v>146</v>
      </c>
      <c r="P7" s="2" t="s">
        <v>1387</v>
      </c>
      <c r="S7" t="s">
        <v>1410</v>
      </c>
      <c r="Y7">
        <v>2</v>
      </c>
      <c r="Z7" t="s">
        <v>1372</v>
      </c>
      <c r="AA7">
        <v>1</v>
      </c>
      <c r="AB7" t="s">
        <v>1389</v>
      </c>
      <c r="AC7">
        <f>Notes!$G$7 * Notes!$O$7 * Notes!$C$10 * Notes!$C$13</f>
        <v>15323974020</v>
      </c>
      <c r="AD7">
        <f>Notes!$H$7 * Notes!$P$7 * Notes!$C$10 * Notes!$C$13</f>
        <v>29747245500</v>
      </c>
      <c r="AE7">
        <f>Notes!$I$7 * Notes!$Q$7 * Notes!$C$10 * Notes!$C$13</f>
        <v>35066547000</v>
      </c>
      <c r="AF7">
        <f>Notes!$J$7 * Notes!$R$7 * Notes!$C$10 * Notes!$C$13</f>
        <v>14319363840</v>
      </c>
      <c r="AG7">
        <v>2</v>
      </c>
      <c r="AH7">
        <v>3</v>
      </c>
      <c r="AI7">
        <v>1</v>
      </c>
    </row>
    <row r="8" spans="1:35" ht="45" customHeight="1" x14ac:dyDescent="0.25">
      <c r="A8" s="7">
        <v>1</v>
      </c>
      <c r="B8" t="s">
        <v>1411</v>
      </c>
      <c r="C8" s="2" t="s">
        <v>1394</v>
      </c>
      <c r="D8" s="2" t="s">
        <v>1412</v>
      </c>
      <c r="F8" t="s">
        <v>1413</v>
      </c>
      <c r="G8" s="2" t="s">
        <v>1414</v>
      </c>
      <c r="H8" s="2" t="s">
        <v>1386</v>
      </c>
      <c r="J8" s="2" t="s">
        <v>44</v>
      </c>
      <c r="K8" s="2" t="s">
        <v>1143</v>
      </c>
      <c r="L8" s="2" t="s">
        <v>1413</v>
      </c>
      <c r="M8" s="2" t="s">
        <v>145</v>
      </c>
      <c r="N8" s="2" t="s">
        <v>274</v>
      </c>
      <c r="O8" s="2" t="s">
        <v>146</v>
      </c>
      <c r="P8" s="2" t="s">
        <v>1387</v>
      </c>
      <c r="S8" t="s">
        <v>1415</v>
      </c>
      <c r="Y8">
        <v>2</v>
      </c>
      <c r="Z8" t="s">
        <v>1416</v>
      </c>
      <c r="AA8">
        <v>3</v>
      </c>
      <c r="AC8">
        <f>Notes!$G$7 * Notes!$O$7 * Notes!$C$10 * Notes!$C$13</f>
        <v>15323974020</v>
      </c>
      <c r="AD8">
        <f>Notes!$H$7 * Notes!$P$7 * Notes!$C$10 * Notes!$C$13</f>
        <v>29747245500</v>
      </c>
      <c r="AE8">
        <f>Notes!$I$7 * Notes!$Q$7 * Notes!$C$10 * Notes!$C$13</f>
        <v>35066547000</v>
      </c>
      <c r="AF8">
        <f>Notes!$J$7 * Notes!$R$7 * Notes!$C$10 * Notes!$C$13</f>
        <v>14319363840</v>
      </c>
      <c r="AG8">
        <v>3</v>
      </c>
      <c r="AH8">
        <v>3</v>
      </c>
      <c r="AI8">
        <v>1</v>
      </c>
    </row>
    <row r="9" spans="1:35" ht="60" customHeight="1" x14ac:dyDescent="0.25">
      <c r="A9" s="7">
        <v>1</v>
      </c>
      <c r="B9" t="s">
        <v>1350</v>
      </c>
      <c r="C9" s="2" t="s">
        <v>1382</v>
      </c>
      <c r="D9" s="2" t="s">
        <v>1417</v>
      </c>
      <c r="F9" t="s">
        <v>1418</v>
      </c>
      <c r="G9" s="2" t="s">
        <v>1419</v>
      </c>
      <c r="H9" s="2" t="s">
        <v>1386</v>
      </c>
      <c r="J9" s="2" t="s">
        <v>44</v>
      </c>
      <c r="K9" s="2" t="s">
        <v>1143</v>
      </c>
      <c r="L9" s="2" t="s">
        <v>1418</v>
      </c>
      <c r="M9" s="2" t="s">
        <v>145</v>
      </c>
      <c r="N9" s="2" t="s">
        <v>274</v>
      </c>
      <c r="O9" s="2" t="s">
        <v>146</v>
      </c>
      <c r="P9" s="2" t="s">
        <v>1387</v>
      </c>
      <c r="S9" t="s">
        <v>1420</v>
      </c>
      <c r="Y9">
        <v>2</v>
      </c>
      <c r="Z9" t="s">
        <v>1416</v>
      </c>
      <c r="AA9">
        <v>3</v>
      </c>
      <c r="AC9">
        <f>Notes!$G$7 * Notes!$O$7 * Notes!$C$10 * Notes!$C$13</f>
        <v>15323974020</v>
      </c>
      <c r="AD9">
        <f>Notes!$H$7 * Notes!$P$7 * Notes!$C$10 * Notes!$C$13</f>
        <v>29747245500</v>
      </c>
      <c r="AE9">
        <f>Notes!$I$7 * Notes!$Q$7 * Notes!$C$10 * Notes!$C$13</f>
        <v>35066547000</v>
      </c>
      <c r="AF9">
        <f>Notes!$J$7 * Notes!$R$7 * Notes!$C$10 * Notes!$C$13</f>
        <v>14319363840</v>
      </c>
      <c r="AG9">
        <v>3</v>
      </c>
      <c r="AH9">
        <v>3</v>
      </c>
      <c r="AI9">
        <v>1</v>
      </c>
    </row>
    <row r="10" spans="1:35" ht="60" customHeight="1" x14ac:dyDescent="0.25">
      <c r="A10" s="7">
        <v>1</v>
      </c>
      <c r="B10" t="s">
        <v>1351</v>
      </c>
      <c r="C10" s="2" t="s">
        <v>103</v>
      </c>
      <c r="D10" s="2" t="s">
        <v>1421</v>
      </c>
      <c r="F10" t="s">
        <v>1422</v>
      </c>
      <c r="G10" s="2" t="s">
        <v>1419</v>
      </c>
      <c r="H10" s="2" t="s">
        <v>1386</v>
      </c>
      <c r="J10" s="2" t="s">
        <v>44</v>
      </c>
      <c r="K10" s="2" t="s">
        <v>1143</v>
      </c>
      <c r="L10" s="2" t="s">
        <v>1422</v>
      </c>
      <c r="M10" s="2" t="s">
        <v>145</v>
      </c>
      <c r="N10" s="2" t="s">
        <v>274</v>
      </c>
      <c r="O10" s="2" t="s">
        <v>146</v>
      </c>
      <c r="P10" s="2" t="s">
        <v>1387</v>
      </c>
      <c r="S10" t="s">
        <v>1423</v>
      </c>
      <c r="Y10">
        <v>2</v>
      </c>
      <c r="Z10" t="s">
        <v>1416</v>
      </c>
      <c r="AA10">
        <v>3</v>
      </c>
      <c r="AC10">
        <f>Notes!$G$7 * Notes!$O$7 * Notes!$C$10 * Notes!$C$13</f>
        <v>15323974020</v>
      </c>
      <c r="AD10">
        <f>Notes!$H$7 * Notes!$P$7 * Notes!$C$10 * Notes!$C$13</f>
        <v>29747245500</v>
      </c>
      <c r="AE10">
        <f>Notes!$I$7 * Notes!$Q$7 * Notes!$C$10 * Notes!$C$13</f>
        <v>35066547000</v>
      </c>
      <c r="AF10">
        <f>Notes!$J$7 * Notes!$R$7 * Notes!$C$10 * Notes!$C$13</f>
        <v>14319363840</v>
      </c>
      <c r="AG10">
        <v>3</v>
      </c>
      <c r="AH10">
        <v>3</v>
      </c>
      <c r="AI10">
        <v>1</v>
      </c>
    </row>
    <row r="11" spans="1:35" x14ac:dyDescent="0.25">
      <c r="A11" s="8">
        <v>1</v>
      </c>
      <c r="B11" t="s">
        <v>1424</v>
      </c>
      <c r="C11" t="s">
        <v>103</v>
      </c>
      <c r="D11" t="s">
        <v>1425</v>
      </c>
      <c r="F11" t="s">
        <v>1426</v>
      </c>
      <c r="G11" t="s">
        <v>1427</v>
      </c>
      <c r="H11" t="s">
        <v>647</v>
      </c>
      <c r="J11" t="s">
        <v>44</v>
      </c>
      <c r="K11" t="s">
        <v>1143</v>
      </c>
      <c r="L11" t="s">
        <v>1426</v>
      </c>
      <c r="M11" t="s">
        <v>145</v>
      </c>
      <c r="N11" t="s">
        <v>274</v>
      </c>
      <c r="O11" t="s">
        <v>146</v>
      </c>
      <c r="P11" t="s">
        <v>1428</v>
      </c>
      <c r="S11" t="s">
        <v>1429</v>
      </c>
      <c r="Y11">
        <v>1</v>
      </c>
      <c r="Z11" t="s">
        <v>1416</v>
      </c>
      <c r="AA11">
        <v>1</v>
      </c>
      <c r="AC11">
        <f>Notes!$G$7 * Notes!$O$7 * Notes!$C$10 * Notes!$C$13</f>
        <v>15323974020</v>
      </c>
      <c r="AD11">
        <f>Notes!$H$7 * Notes!$P$7 * Notes!$C$10 * Notes!$C$13</f>
        <v>29747245500</v>
      </c>
      <c r="AE11">
        <f>Notes!$I$7 * Notes!$Q$7 * Notes!$C$10 * Notes!$C$13</f>
        <v>35066547000</v>
      </c>
      <c r="AF11">
        <f>Notes!$J$7 * Notes!$R$7 * Notes!$C$10 * Notes!$C$13</f>
        <v>14319363840</v>
      </c>
      <c r="AG11">
        <v>2</v>
      </c>
      <c r="AH11">
        <v>3</v>
      </c>
      <c r="AI11">
        <v>1</v>
      </c>
    </row>
    <row r="12" spans="1:35" x14ac:dyDescent="0.25">
      <c r="A12" s="8">
        <v>1</v>
      </c>
      <c r="B12" t="s">
        <v>1430</v>
      </c>
      <c r="C12" t="s">
        <v>1431</v>
      </c>
      <c r="D12" t="s">
        <v>1432</v>
      </c>
      <c r="E12" t="s">
        <v>1432</v>
      </c>
      <c r="F12" t="s">
        <v>1433</v>
      </c>
      <c r="G12" t="s">
        <v>1434</v>
      </c>
      <c r="H12" t="s">
        <v>647</v>
      </c>
      <c r="J12" t="s">
        <v>44</v>
      </c>
      <c r="K12" t="s">
        <v>45</v>
      </c>
      <c r="L12" t="s">
        <v>1433</v>
      </c>
      <c r="M12" t="s">
        <v>145</v>
      </c>
      <c r="N12" t="s">
        <v>274</v>
      </c>
      <c r="O12" t="s">
        <v>146</v>
      </c>
      <c r="P12" t="s">
        <v>1130</v>
      </c>
      <c r="Q12" t="s">
        <v>1131</v>
      </c>
      <c r="R12">
        <v>25</v>
      </c>
      <c r="S12" t="s">
        <v>1435</v>
      </c>
      <c r="T12" t="s">
        <v>1436</v>
      </c>
      <c r="U12" t="s">
        <v>1437</v>
      </c>
      <c r="V12" t="s">
        <v>1438</v>
      </c>
      <c r="W12" t="s">
        <v>1439</v>
      </c>
      <c r="X12" t="s">
        <v>1440</v>
      </c>
      <c r="Y12">
        <v>3</v>
      </c>
      <c r="AA12">
        <v>-3</v>
      </c>
      <c r="AC12">
        <f>Notes!$G$7 * Notes!$C$10 * Notes!$C$13</f>
        <v>222086580</v>
      </c>
      <c r="AD12">
        <f>Notes!$H$7 * Notes!$C$10 * Notes!$C$13</f>
        <v>396629940</v>
      </c>
      <c r="AE12">
        <f>Notes!$I$7 * Notes!$C$10 * Notes!$C$13</f>
        <v>467553960</v>
      </c>
      <c r="AF12">
        <f>Notes!$J$7 * Notes!$C$10 * Notes!$C$13</f>
        <v>111870030</v>
      </c>
      <c r="AG12">
        <v>3</v>
      </c>
      <c r="AH12">
        <v>3</v>
      </c>
      <c r="AI12">
        <v>3</v>
      </c>
    </row>
    <row r="13" spans="1:35" x14ac:dyDescent="0.25">
      <c r="A13" s="8">
        <v>1</v>
      </c>
      <c r="B13" t="s">
        <v>1441</v>
      </c>
      <c r="C13" t="s">
        <v>1431</v>
      </c>
      <c r="D13" t="s">
        <v>1442</v>
      </c>
      <c r="E13" t="s">
        <v>1442</v>
      </c>
      <c r="F13" t="s">
        <v>1443</v>
      </c>
      <c r="G13" t="s">
        <v>1444</v>
      </c>
      <c r="H13" t="s">
        <v>647</v>
      </c>
      <c r="J13" t="s">
        <v>44</v>
      </c>
      <c r="K13" t="s">
        <v>45</v>
      </c>
      <c r="L13" t="s">
        <v>1443</v>
      </c>
      <c r="M13" t="s">
        <v>145</v>
      </c>
      <c r="N13" t="s">
        <v>274</v>
      </c>
      <c r="O13" t="s">
        <v>146</v>
      </c>
      <c r="P13" t="s">
        <v>1130</v>
      </c>
      <c r="Q13" t="s">
        <v>1131</v>
      </c>
      <c r="R13">
        <v>18</v>
      </c>
      <c r="S13" t="s">
        <v>1445</v>
      </c>
      <c r="T13" t="s">
        <v>1446</v>
      </c>
      <c r="U13" t="s">
        <v>1437</v>
      </c>
      <c r="V13" t="s">
        <v>1438</v>
      </c>
      <c r="W13" t="s">
        <v>1439</v>
      </c>
      <c r="X13" t="s">
        <v>1440</v>
      </c>
      <c r="Y13">
        <v>3</v>
      </c>
      <c r="AA13">
        <v>-3</v>
      </c>
      <c r="AC13">
        <f>Notes!$G$7 * Notes!$C$10 * Notes!$C$13</f>
        <v>222086580</v>
      </c>
      <c r="AD13">
        <f>Notes!$H$7 * Notes!$C$10 * Notes!$C$13</f>
        <v>396629940</v>
      </c>
      <c r="AE13">
        <f>Notes!$I$7 * Notes!$C$10 * Notes!$C$13</f>
        <v>467553960</v>
      </c>
      <c r="AF13">
        <f>Notes!$J$7 * Notes!$C$10 * Notes!$C$13</f>
        <v>111870030</v>
      </c>
      <c r="AG13">
        <v>3</v>
      </c>
      <c r="AH13">
        <v>3</v>
      </c>
      <c r="AI13">
        <v>3</v>
      </c>
    </row>
    <row r="14" spans="1:35" ht="45" x14ac:dyDescent="0.25">
      <c r="A14" s="2" t="s">
        <v>37</v>
      </c>
      <c r="B14" s="2" t="s">
        <v>1139</v>
      </c>
      <c r="C14" s="2" t="s">
        <v>141</v>
      </c>
      <c r="D14" s="2" t="s">
        <v>1140</v>
      </c>
      <c r="E14" s="2"/>
      <c r="F14" s="2" t="s">
        <v>4806</v>
      </c>
      <c r="G14" s="2" t="s">
        <v>4809</v>
      </c>
      <c r="H14" s="2" t="s">
        <v>824</v>
      </c>
      <c r="I14" s="2"/>
      <c r="J14" s="2" t="s">
        <v>44</v>
      </c>
      <c r="K14" s="2" t="s">
        <v>1143</v>
      </c>
      <c r="L14" s="2" t="s">
        <v>4806</v>
      </c>
      <c r="M14" s="2" t="s">
        <v>145</v>
      </c>
      <c r="N14" s="2" t="s">
        <v>274</v>
      </c>
      <c r="O14" s="2" t="s">
        <v>1050</v>
      </c>
      <c r="P14" s="2" t="s">
        <v>1130</v>
      </c>
      <c r="Q14" s="2" t="s">
        <v>1144</v>
      </c>
      <c r="R14" s="2" t="s">
        <v>1145</v>
      </c>
      <c r="S14" s="2" t="s">
        <v>1146</v>
      </c>
      <c r="T14" s="2" t="s">
        <v>1147</v>
      </c>
      <c r="U14" s="2" t="s">
        <v>1148</v>
      </c>
      <c r="V14" s="2" t="s">
        <v>1149</v>
      </c>
      <c r="W14" s="2"/>
      <c r="X14" s="2"/>
      <c r="Y14" s="2"/>
      <c r="Z14" s="2"/>
      <c r="AA14" s="2" t="s">
        <v>1150</v>
      </c>
      <c r="AB14" s="2" t="s">
        <v>1150</v>
      </c>
      <c r="AC14">
        <f>Notes!$G$7 * Notes!$O$7 * Notes!$C$10 * Notes!$C$13</f>
        <v>15323974020</v>
      </c>
      <c r="AD14">
        <f>Notes!$H$7 * Notes!$P$7 * Notes!$C$10 * Notes!$C$13</f>
        <v>29747245500</v>
      </c>
      <c r="AE14">
        <f>Notes!$I$7 * Notes!$Q$7 * Notes!$C$10 * Notes!$C$13</f>
        <v>35066547000</v>
      </c>
      <c r="AF14">
        <f>Notes!$J$7 * Notes!$R$7 * Notes!$C$10 * Notes!$C$13</f>
        <v>14319363840</v>
      </c>
      <c r="AG14">
        <v>3</v>
      </c>
      <c r="AH14">
        <v>3</v>
      </c>
      <c r="AI14">
        <v>1</v>
      </c>
    </row>
    <row r="15" spans="1:35" ht="135" x14ac:dyDescent="0.25">
      <c r="A15" s="2" t="s">
        <v>37</v>
      </c>
      <c r="B15" s="2" t="s">
        <v>1157</v>
      </c>
      <c r="C15" s="2" t="s">
        <v>1158</v>
      </c>
      <c r="D15" s="2" t="s">
        <v>1159</v>
      </c>
      <c r="E15" s="2"/>
      <c r="F15" s="2" t="s">
        <v>4807</v>
      </c>
      <c r="G15" s="2" t="s">
        <v>4808</v>
      </c>
      <c r="H15" s="2" t="s">
        <v>824</v>
      </c>
      <c r="I15" s="2"/>
      <c r="J15" s="2" t="s">
        <v>44</v>
      </c>
      <c r="K15" s="2" t="s">
        <v>1143</v>
      </c>
      <c r="L15" s="2" t="s">
        <v>4807</v>
      </c>
      <c r="M15" s="2" t="s">
        <v>145</v>
      </c>
      <c r="N15" s="2" t="s">
        <v>274</v>
      </c>
      <c r="O15" s="2" t="s">
        <v>1050</v>
      </c>
      <c r="P15" s="2" t="s">
        <v>1130</v>
      </c>
      <c r="Q15" s="2" t="s">
        <v>1144</v>
      </c>
      <c r="R15" s="2" t="s">
        <v>94</v>
      </c>
      <c r="S15" s="2" t="s">
        <v>1162</v>
      </c>
      <c r="T15" s="2" t="s">
        <v>1163</v>
      </c>
      <c r="U15" s="2" t="s">
        <v>1148</v>
      </c>
      <c r="V15" s="2" t="s">
        <v>1149</v>
      </c>
      <c r="W15" s="2" t="s">
        <v>204</v>
      </c>
      <c r="X15" s="2" t="s">
        <v>1164</v>
      </c>
      <c r="Y15" s="2" t="s">
        <v>1165</v>
      </c>
      <c r="Z15" s="2" t="s">
        <v>533</v>
      </c>
      <c r="AA15" s="2" t="s">
        <v>1150</v>
      </c>
      <c r="AB15" s="2" t="s">
        <v>1150</v>
      </c>
      <c r="AC15">
        <f>Notes!$G$7 * Notes!$O$7 * Notes!$C$10 * Notes!$C$13</f>
        <v>15323974020</v>
      </c>
      <c r="AD15">
        <f>Notes!$H$7 * Notes!$P$7 * Notes!$C$10 * Notes!$C$13</f>
        <v>29747245500</v>
      </c>
      <c r="AE15">
        <f>Notes!$I$7 * Notes!$Q$7 * Notes!$C$10 * Notes!$C$13</f>
        <v>35066547000</v>
      </c>
      <c r="AF15">
        <f>Notes!$J$7 * Notes!$R$7 * Notes!$C$10 * Notes!$C$13</f>
        <v>14319363840</v>
      </c>
      <c r="AG15">
        <v>3</v>
      </c>
      <c r="AH15">
        <v>3</v>
      </c>
      <c r="AI15">
        <v>1</v>
      </c>
    </row>
  </sheetData>
  <conditionalFormatting sqref="Y2:Y13">
    <cfRule type="cellIs" dxfId="44" priority="1" operator="equal">
      <formula>1</formula>
    </cfRule>
  </conditionalFormatting>
  <conditionalFormatting sqref="Y2:Y13">
    <cfRule type="cellIs" dxfId="43" priority="2" operator="equal">
      <formula>2</formula>
    </cfRule>
  </conditionalFormatting>
  <conditionalFormatting sqref="Y2:Y13">
    <cfRule type="cellIs" dxfId="42" priority="3" operator="equal">
      <formula>3</formula>
    </cfRule>
  </conditionalFormatting>
  <pageMargins left="0.7" right="0.7" top="0.75" bottom="0.75" header="0.3" footer="0.3"/>
  <pageSetup paperSize="9" orientation="portrait" verticalDpi="0"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5BAA3-E47F-4E9F-9A27-2CBA7F4DB145}">
  <dimension ref="A1:AI25"/>
  <sheetViews>
    <sheetView topLeftCell="A19" workbookViewId="0">
      <selection activeCell="A21" sqref="A21:XFD21"/>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60" customHeight="1" x14ac:dyDescent="0.25">
      <c r="A2" s="7" t="s">
        <v>37</v>
      </c>
      <c r="B2" s="2" t="s">
        <v>245</v>
      </c>
      <c r="C2" s="2" t="s">
        <v>223</v>
      </c>
      <c r="D2" s="2"/>
      <c r="E2" s="2"/>
      <c r="F2" s="2" t="s">
        <v>247</v>
      </c>
      <c r="G2" s="2" t="s">
        <v>224</v>
      </c>
      <c r="H2" s="2" t="s">
        <v>647</v>
      </c>
      <c r="I2" s="2"/>
      <c r="J2" s="2"/>
      <c r="K2" s="2" t="s">
        <v>1363</v>
      </c>
      <c r="L2" s="2" t="s">
        <v>1364</v>
      </c>
      <c r="M2" s="2" t="s">
        <v>46</v>
      </c>
      <c r="N2" s="2" t="s">
        <v>8</v>
      </c>
      <c r="O2" s="2" t="s">
        <v>47</v>
      </c>
      <c r="P2" s="2" t="s">
        <v>1365</v>
      </c>
      <c r="Q2" s="2"/>
      <c r="R2" s="2">
        <v>23</v>
      </c>
      <c r="S2" t="s">
        <v>1366</v>
      </c>
      <c r="T2" t="s">
        <v>250</v>
      </c>
      <c r="U2" t="s">
        <v>1367</v>
      </c>
      <c r="V2" t="s">
        <v>1368</v>
      </c>
      <c r="W2" s="2" t="s">
        <v>1369</v>
      </c>
      <c r="X2" s="2" t="s">
        <v>1370</v>
      </c>
      <c r="Z2" t="b">
        <v>0</v>
      </c>
      <c r="AA2" t="s">
        <v>1371</v>
      </c>
      <c r="AC2">
        <f>Notes!$C$7 * Notes!$D$10 * Notes!$C$13</f>
        <v>6022208000</v>
      </c>
      <c r="AD2">
        <f>Notes!$D$7 * Notes!$D$10 * Notes!$C$13</f>
        <v>1953390575</v>
      </c>
      <c r="AE2">
        <f>Notes!$E$7 * Notes!$D$10 * Notes!$C$13</f>
        <v>1121280000</v>
      </c>
      <c r="AF2">
        <f>Notes!$F$7 * Notes!$D$10 * Notes!$C$13</f>
        <v>4784128000</v>
      </c>
      <c r="AG2">
        <v>1</v>
      </c>
      <c r="AH2">
        <v>3</v>
      </c>
    </row>
    <row r="3" spans="1:35" ht="45" customHeight="1" x14ac:dyDescent="0.25">
      <c r="A3" s="7" t="s">
        <v>37</v>
      </c>
      <c r="B3" s="2" t="s">
        <v>4227</v>
      </c>
      <c r="C3" s="2" t="s">
        <v>39</v>
      </c>
      <c r="D3" s="2" t="s">
        <v>4228</v>
      </c>
      <c r="E3" s="2" t="s">
        <v>4229</v>
      </c>
      <c r="F3" s="2" t="s">
        <v>4230</v>
      </c>
      <c r="G3" s="2" t="s">
        <v>42</v>
      </c>
      <c r="H3" s="2" t="s">
        <v>4231</v>
      </c>
      <c r="I3" s="2" t="s">
        <v>4232</v>
      </c>
      <c r="J3" s="2" t="s">
        <v>44</v>
      </c>
      <c r="K3" s="2" t="s">
        <v>4233</v>
      </c>
      <c r="L3" s="2" t="s">
        <v>4230</v>
      </c>
      <c r="M3" s="2" t="s">
        <v>46</v>
      </c>
      <c r="N3" s="2" t="s">
        <v>8</v>
      </c>
      <c r="O3" s="2" t="s">
        <v>47</v>
      </c>
      <c r="P3" s="2" t="s">
        <v>4234</v>
      </c>
      <c r="Q3" s="2"/>
      <c r="R3" s="2"/>
      <c r="S3" t="s">
        <v>4235</v>
      </c>
      <c r="T3" s="10"/>
      <c r="U3" s="10"/>
      <c r="V3" s="10"/>
      <c r="W3" s="2"/>
      <c r="X3" s="2"/>
      <c r="Z3" t="b">
        <v>0</v>
      </c>
      <c r="AA3">
        <v>3</v>
      </c>
      <c r="AB3" t="s">
        <v>1389</v>
      </c>
      <c r="AC3">
        <f>Notes!$C$7 * Notes!$D$10 * Notes!$C$13</f>
        <v>6022208000</v>
      </c>
      <c r="AD3">
        <f>Notes!$D$7 * Notes!$D$10 * Notes!$C$13</f>
        <v>1953390575</v>
      </c>
      <c r="AE3">
        <f>Notes!$E$7 * Notes!$D$10 * Notes!$C$13</f>
        <v>1121280000</v>
      </c>
      <c r="AF3">
        <f>Notes!$F$7 * Notes!$D$10 * Notes!$C$13</f>
        <v>4784128000</v>
      </c>
      <c r="AG3">
        <v>3</v>
      </c>
      <c r="AH3">
        <v>3</v>
      </c>
    </row>
    <row r="4" spans="1:35" ht="45" customHeight="1" x14ac:dyDescent="0.25">
      <c r="A4" s="7" t="s">
        <v>37</v>
      </c>
      <c r="B4" s="2" t="s">
        <v>4236</v>
      </c>
      <c r="C4" s="2" t="s">
        <v>39</v>
      </c>
      <c r="D4" s="2" t="s">
        <v>4237</v>
      </c>
      <c r="E4" s="2" t="s">
        <v>4238</v>
      </c>
      <c r="F4" s="2" t="s">
        <v>4239</v>
      </c>
      <c r="G4" s="2" t="s">
        <v>42</v>
      </c>
      <c r="H4" s="2" t="s">
        <v>4240</v>
      </c>
      <c r="I4" s="2" t="s">
        <v>4232</v>
      </c>
      <c r="J4" s="2" t="s">
        <v>44</v>
      </c>
      <c r="K4" s="2" t="s">
        <v>4233</v>
      </c>
      <c r="L4" s="2" t="s">
        <v>4239</v>
      </c>
      <c r="M4" s="2" t="s">
        <v>46</v>
      </c>
      <c r="N4" s="2" t="s">
        <v>8</v>
      </c>
      <c r="O4" s="2" t="s">
        <v>47</v>
      </c>
      <c r="P4" s="2" t="s">
        <v>4234</v>
      </c>
      <c r="Q4" s="2"/>
      <c r="R4" s="2"/>
      <c r="S4" t="s">
        <v>4241</v>
      </c>
      <c r="W4" s="2"/>
      <c r="X4" s="2"/>
      <c r="Z4" t="b">
        <v>0</v>
      </c>
      <c r="AA4">
        <v>3</v>
      </c>
      <c r="AB4" t="s">
        <v>1389</v>
      </c>
      <c r="AC4">
        <f>Notes!$C$7 * Notes!$D$10 * Notes!$C$13</f>
        <v>6022208000</v>
      </c>
      <c r="AD4">
        <f>Notes!$D$7 * Notes!$D$10 * Notes!$C$13</f>
        <v>1953390575</v>
      </c>
      <c r="AE4">
        <f>Notes!$E$7 * Notes!$D$10 * Notes!$C$13</f>
        <v>1121280000</v>
      </c>
      <c r="AF4">
        <f>Notes!$F$7 * Notes!$D$10 * Notes!$C$13</f>
        <v>4784128000</v>
      </c>
      <c r="AG4">
        <v>3</v>
      </c>
      <c r="AH4">
        <v>3</v>
      </c>
    </row>
    <row r="5" spans="1:35" ht="90" customHeight="1" x14ac:dyDescent="0.25">
      <c r="A5" s="7" t="s">
        <v>37</v>
      </c>
      <c r="B5" s="2" t="s">
        <v>1460</v>
      </c>
      <c r="C5" s="2" t="s">
        <v>125</v>
      </c>
      <c r="D5" s="2" t="s">
        <v>4244</v>
      </c>
      <c r="E5" s="2" t="s">
        <v>4244</v>
      </c>
      <c r="F5" s="2" t="s">
        <v>1463</v>
      </c>
      <c r="G5" s="2" t="s">
        <v>1464</v>
      </c>
      <c r="H5" s="2" t="s">
        <v>4242</v>
      </c>
      <c r="I5" s="2" t="s">
        <v>4232</v>
      </c>
      <c r="J5" s="2" t="s">
        <v>44</v>
      </c>
      <c r="K5" s="2" t="s">
        <v>1465</v>
      </c>
      <c r="L5" s="2" t="s">
        <v>1463</v>
      </c>
      <c r="M5" s="2" t="s">
        <v>130</v>
      </c>
      <c r="N5" s="2" t="s">
        <v>8</v>
      </c>
      <c r="O5" s="2" t="s">
        <v>47</v>
      </c>
      <c r="P5" s="2" t="s">
        <v>4234</v>
      </c>
      <c r="S5" t="s">
        <v>4245</v>
      </c>
      <c r="Z5" t="s">
        <v>1372</v>
      </c>
      <c r="AA5" t="s">
        <v>4243</v>
      </c>
      <c r="AB5" t="s">
        <v>1389</v>
      </c>
      <c r="AC5">
        <f>Notes!$C$7 * Notes!$D$10 * Notes!$C$13</f>
        <v>6022208000</v>
      </c>
      <c r="AD5">
        <f>Notes!$D$7 * Notes!$D$10 * Notes!$C$13</f>
        <v>1953390575</v>
      </c>
      <c r="AE5">
        <f>Notes!$E$7 * Notes!$D$10 * Notes!$C$13</f>
        <v>1121280000</v>
      </c>
      <c r="AF5">
        <f>Notes!$F$7 * Notes!$D$10 * Notes!$C$13</f>
        <v>4784128000</v>
      </c>
      <c r="AG5">
        <v>3</v>
      </c>
      <c r="AH5">
        <v>3</v>
      </c>
    </row>
    <row r="6" spans="1:35" ht="90" customHeight="1" x14ac:dyDescent="0.25">
      <c r="A6" s="7" t="s">
        <v>37</v>
      </c>
      <c r="B6" s="2" t="s">
        <v>4246</v>
      </c>
      <c r="C6" s="2" t="s">
        <v>39</v>
      </c>
      <c r="D6" s="2" t="s">
        <v>379</v>
      </c>
      <c r="E6" s="2" t="s">
        <v>379</v>
      </c>
      <c r="F6" s="2" t="s">
        <v>380</v>
      </c>
      <c r="G6" s="2" t="s">
        <v>3431</v>
      </c>
      <c r="H6" s="2" t="s">
        <v>647</v>
      </c>
      <c r="I6" s="2" t="s">
        <v>4232</v>
      </c>
      <c r="J6" s="2" t="s">
        <v>44</v>
      </c>
      <c r="K6" s="2" t="s">
        <v>45</v>
      </c>
      <c r="L6" s="2" t="s">
        <v>380</v>
      </c>
      <c r="M6" s="2" t="s">
        <v>46</v>
      </c>
      <c r="N6" s="2" t="s">
        <v>8</v>
      </c>
      <c r="O6" s="2" t="s">
        <v>47</v>
      </c>
      <c r="P6" s="2" t="s">
        <v>4234</v>
      </c>
      <c r="S6" t="s">
        <v>4247</v>
      </c>
      <c r="Z6" t="s">
        <v>1372</v>
      </c>
      <c r="AA6">
        <v>1</v>
      </c>
      <c r="AB6" t="s">
        <v>1389</v>
      </c>
      <c r="AC6">
        <f>Notes!$C$7 * Notes!$D$10 * Notes!$C$13</f>
        <v>6022208000</v>
      </c>
      <c r="AD6">
        <f>Notes!$D$7 * Notes!$D$10 * Notes!$C$13</f>
        <v>1953390575</v>
      </c>
      <c r="AE6">
        <f>Notes!$E$7 * Notes!$D$10 * Notes!$C$13</f>
        <v>1121280000</v>
      </c>
      <c r="AF6">
        <f>Notes!$F$7 * Notes!$D$10 * Notes!$C$13</f>
        <v>4784128000</v>
      </c>
      <c r="AG6">
        <v>2</v>
      </c>
      <c r="AH6">
        <v>3</v>
      </c>
    </row>
    <row r="7" spans="1:35" ht="30" customHeight="1" x14ac:dyDescent="0.25">
      <c r="A7" s="8">
        <v>1</v>
      </c>
      <c r="B7" s="2" t="s">
        <v>4248</v>
      </c>
      <c r="C7" s="2" t="s">
        <v>103</v>
      </c>
      <c r="D7" s="2" t="s">
        <v>4249</v>
      </c>
      <c r="F7" s="2" t="s">
        <v>4250</v>
      </c>
      <c r="G7" s="2" t="s">
        <v>4251</v>
      </c>
      <c r="H7" s="2" t="s">
        <v>647</v>
      </c>
      <c r="I7" s="2" t="s">
        <v>4232</v>
      </c>
      <c r="J7" s="2" t="s">
        <v>44</v>
      </c>
      <c r="K7" s="2" t="s">
        <v>45</v>
      </c>
      <c r="L7" s="2" t="s">
        <v>4250</v>
      </c>
      <c r="M7" s="2" t="s">
        <v>46</v>
      </c>
      <c r="N7" s="2" t="s">
        <v>8</v>
      </c>
      <c r="P7" s="2" t="s">
        <v>4252</v>
      </c>
      <c r="S7" t="s">
        <v>4253</v>
      </c>
      <c r="AA7">
        <v>-999</v>
      </c>
      <c r="AC7">
        <f>Notes!$C$7 * Notes!$D$10 * Notes!$C$13</f>
        <v>6022208000</v>
      </c>
      <c r="AD7">
        <f>Notes!$D$7 * Notes!$D$10 * Notes!$C$13</f>
        <v>1953390575</v>
      </c>
      <c r="AE7">
        <f>Notes!$E$7 * Notes!$D$10 * Notes!$C$13</f>
        <v>1121280000</v>
      </c>
      <c r="AF7">
        <f>Notes!$F$7 * Notes!$D$10 * Notes!$C$13</f>
        <v>4784128000</v>
      </c>
      <c r="AG7">
        <v>3</v>
      </c>
      <c r="AH7">
        <v>3</v>
      </c>
    </row>
    <row r="8" spans="1:35" ht="30" customHeight="1" x14ac:dyDescent="0.25">
      <c r="A8" s="8">
        <v>1</v>
      </c>
      <c r="B8" s="2" t="s">
        <v>4254</v>
      </c>
      <c r="C8" s="2" t="s">
        <v>103</v>
      </c>
      <c r="D8" s="2" t="s">
        <v>4255</v>
      </c>
      <c r="F8" s="2" t="s">
        <v>4256</v>
      </c>
      <c r="G8" s="2" t="s">
        <v>4257</v>
      </c>
      <c r="H8" s="2" t="s">
        <v>647</v>
      </c>
      <c r="I8" s="2" t="s">
        <v>4232</v>
      </c>
      <c r="J8" s="2" t="s">
        <v>44</v>
      </c>
      <c r="K8" s="2" t="s">
        <v>45</v>
      </c>
      <c r="L8" s="2" t="s">
        <v>4256</v>
      </c>
      <c r="M8" s="2" t="s">
        <v>46</v>
      </c>
      <c r="N8" s="2" t="s">
        <v>8</v>
      </c>
      <c r="P8" s="2" t="s">
        <v>4252</v>
      </c>
      <c r="S8" t="s">
        <v>4258</v>
      </c>
      <c r="AA8">
        <v>-999</v>
      </c>
      <c r="AC8">
        <f>Notes!$C$7 * Notes!$D$10 * Notes!$C$13</f>
        <v>6022208000</v>
      </c>
      <c r="AD8">
        <f>Notes!$D$7 * Notes!$D$10 * Notes!$C$13</f>
        <v>1953390575</v>
      </c>
      <c r="AE8">
        <f>Notes!$E$7 * Notes!$D$10 * Notes!$C$13</f>
        <v>1121280000</v>
      </c>
      <c r="AF8">
        <f>Notes!$F$7 * Notes!$D$10 * Notes!$C$13</f>
        <v>4784128000</v>
      </c>
      <c r="AG8">
        <v>3</v>
      </c>
      <c r="AH8">
        <v>3</v>
      </c>
    </row>
    <row r="9" spans="1:35" ht="60" customHeight="1" x14ac:dyDescent="0.25">
      <c r="A9" s="7" t="s">
        <v>37</v>
      </c>
      <c r="B9" s="2" t="s">
        <v>216</v>
      </c>
      <c r="C9" s="2" t="s">
        <v>3243</v>
      </c>
      <c r="D9" s="2"/>
      <c r="E9" s="2" t="s">
        <v>4259</v>
      </c>
      <c r="F9" s="2" t="s">
        <v>218</v>
      </c>
      <c r="G9" s="2" t="s">
        <v>121</v>
      </c>
      <c r="H9" s="2" t="s">
        <v>647</v>
      </c>
      <c r="I9" s="2"/>
      <c r="J9" s="2"/>
      <c r="K9" s="2" t="s">
        <v>4260</v>
      </c>
      <c r="L9" s="2" t="s">
        <v>4261</v>
      </c>
      <c r="M9" s="2" t="s">
        <v>46</v>
      </c>
      <c r="N9" s="2" t="s">
        <v>8</v>
      </c>
      <c r="O9" s="2" t="s">
        <v>47</v>
      </c>
      <c r="P9" s="2" t="s">
        <v>1365</v>
      </c>
      <c r="Q9" s="2"/>
      <c r="R9" s="2">
        <v>18</v>
      </c>
      <c r="S9" t="s">
        <v>4262</v>
      </c>
      <c r="T9" t="s">
        <v>219</v>
      </c>
      <c r="U9" t="s">
        <v>4263</v>
      </c>
      <c r="V9" t="s">
        <v>4264</v>
      </c>
      <c r="W9" s="2" t="s">
        <v>1369</v>
      </c>
      <c r="X9" s="2" t="s">
        <v>1370</v>
      </c>
      <c r="Z9" t="b">
        <v>0</v>
      </c>
      <c r="AA9" t="s">
        <v>4265</v>
      </c>
      <c r="AC9">
        <f>Notes!$C$7 * Notes!$D$10 * Notes!$C$13</f>
        <v>6022208000</v>
      </c>
      <c r="AD9">
        <f>Notes!$D$7 * Notes!$D$10 * Notes!$C$13</f>
        <v>1953390575</v>
      </c>
      <c r="AE9">
        <f>Notes!$E$7 * Notes!$D$10 * Notes!$C$13</f>
        <v>1121280000</v>
      </c>
      <c r="AF9">
        <f>Notes!$F$7 * Notes!$D$10 * Notes!$C$13</f>
        <v>4784128000</v>
      </c>
      <c r="AG9">
        <v>2</v>
      </c>
      <c r="AH9">
        <v>3</v>
      </c>
    </row>
    <row r="10" spans="1:35" ht="60" customHeight="1" x14ac:dyDescent="0.25">
      <c r="A10" s="7" t="s">
        <v>823</v>
      </c>
      <c r="B10" s="2" t="s">
        <v>216</v>
      </c>
      <c r="C10" s="2" t="s">
        <v>3243</v>
      </c>
      <c r="D10" s="2"/>
      <c r="E10" s="2" t="s">
        <v>4259</v>
      </c>
      <c r="F10" s="2" t="s">
        <v>218</v>
      </c>
      <c r="G10" s="2" t="s">
        <v>121</v>
      </c>
      <c r="H10" s="2" t="s">
        <v>647</v>
      </c>
      <c r="I10" s="2"/>
      <c r="J10" s="2"/>
      <c r="K10" s="2" t="s">
        <v>648</v>
      </c>
      <c r="L10" s="2" t="s">
        <v>4266</v>
      </c>
      <c r="M10" s="2" t="s">
        <v>46</v>
      </c>
      <c r="N10" s="2" t="s">
        <v>8</v>
      </c>
      <c r="O10" s="2" t="s">
        <v>47</v>
      </c>
      <c r="P10" s="2" t="s">
        <v>1365</v>
      </c>
      <c r="Q10" s="2"/>
      <c r="R10" s="2">
        <v>18</v>
      </c>
      <c r="S10" t="s">
        <v>4267</v>
      </c>
      <c r="T10" t="s">
        <v>219</v>
      </c>
      <c r="U10" t="s">
        <v>4268</v>
      </c>
      <c r="V10" t="s">
        <v>652</v>
      </c>
      <c r="W10" s="2" t="s">
        <v>1369</v>
      </c>
      <c r="X10" s="2" t="s">
        <v>1370</v>
      </c>
      <c r="Z10" t="b">
        <v>0</v>
      </c>
      <c r="AA10" t="s">
        <v>1371</v>
      </c>
      <c r="AC10">
        <f>Notes!$C$7 * Notes!$D$10 * Notes!$C$13</f>
        <v>6022208000</v>
      </c>
      <c r="AD10">
        <f>Notes!$D$7 * Notes!$D$10 * Notes!$C$13</f>
        <v>1953390575</v>
      </c>
      <c r="AE10">
        <f>Notes!$E$7 * Notes!$D$10 * Notes!$C$13</f>
        <v>1121280000</v>
      </c>
      <c r="AF10">
        <f>Notes!$F$7 * Notes!$D$10 * Notes!$C$13</f>
        <v>4784128000</v>
      </c>
      <c r="AG10">
        <v>3</v>
      </c>
      <c r="AH10">
        <v>3</v>
      </c>
    </row>
    <row r="11" spans="1:35" ht="60" customHeight="1" x14ac:dyDescent="0.25">
      <c r="A11" s="7" t="s">
        <v>256</v>
      </c>
      <c r="B11" s="2" t="s">
        <v>216</v>
      </c>
      <c r="C11" s="2" t="s">
        <v>3243</v>
      </c>
      <c r="D11" s="2"/>
      <c r="E11" s="2" t="s">
        <v>4259</v>
      </c>
      <c r="F11" s="2" t="s">
        <v>218</v>
      </c>
      <c r="G11" s="2" t="s">
        <v>121</v>
      </c>
      <c r="H11" s="2" t="s">
        <v>647</v>
      </c>
      <c r="I11" s="2"/>
      <c r="J11" s="2"/>
      <c r="K11" s="2" t="s">
        <v>1363</v>
      </c>
      <c r="L11" s="2" t="s">
        <v>4269</v>
      </c>
      <c r="M11" s="2" t="s">
        <v>46</v>
      </c>
      <c r="N11" s="2" t="s">
        <v>8</v>
      </c>
      <c r="O11" s="2" t="s">
        <v>47</v>
      </c>
      <c r="P11" s="2" t="s">
        <v>1365</v>
      </c>
      <c r="Q11" s="2"/>
      <c r="R11" s="2">
        <v>18</v>
      </c>
      <c r="S11" t="s">
        <v>4270</v>
      </c>
      <c r="T11" t="s">
        <v>219</v>
      </c>
      <c r="U11" t="s">
        <v>1367</v>
      </c>
      <c r="V11" t="s">
        <v>1368</v>
      </c>
      <c r="W11" s="2" t="s">
        <v>1369</v>
      </c>
      <c r="X11" s="2" t="s">
        <v>1370</v>
      </c>
      <c r="Z11" t="b">
        <v>0</v>
      </c>
      <c r="AA11" t="s">
        <v>1371</v>
      </c>
      <c r="AC11">
        <f>Notes!$C$7 * Notes!$D$10 * Notes!$C$13</f>
        <v>6022208000</v>
      </c>
      <c r="AD11">
        <f>Notes!$D$7 * Notes!$D$10 * Notes!$C$13</f>
        <v>1953390575</v>
      </c>
      <c r="AE11">
        <f>Notes!$E$7 * Notes!$D$10 * Notes!$C$13</f>
        <v>1121280000</v>
      </c>
      <c r="AF11">
        <f>Notes!$F$7 * Notes!$D$10 * Notes!$C$13</f>
        <v>4784128000</v>
      </c>
      <c r="AG11">
        <v>3</v>
      </c>
      <c r="AH11">
        <v>3</v>
      </c>
    </row>
    <row r="12" spans="1:35" ht="60" customHeight="1" x14ac:dyDescent="0.25">
      <c r="A12" s="7" t="s">
        <v>37</v>
      </c>
      <c r="B12" s="2" t="s">
        <v>233</v>
      </c>
      <c r="C12" s="2" t="s">
        <v>53</v>
      </c>
      <c r="D12" s="2" t="s">
        <v>233</v>
      </c>
      <c r="E12" s="2" t="s">
        <v>4271</v>
      </c>
      <c r="F12" s="2" t="s">
        <v>234</v>
      </c>
      <c r="G12" s="2" t="s">
        <v>56</v>
      </c>
      <c r="H12" s="2" t="s">
        <v>647</v>
      </c>
      <c r="I12" s="2"/>
      <c r="J12" s="2"/>
      <c r="K12" s="2" t="s">
        <v>4260</v>
      </c>
      <c r="L12" s="2" t="s">
        <v>4272</v>
      </c>
      <c r="M12" s="2" t="s">
        <v>46</v>
      </c>
      <c r="N12" s="2" t="s">
        <v>8</v>
      </c>
      <c r="O12" s="2" t="s">
        <v>47</v>
      </c>
      <c r="P12" s="2" t="s">
        <v>1365</v>
      </c>
      <c r="Q12" s="2"/>
      <c r="R12" s="2">
        <v>19</v>
      </c>
      <c r="S12" t="s">
        <v>4273</v>
      </c>
      <c r="T12" t="s">
        <v>235</v>
      </c>
      <c r="U12" t="s">
        <v>4263</v>
      </c>
      <c r="V12" t="s">
        <v>4264</v>
      </c>
      <c r="W12" s="2" t="s">
        <v>1369</v>
      </c>
      <c r="X12" s="2" t="s">
        <v>1370</v>
      </c>
      <c r="Z12" t="b">
        <v>0</v>
      </c>
      <c r="AA12" t="s">
        <v>4265</v>
      </c>
      <c r="AC12">
        <f>Notes!$C$7 * Notes!$D$10 * Notes!$C$13</f>
        <v>6022208000</v>
      </c>
      <c r="AD12">
        <f>Notes!$D$7 * Notes!$D$10 * Notes!$C$13</f>
        <v>1953390575</v>
      </c>
      <c r="AE12">
        <f>Notes!$E$7 * Notes!$D$10 * Notes!$C$13</f>
        <v>1121280000</v>
      </c>
      <c r="AF12">
        <f>Notes!$F$7 * Notes!$D$10 * Notes!$C$13</f>
        <v>4784128000</v>
      </c>
      <c r="AG12">
        <v>3</v>
      </c>
      <c r="AH12">
        <v>3</v>
      </c>
    </row>
    <row r="13" spans="1:35" ht="60" customHeight="1" x14ac:dyDescent="0.25">
      <c r="A13" s="7" t="s">
        <v>823</v>
      </c>
      <c r="B13" s="2" t="s">
        <v>233</v>
      </c>
      <c r="C13" s="2" t="s">
        <v>53</v>
      </c>
      <c r="D13" s="2" t="s">
        <v>233</v>
      </c>
      <c r="E13" s="2" t="s">
        <v>4271</v>
      </c>
      <c r="F13" s="2" t="s">
        <v>234</v>
      </c>
      <c r="G13" s="2" t="s">
        <v>56</v>
      </c>
      <c r="H13" s="2" t="s">
        <v>647</v>
      </c>
      <c r="I13" s="2"/>
      <c r="J13" s="2"/>
      <c r="K13" s="2" t="s">
        <v>648</v>
      </c>
      <c r="L13" s="2" t="s">
        <v>4274</v>
      </c>
      <c r="M13" s="2" t="s">
        <v>46</v>
      </c>
      <c r="N13" s="2" t="s">
        <v>8</v>
      </c>
      <c r="O13" s="2" t="s">
        <v>47</v>
      </c>
      <c r="P13" s="2" t="s">
        <v>1365</v>
      </c>
      <c r="Q13" s="2"/>
      <c r="R13" s="2">
        <v>19</v>
      </c>
      <c r="S13" t="s">
        <v>4275</v>
      </c>
      <c r="T13" t="s">
        <v>235</v>
      </c>
      <c r="U13" t="s">
        <v>4268</v>
      </c>
      <c r="V13" t="s">
        <v>652</v>
      </c>
      <c r="W13" s="2" t="s">
        <v>1369</v>
      </c>
      <c r="X13" s="2" t="s">
        <v>1370</v>
      </c>
      <c r="Z13" t="b">
        <v>0</v>
      </c>
      <c r="AA13" t="s">
        <v>1371</v>
      </c>
      <c r="AC13">
        <f>Notes!$C$7 * Notes!$D$10 * Notes!$C$13</f>
        <v>6022208000</v>
      </c>
      <c r="AD13">
        <f>Notes!$D$7 * Notes!$D$10 * Notes!$C$13</f>
        <v>1953390575</v>
      </c>
      <c r="AE13">
        <f>Notes!$E$7 * Notes!$D$10 * Notes!$C$13</f>
        <v>1121280000</v>
      </c>
      <c r="AF13">
        <f>Notes!$F$7 * Notes!$D$10 * Notes!$C$13</f>
        <v>4784128000</v>
      </c>
      <c r="AG13">
        <v>3</v>
      </c>
      <c r="AH13">
        <v>3</v>
      </c>
    </row>
    <row r="14" spans="1:35" ht="60" customHeight="1" x14ac:dyDescent="0.25">
      <c r="A14" s="7" t="s">
        <v>256</v>
      </c>
      <c r="B14" s="2" t="s">
        <v>233</v>
      </c>
      <c r="C14" s="2" t="s">
        <v>53</v>
      </c>
      <c r="D14" s="2" t="s">
        <v>233</v>
      </c>
      <c r="E14" s="2" t="s">
        <v>4271</v>
      </c>
      <c r="F14" s="2" t="s">
        <v>234</v>
      </c>
      <c r="G14" s="2" t="s">
        <v>56</v>
      </c>
      <c r="H14" s="2" t="s">
        <v>647</v>
      </c>
      <c r="I14" s="2"/>
      <c r="J14" s="2"/>
      <c r="K14" s="2" t="s">
        <v>1363</v>
      </c>
      <c r="L14" s="2" t="s">
        <v>4276</v>
      </c>
      <c r="M14" s="2" t="s">
        <v>46</v>
      </c>
      <c r="N14" s="2" t="s">
        <v>8</v>
      </c>
      <c r="O14" s="2" t="s">
        <v>47</v>
      </c>
      <c r="P14" s="2" t="s">
        <v>1365</v>
      </c>
      <c r="Q14" s="2"/>
      <c r="R14" s="2">
        <v>19</v>
      </c>
      <c r="S14" t="s">
        <v>4277</v>
      </c>
      <c r="T14" t="s">
        <v>235</v>
      </c>
      <c r="U14" t="s">
        <v>1367</v>
      </c>
      <c r="V14" t="s">
        <v>1368</v>
      </c>
      <c r="W14" s="2" t="s">
        <v>1369</v>
      </c>
      <c r="X14" s="2" t="s">
        <v>1370</v>
      </c>
      <c r="Z14" t="b">
        <v>0</v>
      </c>
      <c r="AA14" t="s">
        <v>1371</v>
      </c>
      <c r="AC14">
        <f>Notes!$C$7 * Notes!$D$10 * Notes!$C$13</f>
        <v>6022208000</v>
      </c>
      <c r="AD14">
        <f>Notes!$D$7 * Notes!$D$10 * Notes!$C$13</f>
        <v>1953390575</v>
      </c>
      <c r="AE14">
        <f>Notes!$E$7 * Notes!$D$10 * Notes!$C$13</f>
        <v>1121280000</v>
      </c>
      <c r="AF14">
        <f>Notes!$F$7 * Notes!$D$10 * Notes!$C$13</f>
        <v>4784128000</v>
      </c>
      <c r="AG14">
        <v>2</v>
      </c>
      <c r="AH14">
        <v>3</v>
      </c>
    </row>
    <row r="15" spans="1:35" ht="60" customHeight="1" x14ac:dyDescent="0.25">
      <c r="A15" s="7" t="s">
        <v>37</v>
      </c>
      <c r="B15" s="2" t="s">
        <v>225</v>
      </c>
      <c r="C15" s="2" t="s">
        <v>103</v>
      </c>
      <c r="D15" s="2"/>
      <c r="E15" s="2" t="s">
        <v>4278</v>
      </c>
      <c r="F15" s="2" t="s">
        <v>227</v>
      </c>
      <c r="G15" s="2" t="s">
        <v>106</v>
      </c>
      <c r="H15" s="2" t="s">
        <v>647</v>
      </c>
      <c r="I15" s="2"/>
      <c r="J15" s="2"/>
      <c r="K15" s="2" t="s">
        <v>4260</v>
      </c>
      <c r="L15" s="2" t="s">
        <v>4279</v>
      </c>
      <c r="M15" s="2" t="s">
        <v>46</v>
      </c>
      <c r="N15" s="2" t="s">
        <v>8</v>
      </c>
      <c r="O15" s="2" t="s">
        <v>47</v>
      </c>
      <c r="P15" s="2" t="s">
        <v>1365</v>
      </c>
      <c r="Q15" s="2"/>
      <c r="R15" s="2">
        <v>20</v>
      </c>
      <c r="S15" t="s">
        <v>4280</v>
      </c>
      <c r="T15" t="s">
        <v>228</v>
      </c>
      <c r="U15" t="s">
        <v>4263</v>
      </c>
      <c r="V15" t="s">
        <v>4264</v>
      </c>
      <c r="W15" s="2" t="s">
        <v>1369</v>
      </c>
      <c r="X15" s="2" t="s">
        <v>1370</v>
      </c>
      <c r="Z15" t="b">
        <v>0</v>
      </c>
      <c r="AA15" t="s">
        <v>4265</v>
      </c>
      <c r="AC15">
        <f>Notes!$C$7 * Notes!$D$10 * Notes!$C$13</f>
        <v>6022208000</v>
      </c>
      <c r="AD15">
        <f>Notes!$D$7 * Notes!$D$10 * Notes!$C$13</f>
        <v>1953390575</v>
      </c>
      <c r="AE15">
        <f>Notes!$E$7 * Notes!$D$10 * Notes!$C$13</f>
        <v>1121280000</v>
      </c>
      <c r="AF15">
        <f>Notes!$F$7 * Notes!$D$10 * Notes!$C$13</f>
        <v>4784128000</v>
      </c>
      <c r="AG15">
        <v>2</v>
      </c>
      <c r="AH15">
        <v>3</v>
      </c>
    </row>
    <row r="16" spans="1:35" ht="60" customHeight="1" x14ac:dyDescent="0.25">
      <c r="A16" s="7" t="s">
        <v>823</v>
      </c>
      <c r="B16" s="2" t="s">
        <v>225</v>
      </c>
      <c r="C16" s="2" t="s">
        <v>103</v>
      </c>
      <c r="D16" s="2"/>
      <c r="E16" s="2" t="s">
        <v>4278</v>
      </c>
      <c r="F16" s="2" t="s">
        <v>227</v>
      </c>
      <c r="G16" s="2" t="s">
        <v>106</v>
      </c>
      <c r="H16" s="2" t="s">
        <v>647</v>
      </c>
      <c r="I16" s="2"/>
      <c r="J16" s="2"/>
      <c r="K16" s="2" t="s">
        <v>648</v>
      </c>
      <c r="L16" s="2" t="s">
        <v>4281</v>
      </c>
      <c r="M16" s="2" t="s">
        <v>46</v>
      </c>
      <c r="N16" s="2" t="s">
        <v>8</v>
      </c>
      <c r="O16" s="2" t="s">
        <v>47</v>
      </c>
      <c r="P16" s="2" t="s">
        <v>1365</v>
      </c>
      <c r="Q16" s="2"/>
      <c r="R16" s="2">
        <v>20</v>
      </c>
      <c r="S16" t="s">
        <v>4282</v>
      </c>
      <c r="T16" t="s">
        <v>228</v>
      </c>
      <c r="U16" t="s">
        <v>4268</v>
      </c>
      <c r="V16" t="s">
        <v>652</v>
      </c>
      <c r="W16" s="2" t="s">
        <v>1369</v>
      </c>
      <c r="X16" s="2" t="s">
        <v>1370</v>
      </c>
      <c r="Z16" t="b">
        <v>0</v>
      </c>
      <c r="AA16" t="s">
        <v>1371</v>
      </c>
      <c r="AC16">
        <f>Notes!$C$7 * Notes!$D$10 * Notes!$C$13</f>
        <v>6022208000</v>
      </c>
      <c r="AD16">
        <f>Notes!$D$7 * Notes!$D$10 * Notes!$C$13</f>
        <v>1953390575</v>
      </c>
      <c r="AE16">
        <f>Notes!$E$7 * Notes!$D$10 * Notes!$C$13</f>
        <v>1121280000</v>
      </c>
      <c r="AF16">
        <f>Notes!$F$7 * Notes!$D$10 * Notes!$C$13</f>
        <v>4784128000</v>
      </c>
      <c r="AG16">
        <v>3</v>
      </c>
      <c r="AH16">
        <v>3</v>
      </c>
    </row>
    <row r="17" spans="1:34" ht="60" customHeight="1" x14ac:dyDescent="0.25">
      <c r="A17" s="7" t="s">
        <v>256</v>
      </c>
      <c r="B17" s="2" t="s">
        <v>225</v>
      </c>
      <c r="C17" s="2" t="s">
        <v>103</v>
      </c>
      <c r="D17" s="2"/>
      <c r="E17" s="2" t="s">
        <v>4278</v>
      </c>
      <c r="F17" s="2" t="s">
        <v>227</v>
      </c>
      <c r="G17" s="2" t="s">
        <v>106</v>
      </c>
      <c r="H17" s="2" t="s">
        <v>647</v>
      </c>
      <c r="I17" s="2"/>
      <c r="J17" s="2"/>
      <c r="K17" s="2" t="s">
        <v>1363</v>
      </c>
      <c r="L17" s="2" t="s">
        <v>4283</v>
      </c>
      <c r="M17" s="2" t="s">
        <v>46</v>
      </c>
      <c r="N17" s="2" t="s">
        <v>8</v>
      </c>
      <c r="O17" s="2" t="s">
        <v>47</v>
      </c>
      <c r="P17" s="2" t="s">
        <v>1365</v>
      </c>
      <c r="Q17" s="2"/>
      <c r="R17" s="2">
        <v>20</v>
      </c>
      <c r="S17" t="s">
        <v>4284</v>
      </c>
      <c r="T17" t="s">
        <v>228</v>
      </c>
      <c r="U17" t="s">
        <v>1367</v>
      </c>
      <c r="V17" t="s">
        <v>1368</v>
      </c>
      <c r="W17" s="2" t="s">
        <v>1369</v>
      </c>
      <c r="X17" s="2" t="s">
        <v>1370</v>
      </c>
      <c r="Z17" t="b">
        <v>0</v>
      </c>
      <c r="AA17" t="s">
        <v>1371</v>
      </c>
      <c r="AC17">
        <f>Notes!$C$7 * Notes!$D$10 * Notes!$C$13</f>
        <v>6022208000</v>
      </c>
      <c r="AD17">
        <f>Notes!$D$7 * Notes!$D$10 * Notes!$C$13</f>
        <v>1953390575</v>
      </c>
      <c r="AE17">
        <f>Notes!$E$7 * Notes!$D$10 * Notes!$C$13</f>
        <v>1121280000</v>
      </c>
      <c r="AF17">
        <f>Notes!$F$7 * Notes!$D$10 * Notes!$C$13</f>
        <v>4784128000</v>
      </c>
      <c r="AG17">
        <v>2</v>
      </c>
      <c r="AH17">
        <v>3</v>
      </c>
    </row>
    <row r="18" spans="1:34" ht="60" customHeight="1" x14ac:dyDescent="0.25">
      <c r="A18" s="7" t="s">
        <v>37</v>
      </c>
      <c r="B18" s="2" t="s">
        <v>229</v>
      </c>
      <c r="C18" s="2" t="s">
        <v>103</v>
      </c>
      <c r="D18" s="2"/>
      <c r="E18" s="2"/>
      <c r="F18" s="2" t="s">
        <v>231</v>
      </c>
      <c r="G18" s="2" t="s">
        <v>115</v>
      </c>
      <c r="H18" s="2" t="s">
        <v>647</v>
      </c>
      <c r="I18" s="2"/>
      <c r="J18" s="2"/>
      <c r="K18" s="2" t="s">
        <v>4260</v>
      </c>
      <c r="L18" s="2" t="s">
        <v>4285</v>
      </c>
      <c r="M18" s="2" t="s">
        <v>46</v>
      </c>
      <c r="N18" s="2" t="s">
        <v>8</v>
      </c>
      <c r="O18" s="2" t="s">
        <v>47</v>
      </c>
      <c r="P18" s="2" t="s">
        <v>1365</v>
      </c>
      <c r="Q18" s="2"/>
      <c r="R18" s="2">
        <v>21</v>
      </c>
      <c r="S18" t="s">
        <v>4286</v>
      </c>
      <c r="T18" t="s">
        <v>232</v>
      </c>
      <c r="U18" t="s">
        <v>4263</v>
      </c>
      <c r="V18" t="s">
        <v>4264</v>
      </c>
      <c r="W18" s="2" t="s">
        <v>1369</v>
      </c>
      <c r="X18" s="2" t="s">
        <v>1370</v>
      </c>
      <c r="Z18" t="b">
        <v>0</v>
      </c>
      <c r="AA18" t="s">
        <v>4265</v>
      </c>
      <c r="AC18">
        <f>Notes!$C$7 * Notes!$D$10 * Notes!$C$13</f>
        <v>6022208000</v>
      </c>
      <c r="AD18">
        <f>Notes!$D$7 * Notes!$D$10 * Notes!$C$13</f>
        <v>1953390575</v>
      </c>
      <c r="AE18">
        <f>Notes!$E$7 * Notes!$D$10 * Notes!$C$13</f>
        <v>1121280000</v>
      </c>
      <c r="AF18">
        <f>Notes!$F$7 * Notes!$D$10 * Notes!$C$13</f>
        <v>4784128000</v>
      </c>
      <c r="AG18">
        <v>2</v>
      </c>
      <c r="AH18">
        <v>3</v>
      </c>
    </row>
    <row r="19" spans="1:34" ht="60" customHeight="1" x14ac:dyDescent="0.25">
      <c r="A19" s="7" t="s">
        <v>823</v>
      </c>
      <c r="B19" s="2" t="s">
        <v>229</v>
      </c>
      <c r="C19" s="2" t="s">
        <v>103</v>
      </c>
      <c r="D19" s="2"/>
      <c r="E19" s="2"/>
      <c r="F19" s="2" t="s">
        <v>231</v>
      </c>
      <c r="G19" s="2" t="s">
        <v>115</v>
      </c>
      <c r="H19" s="2" t="s">
        <v>647</v>
      </c>
      <c r="I19" s="2"/>
      <c r="J19" s="2"/>
      <c r="K19" s="2" t="s">
        <v>648</v>
      </c>
      <c r="L19" s="2" t="s">
        <v>4287</v>
      </c>
      <c r="M19" s="2" t="s">
        <v>46</v>
      </c>
      <c r="N19" s="2" t="s">
        <v>8</v>
      </c>
      <c r="O19" s="2" t="s">
        <v>47</v>
      </c>
      <c r="P19" s="2" t="s">
        <v>1365</v>
      </c>
      <c r="Q19" s="2"/>
      <c r="R19" s="2">
        <v>21</v>
      </c>
      <c r="S19" t="s">
        <v>4288</v>
      </c>
      <c r="T19" t="s">
        <v>232</v>
      </c>
      <c r="U19" t="s">
        <v>4268</v>
      </c>
      <c r="V19" t="s">
        <v>652</v>
      </c>
      <c r="W19" s="2" t="s">
        <v>1369</v>
      </c>
      <c r="X19" s="2" t="s">
        <v>1370</v>
      </c>
      <c r="Z19" t="b">
        <v>0</v>
      </c>
      <c r="AA19" t="s">
        <v>1371</v>
      </c>
      <c r="AC19">
        <f>Notes!$C$7 * Notes!$D$10 * Notes!$C$13</f>
        <v>6022208000</v>
      </c>
      <c r="AD19">
        <f>Notes!$D$7 * Notes!$D$10 * Notes!$C$13</f>
        <v>1953390575</v>
      </c>
      <c r="AE19">
        <f>Notes!$E$7 * Notes!$D$10 * Notes!$C$13</f>
        <v>1121280000</v>
      </c>
      <c r="AF19">
        <f>Notes!$F$7 * Notes!$D$10 * Notes!$C$13</f>
        <v>4784128000</v>
      </c>
      <c r="AG19">
        <v>3</v>
      </c>
      <c r="AH19">
        <v>3</v>
      </c>
    </row>
    <row r="20" spans="1:34" ht="60" customHeight="1" x14ac:dyDescent="0.25">
      <c r="A20" s="7" t="s">
        <v>256</v>
      </c>
      <c r="B20" s="2" t="s">
        <v>229</v>
      </c>
      <c r="C20" s="2" t="s">
        <v>103</v>
      </c>
      <c r="D20" s="2"/>
      <c r="E20" s="2"/>
      <c r="F20" s="2" t="s">
        <v>231</v>
      </c>
      <c r="G20" s="2" t="s">
        <v>115</v>
      </c>
      <c r="H20" s="2" t="s">
        <v>647</v>
      </c>
      <c r="I20" s="2"/>
      <c r="J20" s="2"/>
      <c r="K20" s="2" t="s">
        <v>1363</v>
      </c>
      <c r="L20" s="2" t="s">
        <v>4289</v>
      </c>
      <c r="M20" s="2" t="s">
        <v>46</v>
      </c>
      <c r="N20" s="2" t="s">
        <v>8</v>
      </c>
      <c r="O20" s="2" t="s">
        <v>47</v>
      </c>
      <c r="P20" s="2" t="s">
        <v>1365</v>
      </c>
      <c r="Q20" s="2"/>
      <c r="R20" s="2">
        <v>21</v>
      </c>
      <c r="S20" t="s">
        <v>4290</v>
      </c>
      <c r="T20" t="s">
        <v>232</v>
      </c>
      <c r="U20" t="s">
        <v>1367</v>
      </c>
      <c r="V20" t="s">
        <v>1368</v>
      </c>
      <c r="W20" s="2" t="s">
        <v>1369</v>
      </c>
      <c r="X20" s="2" t="s">
        <v>1370</v>
      </c>
      <c r="Z20" t="b">
        <v>0</v>
      </c>
      <c r="AA20" t="s">
        <v>1371</v>
      </c>
      <c r="AC20">
        <f>Notes!$C$7 * Notes!$D$10 * Notes!$C$13</f>
        <v>6022208000</v>
      </c>
      <c r="AD20">
        <f>Notes!$D$7 * Notes!$D$10 * Notes!$C$13</f>
        <v>1953390575</v>
      </c>
      <c r="AE20">
        <f>Notes!$E$7 * Notes!$D$10 * Notes!$C$13</f>
        <v>1121280000</v>
      </c>
      <c r="AF20">
        <f>Notes!$F$7 * Notes!$D$10 * Notes!$C$13</f>
        <v>4784128000</v>
      </c>
      <c r="AG20">
        <v>2</v>
      </c>
      <c r="AH20">
        <v>3</v>
      </c>
    </row>
    <row r="21" spans="1:34" ht="60" customHeight="1" x14ac:dyDescent="0.25">
      <c r="A21" s="7" t="s">
        <v>37</v>
      </c>
      <c r="B21" s="2" t="s">
        <v>4291</v>
      </c>
      <c r="C21" s="2" t="s">
        <v>210</v>
      </c>
      <c r="D21" s="2" t="s">
        <v>211</v>
      </c>
      <c r="E21" s="2" t="s">
        <v>4292</v>
      </c>
      <c r="F21" s="2" t="s">
        <v>212</v>
      </c>
      <c r="G21" s="2" t="s">
        <v>213</v>
      </c>
      <c r="H21" s="2" t="s">
        <v>647</v>
      </c>
      <c r="I21" s="2"/>
      <c r="J21" s="2"/>
      <c r="K21" s="2" t="s">
        <v>4260</v>
      </c>
      <c r="L21" s="2" t="s">
        <v>4293</v>
      </c>
      <c r="M21" s="2" t="s">
        <v>46</v>
      </c>
      <c r="N21" s="2" t="s">
        <v>8</v>
      </c>
      <c r="O21" s="2" t="s">
        <v>47</v>
      </c>
      <c r="P21" s="2" t="s">
        <v>1365</v>
      </c>
      <c r="Q21" s="2"/>
      <c r="R21" s="2">
        <v>22</v>
      </c>
      <c r="S21" t="s">
        <v>4294</v>
      </c>
      <c r="T21" t="s">
        <v>215</v>
      </c>
      <c r="U21" t="s">
        <v>4263</v>
      </c>
      <c r="V21" t="s">
        <v>4264</v>
      </c>
      <c r="W21" s="2" t="s">
        <v>1369</v>
      </c>
      <c r="X21" s="2" t="s">
        <v>1370</v>
      </c>
      <c r="Z21" t="b">
        <v>0</v>
      </c>
      <c r="AA21" t="s">
        <v>4265</v>
      </c>
      <c r="AC21">
        <f>Notes!$C$7 * Notes!$D$10 * Notes!$C$13</f>
        <v>6022208000</v>
      </c>
      <c r="AD21">
        <f>Notes!$D$7 * Notes!$D$10 * Notes!$C$13</f>
        <v>1953390575</v>
      </c>
      <c r="AE21">
        <f>Notes!$E$7 * Notes!$D$10 * Notes!$C$13</f>
        <v>1121280000</v>
      </c>
      <c r="AF21">
        <f>Notes!$F$7 * Notes!$D$10 * Notes!$C$13</f>
        <v>4784128000</v>
      </c>
      <c r="AG21">
        <v>3</v>
      </c>
      <c r="AH21">
        <v>3</v>
      </c>
    </row>
    <row r="22" spans="1:34" ht="60" customHeight="1" x14ac:dyDescent="0.25">
      <c r="A22" s="7" t="s">
        <v>823</v>
      </c>
      <c r="B22" s="2" t="s">
        <v>4291</v>
      </c>
      <c r="C22" s="2" t="s">
        <v>210</v>
      </c>
      <c r="D22" s="2" t="s">
        <v>211</v>
      </c>
      <c r="E22" s="2" t="s">
        <v>4292</v>
      </c>
      <c r="F22" s="2" t="s">
        <v>212</v>
      </c>
      <c r="G22" s="2" t="s">
        <v>213</v>
      </c>
      <c r="H22" s="2" t="s">
        <v>647</v>
      </c>
      <c r="I22" s="2"/>
      <c r="J22" s="2"/>
      <c r="K22" s="2" t="s">
        <v>648</v>
      </c>
      <c r="L22" s="2" t="s">
        <v>4295</v>
      </c>
      <c r="M22" s="2" t="s">
        <v>46</v>
      </c>
      <c r="N22" s="2" t="s">
        <v>8</v>
      </c>
      <c r="O22" s="2" t="s">
        <v>47</v>
      </c>
      <c r="P22" s="2" t="s">
        <v>1365</v>
      </c>
      <c r="Q22" s="2"/>
      <c r="R22" s="2">
        <v>22</v>
      </c>
      <c r="S22" t="s">
        <v>4296</v>
      </c>
      <c r="T22" t="s">
        <v>215</v>
      </c>
      <c r="U22" t="s">
        <v>4268</v>
      </c>
      <c r="V22" t="s">
        <v>652</v>
      </c>
      <c r="W22" s="2" t="s">
        <v>1369</v>
      </c>
      <c r="X22" s="2" t="s">
        <v>1370</v>
      </c>
      <c r="Z22" t="b">
        <v>0</v>
      </c>
      <c r="AA22" t="s">
        <v>1371</v>
      </c>
      <c r="AC22">
        <f>Notes!$C$7 * Notes!$D$10 * Notes!$C$13</f>
        <v>6022208000</v>
      </c>
      <c r="AD22">
        <f>Notes!$D$7 * Notes!$D$10 * Notes!$C$13</f>
        <v>1953390575</v>
      </c>
      <c r="AE22">
        <f>Notes!$E$7 * Notes!$D$10 * Notes!$C$13</f>
        <v>1121280000</v>
      </c>
      <c r="AF22">
        <f>Notes!$F$7 * Notes!$D$10 * Notes!$C$13</f>
        <v>4784128000</v>
      </c>
      <c r="AG22">
        <v>3</v>
      </c>
      <c r="AH22">
        <v>3</v>
      </c>
    </row>
    <row r="23" spans="1:34" ht="60" customHeight="1" x14ac:dyDescent="0.25">
      <c r="A23" s="7" t="s">
        <v>256</v>
      </c>
      <c r="B23" s="2" t="s">
        <v>4291</v>
      </c>
      <c r="C23" s="2" t="s">
        <v>210</v>
      </c>
      <c r="D23" s="2" t="s">
        <v>211</v>
      </c>
      <c r="E23" s="2" t="s">
        <v>4292</v>
      </c>
      <c r="F23" s="2" t="s">
        <v>212</v>
      </c>
      <c r="G23" s="2" t="s">
        <v>213</v>
      </c>
      <c r="H23" s="2" t="s">
        <v>647</v>
      </c>
      <c r="I23" s="2"/>
      <c r="J23" s="2"/>
      <c r="K23" s="2" t="s">
        <v>1363</v>
      </c>
      <c r="L23" s="2" t="s">
        <v>4297</v>
      </c>
      <c r="M23" s="2" t="s">
        <v>46</v>
      </c>
      <c r="N23" s="2" t="s">
        <v>8</v>
      </c>
      <c r="O23" s="2" t="s">
        <v>47</v>
      </c>
      <c r="P23" s="2" t="s">
        <v>1365</v>
      </c>
      <c r="Q23" s="2"/>
      <c r="R23" s="2">
        <v>22</v>
      </c>
      <c r="S23" t="s">
        <v>4298</v>
      </c>
      <c r="T23" t="s">
        <v>215</v>
      </c>
      <c r="U23" t="s">
        <v>1367</v>
      </c>
      <c r="V23" t="s">
        <v>1368</v>
      </c>
      <c r="W23" s="2" t="s">
        <v>1369</v>
      </c>
      <c r="X23" s="2" t="s">
        <v>1370</v>
      </c>
      <c r="Z23" t="b">
        <v>0</v>
      </c>
      <c r="AA23" t="s">
        <v>1371</v>
      </c>
      <c r="AC23">
        <f>Notes!$C$7 * Notes!$D$10 * Notes!$C$13</f>
        <v>6022208000</v>
      </c>
      <c r="AD23">
        <f>Notes!$D$7 * Notes!$D$10 * Notes!$C$13</f>
        <v>1953390575</v>
      </c>
      <c r="AE23">
        <f>Notes!$E$7 * Notes!$D$10 * Notes!$C$13</f>
        <v>1121280000</v>
      </c>
      <c r="AF23">
        <f>Notes!$F$7 * Notes!$D$10 * Notes!$C$13</f>
        <v>4784128000</v>
      </c>
      <c r="AG23">
        <v>3</v>
      </c>
      <c r="AH23">
        <v>3</v>
      </c>
    </row>
    <row r="24" spans="1:34" ht="45" customHeight="1" x14ac:dyDescent="0.25">
      <c r="A24" s="7" t="s">
        <v>37</v>
      </c>
      <c r="B24" s="2" t="s">
        <v>245</v>
      </c>
      <c r="C24" s="2" t="s">
        <v>223</v>
      </c>
      <c r="D24" s="2"/>
      <c r="E24" s="2"/>
      <c r="F24" s="2" t="s">
        <v>247</v>
      </c>
      <c r="G24" s="2" t="s">
        <v>224</v>
      </c>
      <c r="H24" s="2" t="s">
        <v>647</v>
      </c>
      <c r="I24" s="14"/>
      <c r="J24" s="14"/>
      <c r="K24" s="2" t="s">
        <v>4260</v>
      </c>
      <c r="L24" s="2" t="s">
        <v>4299</v>
      </c>
      <c r="M24" s="14" t="s">
        <v>46</v>
      </c>
      <c r="N24" s="2" t="s">
        <v>8</v>
      </c>
      <c r="O24" s="2" t="s">
        <v>47</v>
      </c>
      <c r="P24" s="2" t="s">
        <v>1365</v>
      </c>
      <c r="Q24" s="2"/>
      <c r="R24" s="15">
        <v>23</v>
      </c>
      <c r="S24" t="s">
        <v>4300</v>
      </c>
      <c r="T24" t="s">
        <v>250</v>
      </c>
      <c r="U24" t="s">
        <v>4263</v>
      </c>
      <c r="V24" t="s">
        <v>4264</v>
      </c>
      <c r="W24" s="14" t="s">
        <v>1369</v>
      </c>
      <c r="X24" s="2" t="s">
        <v>1370</v>
      </c>
      <c r="Z24" s="13" t="b">
        <v>0</v>
      </c>
      <c r="AA24" s="16" t="s">
        <v>4265</v>
      </c>
      <c r="AB24" s="14"/>
      <c r="AC24">
        <f>Notes!$C$7 * Notes!$D$10 * Notes!$C$13</f>
        <v>6022208000</v>
      </c>
      <c r="AD24">
        <f>Notes!$D$7 * Notes!$D$10 * Notes!$C$13</f>
        <v>1953390575</v>
      </c>
      <c r="AE24">
        <f>Notes!$E$7 * Notes!$D$10 * Notes!$C$13</f>
        <v>1121280000</v>
      </c>
      <c r="AF24">
        <f>Notes!$F$7 * Notes!$D$10 * Notes!$C$13</f>
        <v>4784128000</v>
      </c>
      <c r="AG24">
        <v>2</v>
      </c>
      <c r="AH24">
        <v>3</v>
      </c>
    </row>
    <row r="25" spans="1:34" ht="45" customHeight="1" x14ac:dyDescent="0.25">
      <c r="A25" s="7" t="s">
        <v>823</v>
      </c>
      <c r="B25" s="2" t="s">
        <v>245</v>
      </c>
      <c r="C25" s="2" t="s">
        <v>223</v>
      </c>
      <c r="D25" s="2"/>
      <c r="E25" s="2"/>
      <c r="F25" s="2" t="s">
        <v>247</v>
      </c>
      <c r="G25" s="2" t="s">
        <v>224</v>
      </c>
      <c r="H25" s="2" t="s">
        <v>647</v>
      </c>
      <c r="I25" s="14"/>
      <c r="J25" s="14"/>
      <c r="K25" s="2" t="s">
        <v>648</v>
      </c>
      <c r="L25" s="2" t="s">
        <v>4301</v>
      </c>
      <c r="M25" s="14" t="s">
        <v>46</v>
      </c>
      <c r="N25" s="2" t="s">
        <v>8</v>
      </c>
      <c r="O25" s="2" t="s">
        <v>47</v>
      </c>
      <c r="P25" s="2" t="s">
        <v>1365</v>
      </c>
      <c r="Q25" s="2"/>
      <c r="R25" s="15">
        <v>23</v>
      </c>
      <c r="S25" t="s">
        <v>4302</v>
      </c>
      <c r="T25" t="s">
        <v>250</v>
      </c>
      <c r="U25" t="s">
        <v>4268</v>
      </c>
      <c r="V25" t="s">
        <v>652</v>
      </c>
      <c r="W25" s="14" t="s">
        <v>1369</v>
      </c>
      <c r="X25" s="2" t="s">
        <v>1370</v>
      </c>
      <c r="Z25" s="13" t="b">
        <v>0</v>
      </c>
      <c r="AA25" s="17" t="s">
        <v>1371</v>
      </c>
      <c r="AB25" s="14"/>
      <c r="AC25">
        <f>Notes!$C$7 * Notes!$D$10 * Notes!$C$13</f>
        <v>6022208000</v>
      </c>
      <c r="AD25">
        <f>Notes!$D$7 * Notes!$D$10 * Notes!$C$13</f>
        <v>1953390575</v>
      </c>
      <c r="AE25">
        <f>Notes!$E$7 * Notes!$D$10 * Notes!$C$13</f>
        <v>1121280000</v>
      </c>
      <c r="AF25">
        <f>Notes!$F$7 * Notes!$D$10 * Notes!$C$13</f>
        <v>4784128000</v>
      </c>
      <c r="AG25">
        <v>3</v>
      </c>
      <c r="AH25">
        <v>3</v>
      </c>
    </row>
  </sheetData>
  <conditionalFormatting sqref="Y2:Y25">
    <cfRule type="cellIs" dxfId="41" priority="7" operator="equal">
      <formula>1</formula>
    </cfRule>
  </conditionalFormatting>
  <conditionalFormatting sqref="Y2:Y25">
    <cfRule type="cellIs" dxfId="40" priority="8" operator="equal">
      <formula>2</formula>
    </cfRule>
  </conditionalFormatting>
  <conditionalFormatting sqref="Y2:Y25">
    <cfRule type="cellIs" dxfId="39" priority="9" operator="equal">
      <formula>3</formula>
    </cfRule>
  </conditionalFormatting>
  <conditionalFormatting sqref="Z24:Z25">
    <cfRule type="cellIs" dxfId="38" priority="4" operator="equal">
      <formula>1</formula>
    </cfRule>
  </conditionalFormatting>
  <conditionalFormatting sqref="Z24:Z25">
    <cfRule type="cellIs" dxfId="37" priority="5" operator="equal">
      <formula>2</formula>
    </cfRule>
  </conditionalFormatting>
  <conditionalFormatting sqref="Z24:Z25">
    <cfRule type="cellIs" dxfId="36" priority="6" operator="equal">
      <formula>3</formula>
    </cfRule>
  </conditionalFormatting>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153B9-C83B-4874-82A7-8A1DB5345A13}">
  <dimension ref="A1:AJ13"/>
  <sheetViews>
    <sheetView topLeftCell="A10" workbookViewId="0">
      <selection activeCell="K13" sqref="K13"/>
    </sheetView>
  </sheetViews>
  <sheetFormatPr defaultRowHeight="15" x14ac:dyDescent="0.25"/>
  <cols>
    <col min="2" max="11" width="40.7109375" customWidth="1"/>
    <col min="12" max="12" width="21.7109375" customWidth="1"/>
    <col min="13" max="28" width="40.7109375" hidden="1" customWidth="1"/>
    <col min="29" max="32" width="21.28515625" customWidth="1"/>
    <col min="33" max="33" width="13.28515625" customWidth="1"/>
    <col min="34" max="34" width="12.42578125" customWidth="1"/>
    <col min="35" max="35" width="11.5703125" customWidth="1"/>
  </cols>
  <sheetData>
    <row r="1" spans="1:36"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6" ht="60" x14ac:dyDescent="0.25">
      <c r="A2" s="2" t="s">
        <v>37</v>
      </c>
      <c r="B2" s="2" t="s">
        <v>1126</v>
      </c>
      <c r="C2" s="2" t="s">
        <v>223</v>
      </c>
      <c r="D2" s="2" t="s">
        <v>1127</v>
      </c>
      <c r="E2" s="2"/>
      <c r="F2" s="2" t="s">
        <v>1128</v>
      </c>
      <c r="G2" s="2" t="s">
        <v>1129</v>
      </c>
      <c r="H2" s="2" t="s">
        <v>824</v>
      </c>
      <c r="I2" s="2"/>
      <c r="J2" s="2" t="s">
        <v>44</v>
      </c>
      <c r="K2" s="2" t="s">
        <v>45</v>
      </c>
      <c r="L2" s="2" t="s">
        <v>1128</v>
      </c>
      <c r="M2" s="2" t="s">
        <v>145</v>
      </c>
      <c r="N2" s="2" t="s">
        <v>274</v>
      </c>
      <c r="O2" s="2" t="s">
        <v>146</v>
      </c>
      <c r="P2" s="2" t="s">
        <v>1130</v>
      </c>
      <c r="Q2" s="2" t="s">
        <v>1131</v>
      </c>
      <c r="R2" s="2" t="s">
        <v>1074</v>
      </c>
      <c r="S2" s="2" t="s">
        <v>1132</v>
      </c>
      <c r="T2" s="2" t="s">
        <v>1133</v>
      </c>
      <c r="U2" s="2" t="s">
        <v>849</v>
      </c>
      <c r="V2" s="2" t="s">
        <v>850</v>
      </c>
      <c r="W2" s="2" t="s">
        <v>1134</v>
      </c>
      <c r="X2" s="2" t="s">
        <v>1135</v>
      </c>
      <c r="Y2" s="2" t="s">
        <v>1136</v>
      </c>
      <c r="Z2" s="2" t="s">
        <v>1137</v>
      </c>
      <c r="AA2" s="2" t="s">
        <v>1138</v>
      </c>
      <c r="AB2" s="2" t="s">
        <v>1138</v>
      </c>
      <c r="AC2">
        <f>Notes!$G$7 * Notes!$D$10 * Notes!$C$13</f>
        <v>6755133475</v>
      </c>
      <c r="AD2">
        <f>Notes!$H$7* Notes!$D$10 * Notes!$C$13</f>
        <v>12064160675</v>
      </c>
      <c r="AE2">
        <f>Notes!$I$7 * Notes!$D$10 * Notes!$C$13</f>
        <v>14221432950</v>
      </c>
      <c r="AF2">
        <f>Notes!$J$7* Notes!$D$10 * Notes!$C$13</f>
        <v>3402713412.5</v>
      </c>
      <c r="AG2">
        <v>2</v>
      </c>
      <c r="AH2">
        <v>3</v>
      </c>
      <c r="AI2">
        <v>1</v>
      </c>
      <c r="AJ2" t="s">
        <v>1345</v>
      </c>
    </row>
    <row r="3" spans="1:36" ht="45" x14ac:dyDescent="0.25">
      <c r="A3" s="2" t="s">
        <v>37</v>
      </c>
      <c r="B3" s="2" t="s">
        <v>1206</v>
      </c>
      <c r="C3" s="2" t="s">
        <v>64</v>
      </c>
      <c r="D3" s="2" t="s">
        <v>1207</v>
      </c>
      <c r="E3" s="2"/>
      <c r="F3" s="2" t="s">
        <v>1208</v>
      </c>
      <c r="G3" s="2" t="s">
        <v>1209</v>
      </c>
      <c r="H3" s="2" t="s">
        <v>824</v>
      </c>
      <c r="I3" s="2" t="s">
        <v>81</v>
      </c>
      <c r="J3" s="2" t="s">
        <v>44</v>
      </c>
      <c r="K3" s="2" t="s">
        <v>45</v>
      </c>
      <c r="L3" s="2" t="s">
        <v>1208</v>
      </c>
      <c r="M3" s="2" t="s">
        <v>145</v>
      </c>
      <c r="N3" s="2" t="s">
        <v>274</v>
      </c>
      <c r="O3" s="2" t="s">
        <v>146</v>
      </c>
      <c r="P3" s="2" t="s">
        <v>1130</v>
      </c>
      <c r="Q3" s="2" t="s">
        <v>1131</v>
      </c>
      <c r="R3" s="2" t="s">
        <v>1210</v>
      </c>
      <c r="S3" s="2" t="s">
        <v>1211</v>
      </c>
      <c r="T3" s="2" t="s">
        <v>1212</v>
      </c>
      <c r="U3" s="2" t="s">
        <v>849</v>
      </c>
      <c r="V3" s="2" t="s">
        <v>850</v>
      </c>
      <c r="W3" s="2"/>
      <c r="X3" s="2"/>
      <c r="Y3" s="2"/>
      <c r="Z3" s="2"/>
      <c r="AA3" s="2" t="s">
        <v>1213</v>
      </c>
      <c r="AB3" s="2" t="s">
        <v>1213</v>
      </c>
      <c r="AC3">
        <f>Notes!$G$7 * Notes!$D$10 * Notes!$C$13</f>
        <v>6755133475</v>
      </c>
      <c r="AD3">
        <f>Notes!$H$7* Notes!$D$10 * Notes!$C$13</f>
        <v>12064160675</v>
      </c>
      <c r="AE3">
        <f>Notes!$I$7 * Notes!$D$10 * Notes!$C$13</f>
        <v>14221432950</v>
      </c>
      <c r="AF3">
        <f>Notes!$J$7* Notes!$D$10 * Notes!$C$13</f>
        <v>3402713412.5</v>
      </c>
      <c r="AG3">
        <v>3</v>
      </c>
      <c r="AH3">
        <v>3</v>
      </c>
      <c r="AI3">
        <v>1</v>
      </c>
      <c r="AJ3" t="s">
        <v>1354</v>
      </c>
    </row>
    <row r="4" spans="1:36" ht="45" x14ac:dyDescent="0.25">
      <c r="A4" s="2" t="s">
        <v>37</v>
      </c>
      <c r="B4" s="2" t="s">
        <v>1179</v>
      </c>
      <c r="C4" s="2" t="s">
        <v>103</v>
      </c>
      <c r="D4" s="2" t="s">
        <v>1180</v>
      </c>
      <c r="E4" s="2"/>
      <c r="F4" s="2" t="s">
        <v>1181</v>
      </c>
      <c r="G4" s="2" t="s">
        <v>1182</v>
      </c>
      <c r="H4" s="2" t="s">
        <v>647</v>
      </c>
      <c r="I4" s="2"/>
      <c r="J4" s="2" t="s">
        <v>44</v>
      </c>
      <c r="K4" s="2" t="s">
        <v>1143</v>
      </c>
      <c r="L4" s="2" t="s">
        <v>1181</v>
      </c>
      <c r="M4" s="2" t="s">
        <v>145</v>
      </c>
      <c r="N4" s="2" t="s">
        <v>274</v>
      </c>
      <c r="O4" s="2" t="s">
        <v>1183</v>
      </c>
      <c r="P4" s="2" t="s">
        <v>1130</v>
      </c>
      <c r="Q4" s="2" t="s">
        <v>1144</v>
      </c>
      <c r="R4" s="2" t="s">
        <v>186</v>
      </c>
      <c r="S4" s="2" t="s">
        <v>1184</v>
      </c>
      <c r="T4" s="2" t="s">
        <v>1185</v>
      </c>
      <c r="U4" s="2" t="s">
        <v>1186</v>
      </c>
      <c r="V4" s="2" t="s">
        <v>1149</v>
      </c>
      <c r="W4" s="2"/>
      <c r="X4" s="2"/>
      <c r="Y4" s="2"/>
      <c r="Z4" s="2"/>
      <c r="AA4" s="2" t="s">
        <v>1187</v>
      </c>
      <c r="AB4" s="2" t="s">
        <v>1187</v>
      </c>
      <c r="AC4">
        <f>Notes!$G$7 * Notes!$D$10 * Notes!$C$13</f>
        <v>6755133475</v>
      </c>
      <c r="AD4">
        <f>Notes!$H$7* Notes!$D$10 * Notes!$C$13</f>
        <v>12064160675</v>
      </c>
      <c r="AE4">
        <f>Notes!$I$7 * Notes!$D$10 * Notes!$C$13</f>
        <v>14221432950</v>
      </c>
      <c r="AF4">
        <f>Notes!$J$7* Notes!$D$10 * Notes!$C$13</f>
        <v>3402713412.5</v>
      </c>
      <c r="AG4">
        <v>2</v>
      </c>
      <c r="AH4">
        <v>3</v>
      </c>
      <c r="AI4">
        <v>1</v>
      </c>
      <c r="AJ4" t="s">
        <v>4811</v>
      </c>
    </row>
    <row r="5" spans="1:36" ht="45" x14ac:dyDescent="0.25">
      <c r="A5" s="2" t="s">
        <v>37</v>
      </c>
      <c r="B5" s="2" t="s">
        <v>1188</v>
      </c>
      <c r="C5" s="2" t="s">
        <v>103</v>
      </c>
      <c r="D5" s="2" t="s">
        <v>1189</v>
      </c>
      <c r="E5" s="2"/>
      <c r="F5" s="2" t="s">
        <v>1190</v>
      </c>
      <c r="G5" s="2" t="s">
        <v>1191</v>
      </c>
      <c r="H5" s="2" t="s">
        <v>647</v>
      </c>
      <c r="I5" s="2"/>
      <c r="J5" s="2" t="s">
        <v>44</v>
      </c>
      <c r="K5" s="2" t="s">
        <v>1143</v>
      </c>
      <c r="L5" s="2" t="s">
        <v>1190</v>
      </c>
      <c r="M5" s="2" t="s">
        <v>145</v>
      </c>
      <c r="N5" s="2" t="s">
        <v>274</v>
      </c>
      <c r="O5" s="2" t="s">
        <v>1183</v>
      </c>
      <c r="P5" s="2" t="s">
        <v>1130</v>
      </c>
      <c r="Q5" s="2" t="s">
        <v>1144</v>
      </c>
      <c r="R5" s="2" t="s">
        <v>193</v>
      </c>
      <c r="S5" s="2" t="s">
        <v>1192</v>
      </c>
      <c r="T5" s="2" t="s">
        <v>1193</v>
      </c>
      <c r="U5" s="2" t="s">
        <v>1186</v>
      </c>
      <c r="V5" s="2" t="s">
        <v>1149</v>
      </c>
      <c r="W5" s="2"/>
      <c r="X5" s="2"/>
      <c r="Y5" s="2"/>
      <c r="Z5" s="2"/>
      <c r="AA5" s="2" t="s">
        <v>1187</v>
      </c>
      <c r="AB5" s="2" t="s">
        <v>1187</v>
      </c>
      <c r="AC5">
        <f>Notes!$G$7 * Notes!$D$10 * Notes!$C$13</f>
        <v>6755133475</v>
      </c>
      <c r="AD5">
        <f>Notes!$H$7* Notes!$D$10 * Notes!$C$13</f>
        <v>12064160675</v>
      </c>
      <c r="AE5">
        <f>Notes!$I$7 * Notes!$D$10 * Notes!$C$13</f>
        <v>14221432950</v>
      </c>
      <c r="AF5">
        <f>Notes!$J$7* Notes!$D$10 * Notes!$C$13</f>
        <v>3402713412.5</v>
      </c>
      <c r="AG5">
        <v>2</v>
      </c>
      <c r="AH5">
        <v>3</v>
      </c>
      <c r="AI5">
        <v>1</v>
      </c>
      <c r="AJ5" t="s">
        <v>4811</v>
      </c>
    </row>
    <row r="6" spans="1:36" ht="60" x14ac:dyDescent="0.25">
      <c r="A6" s="2" t="s">
        <v>37</v>
      </c>
      <c r="B6" s="2" t="s">
        <v>397</v>
      </c>
      <c r="C6" s="2" t="s">
        <v>189</v>
      </c>
      <c r="D6" s="2" t="s">
        <v>398</v>
      </c>
      <c r="E6" s="2"/>
      <c r="F6" s="2" t="s">
        <v>1357</v>
      </c>
      <c r="G6" s="2" t="s">
        <v>400</v>
      </c>
      <c r="H6" s="2" t="s">
        <v>43</v>
      </c>
      <c r="I6" s="2" t="s">
        <v>81</v>
      </c>
      <c r="J6" s="2" t="s">
        <v>44</v>
      </c>
      <c r="K6" s="2" t="s">
        <v>45</v>
      </c>
      <c r="L6" s="2" t="s">
        <v>1357</v>
      </c>
      <c r="M6" s="2" t="s">
        <v>46</v>
      </c>
      <c r="N6" s="2" t="s">
        <v>274</v>
      </c>
      <c r="O6" s="2" t="s">
        <v>47</v>
      </c>
      <c r="P6" s="2" t="s">
        <v>282</v>
      </c>
      <c r="Q6" s="2" t="s">
        <v>283</v>
      </c>
      <c r="R6" s="2" t="s">
        <v>166</v>
      </c>
      <c r="S6" s="2" t="s">
        <v>401</v>
      </c>
      <c r="T6" s="2" t="s">
        <v>402</v>
      </c>
      <c r="U6" s="2" t="s">
        <v>50</v>
      </c>
      <c r="V6" s="2" t="s">
        <v>51</v>
      </c>
      <c r="W6" s="2" t="s">
        <v>403</v>
      </c>
      <c r="X6" s="2" t="s">
        <v>206</v>
      </c>
      <c r="Y6" s="2" t="s">
        <v>404</v>
      </c>
      <c r="Z6" s="2" t="s">
        <v>405</v>
      </c>
      <c r="AA6" s="2" t="s">
        <v>335</v>
      </c>
      <c r="AB6" s="2" t="s">
        <v>335</v>
      </c>
      <c r="AC6">
        <f>Notes!$G$7 * Notes!$D$10 * Notes!$C$13</f>
        <v>6755133475</v>
      </c>
      <c r="AD6">
        <f>Notes!$H$7* Notes!$D$10 * Notes!$C$13</f>
        <v>12064160675</v>
      </c>
      <c r="AE6">
        <f>Notes!$I$7 * Notes!$D$10 * Notes!$C$13</f>
        <v>14221432950</v>
      </c>
      <c r="AF6">
        <f>Notes!$J$7* Notes!$D$10 * Notes!$C$13</f>
        <v>3402713412.5</v>
      </c>
      <c r="AG6">
        <v>3</v>
      </c>
      <c r="AH6">
        <v>3</v>
      </c>
      <c r="AI6">
        <v>1</v>
      </c>
    </row>
    <row r="7" spans="1:36" ht="60" x14ac:dyDescent="0.25">
      <c r="A7" s="2" t="s">
        <v>37</v>
      </c>
      <c r="B7" s="2" t="s">
        <v>406</v>
      </c>
      <c r="C7" s="2" t="s">
        <v>189</v>
      </c>
      <c r="D7" s="2" t="s">
        <v>407</v>
      </c>
      <c r="E7" s="2"/>
      <c r="F7" s="2" t="s">
        <v>1358</v>
      </c>
      <c r="G7" s="2" t="s">
        <v>409</v>
      </c>
      <c r="H7" s="2" t="s">
        <v>43</v>
      </c>
      <c r="I7" s="2" t="s">
        <v>81</v>
      </c>
      <c r="J7" s="2" t="s">
        <v>44</v>
      </c>
      <c r="K7" s="2" t="s">
        <v>45</v>
      </c>
      <c r="L7" s="2" t="s">
        <v>1358</v>
      </c>
      <c r="M7" s="2" t="s">
        <v>46</v>
      </c>
      <c r="N7" s="2" t="s">
        <v>274</v>
      </c>
      <c r="O7" s="2" t="s">
        <v>47</v>
      </c>
      <c r="P7" s="2" t="s">
        <v>282</v>
      </c>
      <c r="Q7" s="2" t="s">
        <v>283</v>
      </c>
      <c r="R7" s="2" t="s">
        <v>174</v>
      </c>
      <c r="S7" s="2" t="s">
        <v>410</v>
      </c>
      <c r="T7" s="2" t="s">
        <v>411</v>
      </c>
      <c r="U7" s="2" t="s">
        <v>50</v>
      </c>
      <c r="V7" s="2" t="s">
        <v>51</v>
      </c>
      <c r="W7" s="2" t="s">
        <v>403</v>
      </c>
      <c r="X7" s="2" t="s">
        <v>206</v>
      </c>
      <c r="Y7" s="2" t="s">
        <v>404</v>
      </c>
      <c r="Z7" s="2" t="s">
        <v>405</v>
      </c>
      <c r="AA7" s="2" t="s">
        <v>335</v>
      </c>
      <c r="AB7" s="2" t="s">
        <v>335</v>
      </c>
      <c r="AC7">
        <f>Notes!$G$7 * Notes!$D$10 * Notes!$C$13</f>
        <v>6755133475</v>
      </c>
      <c r="AD7">
        <f>Notes!$H$7* Notes!$D$10 * Notes!$C$13</f>
        <v>12064160675</v>
      </c>
      <c r="AE7">
        <f>Notes!$I$7 * Notes!$D$10 * Notes!$C$13</f>
        <v>14221432950</v>
      </c>
      <c r="AF7">
        <f>Notes!$J$7* Notes!$D$10 * Notes!$C$13</f>
        <v>3402713412.5</v>
      </c>
      <c r="AG7">
        <v>3</v>
      </c>
      <c r="AH7">
        <v>3</v>
      </c>
      <c r="AI7">
        <v>1</v>
      </c>
    </row>
    <row r="8" spans="1:36" ht="45" x14ac:dyDescent="0.25">
      <c r="A8" s="2" t="s">
        <v>37</v>
      </c>
      <c r="B8" s="2" t="s">
        <v>1362</v>
      </c>
      <c r="C8" s="2" t="s">
        <v>64</v>
      </c>
      <c r="D8" s="2" t="s">
        <v>1361</v>
      </c>
      <c r="E8" s="2"/>
      <c r="F8" s="2" t="s">
        <v>1359</v>
      </c>
      <c r="G8" s="2" t="s">
        <v>1360</v>
      </c>
      <c r="H8" s="2" t="s">
        <v>824</v>
      </c>
      <c r="I8" s="2" t="s">
        <v>81</v>
      </c>
      <c r="J8" s="2" t="s">
        <v>44</v>
      </c>
      <c r="K8" s="2" t="s">
        <v>45</v>
      </c>
      <c r="L8" s="2" t="s">
        <v>1359</v>
      </c>
      <c r="M8" s="2" t="s">
        <v>145</v>
      </c>
      <c r="N8" s="2" t="s">
        <v>274</v>
      </c>
      <c r="O8" s="2" t="s">
        <v>146</v>
      </c>
      <c r="P8" s="2" t="s">
        <v>1130</v>
      </c>
      <c r="Q8" s="2" t="s">
        <v>1131</v>
      </c>
      <c r="R8" s="2" t="s">
        <v>1210</v>
      </c>
      <c r="S8" s="2" t="s">
        <v>1211</v>
      </c>
      <c r="T8" s="2" t="s">
        <v>1212</v>
      </c>
      <c r="U8" s="2" t="s">
        <v>849</v>
      </c>
      <c r="V8" s="2" t="s">
        <v>850</v>
      </c>
      <c r="W8" s="2"/>
      <c r="X8" s="2"/>
      <c r="Y8" s="2"/>
      <c r="Z8" s="2"/>
      <c r="AA8" s="2" t="s">
        <v>1213</v>
      </c>
      <c r="AB8" s="2" t="s">
        <v>1213</v>
      </c>
      <c r="AC8">
        <f>Notes!$G$7 * Notes!$D$10 * Notes!$C$13</f>
        <v>6755133475</v>
      </c>
      <c r="AD8">
        <f>Notes!$H$7* Notes!$D$10 * Notes!$C$13</f>
        <v>12064160675</v>
      </c>
      <c r="AE8">
        <f>Notes!$I$7 * Notes!$D$10 * Notes!$C$13</f>
        <v>14221432950</v>
      </c>
      <c r="AF8">
        <f>Notes!$J$7* Notes!$D$10 * Notes!$C$13</f>
        <v>3402713412.5</v>
      </c>
      <c r="AG8">
        <v>3</v>
      </c>
      <c r="AH8">
        <v>3</v>
      </c>
      <c r="AI8">
        <v>1</v>
      </c>
      <c r="AJ8" t="s">
        <v>1354</v>
      </c>
    </row>
    <row r="9" spans="1:36" ht="45" customHeight="1" x14ac:dyDescent="0.25">
      <c r="A9" s="7">
        <v>1</v>
      </c>
      <c r="B9" s="2" t="s">
        <v>1172</v>
      </c>
      <c r="C9" s="2" t="s">
        <v>223</v>
      </c>
      <c r="D9" s="2" t="s">
        <v>1173</v>
      </c>
      <c r="E9" s="2" t="s">
        <v>1173</v>
      </c>
      <c r="F9" s="2" t="s">
        <v>1174</v>
      </c>
      <c r="G9" s="2" t="s">
        <v>1175</v>
      </c>
      <c r="H9" s="2" t="s">
        <v>647</v>
      </c>
      <c r="I9" s="2"/>
      <c r="J9" s="2" t="s">
        <v>44</v>
      </c>
      <c r="K9" s="2" t="s">
        <v>45</v>
      </c>
      <c r="L9" s="2" t="s">
        <v>1174</v>
      </c>
      <c r="M9" s="2" t="s">
        <v>145</v>
      </c>
      <c r="N9" s="2" t="s">
        <v>8</v>
      </c>
      <c r="O9" s="2" t="s">
        <v>146</v>
      </c>
      <c r="P9" s="2" t="s">
        <v>4303</v>
      </c>
      <c r="R9" s="2"/>
      <c r="S9" t="s">
        <v>4304</v>
      </c>
      <c r="W9" s="2"/>
      <c r="X9" s="2"/>
      <c r="Y9">
        <v>1</v>
      </c>
      <c r="Z9" t="s">
        <v>1372</v>
      </c>
      <c r="AA9">
        <v>1</v>
      </c>
      <c r="AC9">
        <f>Notes!$G$7 * Notes!$D$10 * Notes!$C$13</f>
        <v>6755133475</v>
      </c>
      <c r="AD9">
        <f>Notes!$H$7* Notes!$D$10 * Notes!$C$13</f>
        <v>12064160675</v>
      </c>
      <c r="AE9">
        <f>Notes!$I$7 * Notes!$D$10 * Notes!$C$13</f>
        <v>14221432950</v>
      </c>
      <c r="AF9">
        <f>Notes!$J$7* Notes!$D$10 * Notes!$C$13</f>
        <v>3402713412.5</v>
      </c>
      <c r="AG9">
        <v>3</v>
      </c>
      <c r="AH9">
        <v>3</v>
      </c>
      <c r="AI9">
        <v>1</v>
      </c>
    </row>
    <row r="10" spans="1:36" ht="45" customHeight="1" x14ac:dyDescent="0.25">
      <c r="A10" s="7">
        <v>2</v>
      </c>
      <c r="B10" s="2" t="s">
        <v>1139</v>
      </c>
      <c r="C10" s="2" t="s">
        <v>4305</v>
      </c>
      <c r="D10" s="2" t="s">
        <v>1140</v>
      </c>
      <c r="E10" s="2" t="s">
        <v>4306</v>
      </c>
      <c r="F10" s="2" t="s">
        <v>1141</v>
      </c>
      <c r="G10" s="2" t="s">
        <v>1142</v>
      </c>
      <c r="H10" s="2" t="s">
        <v>647</v>
      </c>
      <c r="I10" s="2"/>
      <c r="J10" s="2" t="s">
        <v>44</v>
      </c>
      <c r="K10" s="2" t="s">
        <v>1143</v>
      </c>
      <c r="L10" s="2" t="s">
        <v>1141</v>
      </c>
      <c r="M10" s="2" t="s">
        <v>145</v>
      </c>
      <c r="N10" s="2" t="s">
        <v>8</v>
      </c>
      <c r="O10" s="2" t="s">
        <v>1050</v>
      </c>
      <c r="P10" s="2" t="s">
        <v>4307</v>
      </c>
      <c r="R10" s="2"/>
      <c r="S10" t="s">
        <v>4308</v>
      </c>
      <c r="W10" s="2"/>
      <c r="X10" s="2"/>
      <c r="Y10">
        <v>3</v>
      </c>
      <c r="Z10" t="s">
        <v>3252</v>
      </c>
      <c r="AA10" t="s">
        <v>3979</v>
      </c>
      <c r="AC10">
        <f>Notes!$G$7 * Notes!$D$10 * Notes!$C$13</f>
        <v>6755133475</v>
      </c>
      <c r="AD10">
        <f>Notes!$H$7* Notes!$D$10 * Notes!$C$13</f>
        <v>12064160675</v>
      </c>
      <c r="AE10">
        <f>Notes!$I$7 * Notes!$D$10 * Notes!$C$13</f>
        <v>14221432950</v>
      </c>
      <c r="AF10">
        <f>Notes!$J$7* Notes!$D$10 * Notes!$C$13</f>
        <v>3402713412.5</v>
      </c>
      <c r="AG10">
        <v>3</v>
      </c>
      <c r="AH10">
        <v>3</v>
      </c>
      <c r="AI10">
        <v>1</v>
      </c>
      <c r="AJ10" t="s">
        <v>4810</v>
      </c>
    </row>
    <row r="11" spans="1:36" ht="45" customHeight="1" x14ac:dyDescent="0.25">
      <c r="A11" s="7">
        <v>1</v>
      </c>
      <c r="B11" s="2" t="s">
        <v>1157</v>
      </c>
      <c r="C11" s="2" t="s">
        <v>1158</v>
      </c>
      <c r="D11" s="2"/>
      <c r="E11" s="2"/>
      <c r="F11" s="2" t="s">
        <v>1160</v>
      </c>
      <c r="G11" s="2" t="s">
        <v>1161</v>
      </c>
      <c r="H11" s="2" t="s">
        <v>647</v>
      </c>
      <c r="I11" s="2"/>
      <c r="J11" s="2" t="s">
        <v>44</v>
      </c>
      <c r="K11" s="2" t="s">
        <v>1143</v>
      </c>
      <c r="L11" s="2" t="s">
        <v>1160</v>
      </c>
      <c r="M11" s="2" t="s">
        <v>145</v>
      </c>
      <c r="N11" s="2" t="s">
        <v>8</v>
      </c>
      <c r="O11" s="2" t="s">
        <v>1050</v>
      </c>
      <c r="P11" s="2" t="s">
        <v>4307</v>
      </c>
      <c r="R11" s="2"/>
      <c r="S11" t="s">
        <v>4309</v>
      </c>
      <c r="W11" s="2"/>
      <c r="X11" s="2"/>
      <c r="Y11">
        <v>3</v>
      </c>
      <c r="Z11" t="s">
        <v>3252</v>
      </c>
      <c r="AA11" t="s">
        <v>3979</v>
      </c>
      <c r="AC11">
        <f>Notes!$G$7 * Notes!$D$10 * Notes!$C$13</f>
        <v>6755133475</v>
      </c>
      <c r="AD11">
        <f>Notes!$H$7* Notes!$D$10 * Notes!$C$13</f>
        <v>12064160675</v>
      </c>
      <c r="AE11">
        <f>Notes!$I$7 * Notes!$D$10 * Notes!$C$13</f>
        <v>14221432950</v>
      </c>
      <c r="AF11">
        <f>Notes!$J$7* Notes!$D$10 * Notes!$C$13</f>
        <v>3402713412.5</v>
      </c>
      <c r="AG11">
        <v>3</v>
      </c>
      <c r="AH11">
        <v>3</v>
      </c>
      <c r="AI11">
        <v>1</v>
      </c>
      <c r="AJ11" t="s">
        <v>4810</v>
      </c>
    </row>
    <row r="12" spans="1:36" ht="45" customHeight="1" x14ac:dyDescent="0.25">
      <c r="A12" s="7" t="s">
        <v>823</v>
      </c>
      <c r="B12" s="2" t="s">
        <v>4799</v>
      </c>
      <c r="C12" s="2" t="s">
        <v>103</v>
      </c>
      <c r="D12" s="2" t="s">
        <v>1180</v>
      </c>
      <c r="E12" s="2" t="s">
        <v>4801</v>
      </c>
      <c r="F12" s="2" t="s">
        <v>4802</v>
      </c>
      <c r="G12" s="2" t="s">
        <v>4804</v>
      </c>
      <c r="H12" s="2" t="s">
        <v>647</v>
      </c>
      <c r="I12" s="2"/>
      <c r="J12" s="2" t="s">
        <v>44</v>
      </c>
      <c r="K12" s="2" t="s">
        <v>45</v>
      </c>
      <c r="L12" s="2" t="s">
        <v>4802</v>
      </c>
      <c r="M12" s="2" t="s">
        <v>145</v>
      </c>
      <c r="N12" s="2" t="s">
        <v>8</v>
      </c>
      <c r="O12" s="2"/>
      <c r="P12" s="2" t="s">
        <v>4307</v>
      </c>
      <c r="Q12" s="2"/>
      <c r="R12" s="2"/>
      <c r="S12" t="s">
        <v>4310</v>
      </c>
      <c r="W12" s="2"/>
      <c r="X12" s="2"/>
      <c r="Y12">
        <v>1</v>
      </c>
      <c r="Z12" t="b">
        <v>0</v>
      </c>
      <c r="AA12">
        <v>-1</v>
      </c>
      <c r="AB12" t="s">
        <v>1389</v>
      </c>
      <c r="AC12">
        <f>Notes!$G$7 * Notes!$D$10 * Notes!$C$13</f>
        <v>6755133475</v>
      </c>
      <c r="AD12">
        <f>Notes!$H$7* Notes!$D$10 * Notes!$C$13</f>
        <v>12064160675</v>
      </c>
      <c r="AE12">
        <f>Notes!$I$7 * Notes!$D$10 * Notes!$C$13</f>
        <v>14221432950</v>
      </c>
      <c r="AF12">
        <f>Notes!$J$7* Notes!$D$10 * Notes!$C$13</f>
        <v>3402713412.5</v>
      </c>
      <c r="AG12">
        <v>2</v>
      </c>
      <c r="AH12">
        <v>3</v>
      </c>
      <c r="AI12">
        <v>1</v>
      </c>
    </row>
    <row r="13" spans="1:36" ht="45" customHeight="1" x14ac:dyDescent="0.25">
      <c r="A13" s="7" t="s">
        <v>823</v>
      </c>
      <c r="B13" s="2" t="s">
        <v>4800</v>
      </c>
      <c r="C13" s="2" t="s">
        <v>103</v>
      </c>
      <c r="D13" s="2" t="s">
        <v>1180</v>
      </c>
      <c r="E13" s="2" t="s">
        <v>4801</v>
      </c>
      <c r="F13" s="2" t="s">
        <v>4803</v>
      </c>
      <c r="G13" s="2" t="s">
        <v>4805</v>
      </c>
      <c r="H13" s="2" t="s">
        <v>647</v>
      </c>
      <c r="I13" s="2"/>
      <c r="J13" s="2" t="s">
        <v>44</v>
      </c>
      <c r="K13" s="2" t="s">
        <v>45</v>
      </c>
      <c r="L13" s="2" t="s">
        <v>4803</v>
      </c>
      <c r="M13" s="2" t="s">
        <v>145</v>
      </c>
      <c r="N13" s="2" t="s">
        <v>8</v>
      </c>
      <c r="O13" s="2"/>
      <c r="P13" s="2" t="s">
        <v>4307</v>
      </c>
      <c r="Q13" s="2"/>
      <c r="R13" s="2"/>
      <c r="S13" t="s">
        <v>4311</v>
      </c>
      <c r="W13" s="2"/>
      <c r="X13" s="2"/>
      <c r="Y13">
        <v>1</v>
      </c>
      <c r="Z13" t="b">
        <v>0</v>
      </c>
      <c r="AA13">
        <v>-1</v>
      </c>
      <c r="AB13" t="s">
        <v>1389</v>
      </c>
      <c r="AC13">
        <f>Notes!$G$7 * Notes!$D$10 * Notes!$C$13</f>
        <v>6755133475</v>
      </c>
      <c r="AD13">
        <f>Notes!$H$7* Notes!$D$10 * Notes!$C$13</f>
        <v>12064160675</v>
      </c>
      <c r="AE13">
        <f>Notes!$I$7 * Notes!$D$10 * Notes!$C$13</f>
        <v>14221432950</v>
      </c>
      <c r="AF13">
        <f>Notes!$J$7* Notes!$D$10 * Notes!$C$13</f>
        <v>3402713412.5</v>
      </c>
      <c r="AG13">
        <v>2</v>
      </c>
      <c r="AH13">
        <v>3</v>
      </c>
      <c r="AI13">
        <v>1</v>
      </c>
    </row>
  </sheetData>
  <conditionalFormatting sqref="Y9:Y11">
    <cfRule type="cellIs" dxfId="35" priority="4" operator="equal">
      <formula>1</formula>
    </cfRule>
  </conditionalFormatting>
  <conditionalFormatting sqref="Y9:Y11">
    <cfRule type="cellIs" dxfId="34" priority="5" operator="equal">
      <formula>2</formula>
    </cfRule>
  </conditionalFormatting>
  <conditionalFormatting sqref="Y9:Y11">
    <cfRule type="cellIs" dxfId="33" priority="6" operator="equal">
      <formula>3</formula>
    </cfRule>
  </conditionalFormatting>
  <conditionalFormatting sqref="Y12:Y13">
    <cfRule type="cellIs" dxfId="32" priority="1" operator="equal">
      <formula>1</formula>
    </cfRule>
  </conditionalFormatting>
  <conditionalFormatting sqref="Y12:Y13">
    <cfRule type="cellIs" dxfId="31" priority="2" operator="equal">
      <formula>2</formula>
    </cfRule>
  </conditionalFormatting>
  <conditionalFormatting sqref="Y12:Y13">
    <cfRule type="cellIs" dxfId="30" priority="3" operator="equal">
      <formula>3</formula>
    </cfRule>
  </conditionalFormatting>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5F70D-CD0A-46CC-AD27-630F672AAF97}">
  <dimension ref="A1:AI11"/>
  <sheetViews>
    <sheetView topLeftCell="L7" workbookViewId="0">
      <selection activeCell="AF11" sqref="AF11"/>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customHeight="1" x14ac:dyDescent="0.25">
      <c r="A2" s="7" t="s">
        <v>37</v>
      </c>
      <c r="B2" s="2" t="s">
        <v>3242</v>
      </c>
      <c r="C2" s="2" t="s">
        <v>3243</v>
      </c>
      <c r="D2" s="2" t="s">
        <v>3244</v>
      </c>
      <c r="E2" s="2"/>
      <c r="F2" s="2" t="s">
        <v>3245</v>
      </c>
      <c r="G2" s="2" t="s">
        <v>3246</v>
      </c>
      <c r="H2" s="2" t="s">
        <v>4312</v>
      </c>
      <c r="I2" s="2"/>
      <c r="J2" s="2"/>
      <c r="K2" s="2" t="s">
        <v>45</v>
      </c>
      <c r="L2" s="2" t="s">
        <v>3245</v>
      </c>
      <c r="M2" s="2" t="s">
        <v>872</v>
      </c>
      <c r="N2" s="2" t="s">
        <v>8</v>
      </c>
      <c r="O2" s="2" t="s">
        <v>146</v>
      </c>
      <c r="P2" s="2" t="s">
        <v>4313</v>
      </c>
      <c r="Q2" s="2"/>
      <c r="R2" s="2"/>
      <c r="S2" t="s">
        <v>4314</v>
      </c>
      <c r="W2" s="2"/>
      <c r="X2" s="2"/>
      <c r="Y2">
        <v>3</v>
      </c>
      <c r="Z2" t="s">
        <v>1416</v>
      </c>
      <c r="AA2">
        <v>2</v>
      </c>
      <c r="AC2">
        <f>Notes!$G$7 * Notes!$D$10 * Notes!$C$13</f>
        <v>6755133475</v>
      </c>
      <c r="AD2">
        <f>Notes!$H$7 * Notes!$D$10 * Notes!$C$13</f>
        <v>12064160675</v>
      </c>
      <c r="AE2">
        <f>Notes!$I$7 * Notes!$D$10 * Notes!$C$13</f>
        <v>14221432950</v>
      </c>
      <c r="AF2">
        <f>Notes!$J$7 * Notes!$D$10 * Notes!$C$13</f>
        <v>3402713412.5</v>
      </c>
      <c r="AG2">
        <v>3</v>
      </c>
      <c r="AH2">
        <v>3</v>
      </c>
    </row>
    <row r="3" spans="1:35" ht="45" customHeight="1" x14ac:dyDescent="0.25">
      <c r="A3" s="7" t="s">
        <v>37</v>
      </c>
      <c r="B3" s="2" t="s">
        <v>3582</v>
      </c>
      <c r="C3" s="2" t="s">
        <v>3583</v>
      </c>
      <c r="D3" s="2" t="s">
        <v>3582</v>
      </c>
      <c r="E3" s="2"/>
      <c r="F3" s="2" t="s">
        <v>3584</v>
      </c>
      <c r="G3" s="2" t="s">
        <v>3585</v>
      </c>
      <c r="H3" s="2" t="s">
        <v>4312</v>
      </c>
      <c r="I3" s="2"/>
      <c r="J3" s="2"/>
      <c r="K3" s="2" t="s">
        <v>45</v>
      </c>
      <c r="L3" s="2" t="s">
        <v>3584</v>
      </c>
      <c r="M3" s="2" t="s">
        <v>872</v>
      </c>
      <c r="N3" s="2" t="s">
        <v>8</v>
      </c>
      <c r="O3" s="2" t="s">
        <v>146</v>
      </c>
      <c r="P3" s="2" t="s">
        <v>4313</v>
      </c>
      <c r="Q3" s="2"/>
      <c r="R3" s="2"/>
      <c r="S3" t="s">
        <v>4315</v>
      </c>
      <c r="W3" s="2"/>
      <c r="X3" s="2"/>
      <c r="Y3">
        <v>1</v>
      </c>
      <c r="Z3" t="s">
        <v>1372</v>
      </c>
      <c r="AA3">
        <v>1</v>
      </c>
      <c r="AC3">
        <f>Notes!$G$7 * Notes!$D$10 * Notes!$C$13</f>
        <v>6755133475</v>
      </c>
      <c r="AD3">
        <f>Notes!$H$7 * Notes!$D$10 * Notes!$C$13</f>
        <v>12064160675</v>
      </c>
      <c r="AE3">
        <f>Notes!$I$7 * Notes!$D$10 * Notes!$C$13</f>
        <v>14221432950</v>
      </c>
      <c r="AF3">
        <f>Notes!$J$7 * Notes!$D$10 * Notes!$C$13</f>
        <v>3402713412.5</v>
      </c>
      <c r="AG3">
        <v>3</v>
      </c>
      <c r="AH3">
        <v>3</v>
      </c>
    </row>
    <row r="4" spans="1:35" ht="45" customHeight="1" x14ac:dyDescent="0.25">
      <c r="A4" s="7" t="s">
        <v>37</v>
      </c>
      <c r="B4" s="2" t="s">
        <v>3589</v>
      </c>
      <c r="C4" s="2" t="s">
        <v>3583</v>
      </c>
      <c r="D4" s="2" t="s">
        <v>3589</v>
      </c>
      <c r="E4" s="2"/>
      <c r="F4" s="2" t="s">
        <v>3590</v>
      </c>
      <c r="G4" s="2" t="s">
        <v>3591</v>
      </c>
      <c r="H4" s="2" t="s">
        <v>4312</v>
      </c>
      <c r="I4" s="2"/>
      <c r="J4" s="2"/>
      <c r="K4" s="2" t="s">
        <v>45</v>
      </c>
      <c r="L4" s="2" t="s">
        <v>3590</v>
      </c>
      <c r="M4" s="2" t="s">
        <v>872</v>
      </c>
      <c r="N4" s="2" t="s">
        <v>8</v>
      </c>
      <c r="O4" s="2" t="s">
        <v>146</v>
      </c>
      <c r="P4" s="2" t="s">
        <v>4313</v>
      </c>
      <c r="Q4" s="2"/>
      <c r="R4" s="2"/>
      <c r="S4" t="s">
        <v>4316</v>
      </c>
      <c r="W4" s="2"/>
      <c r="X4" s="2"/>
      <c r="Y4">
        <v>1</v>
      </c>
      <c r="Z4" t="s">
        <v>1372</v>
      </c>
      <c r="AA4">
        <v>1</v>
      </c>
      <c r="AC4">
        <f>Notes!$G$7 * Notes!$D$10 * Notes!$C$13</f>
        <v>6755133475</v>
      </c>
      <c r="AD4">
        <f>Notes!$H$7 * Notes!$D$10 * Notes!$C$13</f>
        <v>12064160675</v>
      </c>
      <c r="AE4">
        <f>Notes!$I$7 * Notes!$D$10 * Notes!$C$13</f>
        <v>14221432950</v>
      </c>
      <c r="AF4">
        <f>Notes!$J$7 * Notes!$D$10 * Notes!$C$13</f>
        <v>3402713412.5</v>
      </c>
      <c r="AG4">
        <v>3</v>
      </c>
      <c r="AH4">
        <v>3</v>
      </c>
    </row>
    <row r="5" spans="1:35" ht="30" customHeight="1" x14ac:dyDescent="0.25">
      <c r="A5" s="7" t="s">
        <v>37</v>
      </c>
      <c r="B5" s="2" t="s">
        <v>3594</v>
      </c>
      <c r="C5" s="2" t="s">
        <v>3583</v>
      </c>
      <c r="D5" s="2" t="s">
        <v>3594</v>
      </c>
      <c r="E5" s="2"/>
      <c r="F5" s="2" t="s">
        <v>3595</v>
      </c>
      <c r="G5" s="2" t="s">
        <v>3596</v>
      </c>
      <c r="H5" s="2" t="s">
        <v>4312</v>
      </c>
      <c r="I5" s="2"/>
      <c r="J5" s="2"/>
      <c r="K5" s="2" t="s">
        <v>45</v>
      </c>
      <c r="L5" s="2" t="s">
        <v>3595</v>
      </c>
      <c r="M5" s="2" t="s">
        <v>872</v>
      </c>
      <c r="N5" s="2" t="s">
        <v>8</v>
      </c>
      <c r="O5" s="2" t="s">
        <v>146</v>
      </c>
      <c r="P5" s="2" t="s">
        <v>4313</v>
      </c>
      <c r="Q5" s="2"/>
      <c r="R5" s="2"/>
      <c r="S5" t="s">
        <v>4317</v>
      </c>
      <c r="W5" s="2"/>
      <c r="X5" s="2"/>
      <c r="Y5">
        <v>3</v>
      </c>
      <c r="Z5" t="s">
        <v>1372</v>
      </c>
      <c r="AA5">
        <v>1</v>
      </c>
      <c r="AC5">
        <f>Notes!$G$7 * Notes!$D$10 * Notes!$C$13</f>
        <v>6755133475</v>
      </c>
      <c r="AD5">
        <f>Notes!$H$7 * Notes!$D$10 * Notes!$C$13</f>
        <v>12064160675</v>
      </c>
      <c r="AE5">
        <f>Notes!$I$7 * Notes!$D$10 * Notes!$C$13</f>
        <v>14221432950</v>
      </c>
      <c r="AF5">
        <f>Notes!$J$7 * Notes!$D$10 * Notes!$C$13</f>
        <v>3402713412.5</v>
      </c>
      <c r="AG5">
        <v>3</v>
      </c>
      <c r="AH5">
        <v>3</v>
      </c>
    </row>
    <row r="6" spans="1:35" ht="30" customHeight="1" x14ac:dyDescent="0.25">
      <c r="A6" s="7" t="s">
        <v>37</v>
      </c>
      <c r="B6" s="2" t="s">
        <v>3599</v>
      </c>
      <c r="C6" s="2" t="s">
        <v>3583</v>
      </c>
      <c r="D6" s="2" t="s">
        <v>3599</v>
      </c>
      <c r="E6" s="2"/>
      <c r="F6" s="2" t="s">
        <v>3600</v>
      </c>
      <c r="G6" s="2" t="s">
        <v>4318</v>
      </c>
      <c r="H6" s="2" t="s">
        <v>4312</v>
      </c>
      <c r="I6" s="2"/>
      <c r="J6" s="2"/>
      <c r="K6" s="2" t="s">
        <v>45</v>
      </c>
      <c r="L6" s="2" t="s">
        <v>3600</v>
      </c>
      <c r="M6" s="2" t="s">
        <v>872</v>
      </c>
      <c r="N6" s="2" t="s">
        <v>8</v>
      </c>
      <c r="O6" s="2" t="s">
        <v>146</v>
      </c>
      <c r="P6" s="2" t="s">
        <v>4313</v>
      </c>
      <c r="Q6" s="2"/>
      <c r="R6" s="2"/>
      <c r="S6" t="s">
        <v>4319</v>
      </c>
      <c r="W6" s="2"/>
      <c r="X6" s="2"/>
      <c r="Y6">
        <v>3</v>
      </c>
      <c r="Z6" t="s">
        <v>1372</v>
      </c>
      <c r="AA6">
        <v>1</v>
      </c>
      <c r="AC6">
        <f>Notes!$G$7 * Notes!$D$10 * Notes!$C$13</f>
        <v>6755133475</v>
      </c>
      <c r="AD6">
        <f>Notes!$H$7 * Notes!$D$10 * Notes!$C$13</f>
        <v>12064160675</v>
      </c>
      <c r="AE6">
        <f>Notes!$I$7 * Notes!$D$10 * Notes!$C$13</f>
        <v>14221432950</v>
      </c>
      <c r="AF6">
        <f>Notes!$J$7 * Notes!$D$10 * Notes!$C$13</f>
        <v>3402713412.5</v>
      </c>
      <c r="AG6">
        <v>3</v>
      </c>
      <c r="AH6">
        <v>3</v>
      </c>
    </row>
    <row r="7" spans="1:35" ht="45" customHeight="1" x14ac:dyDescent="0.25">
      <c r="A7" s="7" t="s">
        <v>37</v>
      </c>
      <c r="B7" s="2" t="s">
        <v>3647</v>
      </c>
      <c r="C7" s="2" t="s">
        <v>3583</v>
      </c>
      <c r="D7" s="2" t="s">
        <v>3648</v>
      </c>
      <c r="E7" s="2"/>
      <c r="F7" s="2" t="s">
        <v>3649</v>
      </c>
      <c r="G7" s="2" t="s">
        <v>3650</v>
      </c>
      <c r="H7" s="2" t="s">
        <v>4312</v>
      </c>
      <c r="I7" s="2"/>
      <c r="J7" s="2"/>
      <c r="K7" s="2" t="s">
        <v>45</v>
      </c>
      <c r="L7" s="2" t="s">
        <v>3649</v>
      </c>
      <c r="M7" s="2" t="s">
        <v>872</v>
      </c>
      <c r="N7" s="2" t="s">
        <v>8</v>
      </c>
      <c r="O7" s="2" t="s">
        <v>146</v>
      </c>
      <c r="P7" s="2" t="s">
        <v>4313</v>
      </c>
      <c r="Q7" s="2"/>
      <c r="R7" s="2"/>
      <c r="S7" t="s">
        <v>4320</v>
      </c>
      <c r="W7" s="2"/>
      <c r="X7" s="2"/>
      <c r="Y7">
        <v>3</v>
      </c>
      <c r="Z7" t="b">
        <v>0</v>
      </c>
      <c r="AA7">
        <v>-1</v>
      </c>
      <c r="AC7">
        <f>Notes!$G$7 * Notes!$D$10 * Notes!$C$13</f>
        <v>6755133475</v>
      </c>
      <c r="AD7">
        <f>Notes!$H$7 * Notes!$D$10 * Notes!$C$13</f>
        <v>12064160675</v>
      </c>
      <c r="AE7">
        <f>Notes!$I$7 * Notes!$D$10 * Notes!$C$13</f>
        <v>14221432950</v>
      </c>
      <c r="AF7">
        <f>Notes!$J$7 * Notes!$D$10 * Notes!$C$13</f>
        <v>3402713412.5</v>
      </c>
      <c r="AG7">
        <v>3</v>
      </c>
      <c r="AH7">
        <v>3</v>
      </c>
    </row>
    <row r="8" spans="1:35" ht="45" customHeight="1" x14ac:dyDescent="0.25">
      <c r="A8" s="7" t="s">
        <v>37</v>
      </c>
      <c r="B8" s="2" t="s">
        <v>3653</v>
      </c>
      <c r="C8" s="2" t="s">
        <v>3583</v>
      </c>
      <c r="D8" s="2" t="s">
        <v>3654</v>
      </c>
      <c r="E8" s="2"/>
      <c r="F8" s="2" t="s">
        <v>3655</v>
      </c>
      <c r="G8" s="2" t="s">
        <v>3656</v>
      </c>
      <c r="H8" s="2" t="s">
        <v>4312</v>
      </c>
      <c r="I8" s="2"/>
      <c r="J8" s="2"/>
      <c r="K8" s="2" t="s">
        <v>45</v>
      </c>
      <c r="L8" s="2" t="s">
        <v>3655</v>
      </c>
      <c r="M8" s="2" t="s">
        <v>872</v>
      </c>
      <c r="N8" s="2" t="s">
        <v>8</v>
      </c>
      <c r="O8" s="2" t="s">
        <v>146</v>
      </c>
      <c r="P8" s="2" t="s">
        <v>4313</v>
      </c>
      <c r="Q8" s="2"/>
      <c r="R8" s="2"/>
      <c r="S8" t="s">
        <v>4321</v>
      </c>
      <c r="W8" s="2"/>
      <c r="X8" s="2"/>
      <c r="Y8">
        <v>3</v>
      </c>
      <c r="Z8" t="b">
        <v>0</v>
      </c>
      <c r="AA8">
        <v>-1</v>
      </c>
      <c r="AC8">
        <f>Notes!$G$7 * Notes!$D$10 * Notes!$C$13</f>
        <v>6755133475</v>
      </c>
      <c r="AD8">
        <f>Notes!$H$7 * Notes!$D$10 * Notes!$C$13</f>
        <v>12064160675</v>
      </c>
      <c r="AE8">
        <f>Notes!$I$7 * Notes!$D$10 * Notes!$C$13</f>
        <v>14221432950</v>
      </c>
      <c r="AF8">
        <f>Notes!$J$7 * Notes!$D$10 * Notes!$C$13</f>
        <v>3402713412.5</v>
      </c>
      <c r="AG8">
        <v>3</v>
      </c>
      <c r="AH8">
        <v>3</v>
      </c>
    </row>
    <row r="9" spans="1:35" ht="30" customHeight="1" x14ac:dyDescent="0.25">
      <c r="A9" s="7" t="s">
        <v>37</v>
      </c>
      <c r="B9" s="2" t="s">
        <v>3674</v>
      </c>
      <c r="C9" s="2" t="s">
        <v>4322</v>
      </c>
      <c r="D9" s="2" t="s">
        <v>3675</v>
      </c>
      <c r="E9" s="2"/>
      <c r="F9" s="2" t="s">
        <v>3676</v>
      </c>
      <c r="G9" s="2" t="s">
        <v>3677</v>
      </c>
      <c r="H9" s="2" t="s">
        <v>4323</v>
      </c>
      <c r="I9" s="2"/>
      <c r="J9" s="2"/>
      <c r="K9" s="2" t="s">
        <v>137</v>
      </c>
      <c r="L9" s="2" t="s">
        <v>3676</v>
      </c>
      <c r="M9" s="2" t="s">
        <v>872</v>
      </c>
      <c r="N9" s="2" t="s">
        <v>8</v>
      </c>
      <c r="O9" s="2" t="s">
        <v>146</v>
      </c>
      <c r="P9" s="2" t="s">
        <v>4313</v>
      </c>
      <c r="Q9" s="2"/>
      <c r="R9" s="2"/>
      <c r="S9" t="s">
        <v>4324</v>
      </c>
      <c r="W9" s="2"/>
      <c r="X9" s="2"/>
      <c r="Y9">
        <v>3</v>
      </c>
      <c r="Z9" t="s">
        <v>1416</v>
      </c>
      <c r="AA9">
        <v>1</v>
      </c>
      <c r="AC9">
        <f>Notes!$G$7 * Notes!$D$10 * Notes!$C$13</f>
        <v>6755133475</v>
      </c>
      <c r="AD9">
        <f>Notes!$H$7 * Notes!$D$10 * Notes!$C$13</f>
        <v>12064160675</v>
      </c>
      <c r="AE9">
        <f>Notes!$I$7 * Notes!$D$10 * Notes!$C$13</f>
        <v>14221432950</v>
      </c>
      <c r="AF9">
        <f>Notes!$J$7 * Notes!$D$10 * Notes!$C$13</f>
        <v>3402713412.5</v>
      </c>
      <c r="AG9">
        <v>3</v>
      </c>
      <c r="AH9">
        <v>3</v>
      </c>
    </row>
    <row r="10" spans="1:35" ht="150" customHeight="1" x14ac:dyDescent="0.25">
      <c r="A10" s="7" t="s">
        <v>37</v>
      </c>
      <c r="B10" s="2" t="s">
        <v>4325</v>
      </c>
      <c r="C10" s="2" t="s">
        <v>4326</v>
      </c>
      <c r="D10" s="2" t="s">
        <v>4327</v>
      </c>
      <c r="E10" s="2" t="s">
        <v>3726</v>
      </c>
      <c r="F10" s="2" t="s">
        <v>4328</v>
      </c>
      <c r="G10" s="2" t="s">
        <v>3728</v>
      </c>
      <c r="H10" s="2" t="s">
        <v>4312</v>
      </c>
      <c r="I10" s="2"/>
      <c r="J10" s="2"/>
      <c r="K10" s="2" t="s">
        <v>3921</v>
      </c>
      <c r="L10" s="2" t="s">
        <v>3727</v>
      </c>
      <c r="M10" s="2" t="s">
        <v>872</v>
      </c>
      <c r="N10" s="2" t="s">
        <v>8</v>
      </c>
      <c r="O10" s="2" t="s">
        <v>146</v>
      </c>
      <c r="P10" s="2" t="s">
        <v>4313</v>
      </c>
      <c r="Q10" s="2"/>
      <c r="R10" s="2"/>
      <c r="S10" t="s">
        <v>4329</v>
      </c>
      <c r="W10" s="2"/>
      <c r="X10" s="2"/>
      <c r="Y10">
        <v>3</v>
      </c>
      <c r="Z10" t="s">
        <v>1416</v>
      </c>
      <c r="AA10">
        <v>-3</v>
      </c>
      <c r="AG10">
        <v>3</v>
      </c>
      <c r="AH10">
        <v>3</v>
      </c>
    </row>
    <row r="11" spans="1:35" ht="105" customHeight="1" x14ac:dyDescent="0.25">
      <c r="A11" s="7">
        <v>2</v>
      </c>
      <c r="B11" s="2" t="s">
        <v>3398</v>
      </c>
      <c r="C11" s="2" t="s">
        <v>39</v>
      </c>
      <c r="D11" s="2" t="s">
        <v>3399</v>
      </c>
      <c r="E11" s="2"/>
      <c r="F11" s="2" t="s">
        <v>3400</v>
      </c>
      <c r="G11" s="2" t="s">
        <v>3401</v>
      </c>
      <c r="H11" s="9" t="s">
        <v>43</v>
      </c>
      <c r="I11" s="2"/>
      <c r="J11" s="2"/>
      <c r="K11" s="2" t="s">
        <v>45</v>
      </c>
      <c r="L11" s="2" t="s">
        <v>3400</v>
      </c>
      <c r="M11" s="2" t="s">
        <v>872</v>
      </c>
      <c r="N11" s="2" t="s">
        <v>274</v>
      </c>
      <c r="O11" s="2" t="s">
        <v>47</v>
      </c>
      <c r="P11" s="2" t="s">
        <v>1215</v>
      </c>
      <c r="Q11" s="2"/>
      <c r="R11" s="2">
        <v>34</v>
      </c>
      <c r="S11" t="s">
        <v>3402</v>
      </c>
      <c r="T11" t="s">
        <v>3403</v>
      </c>
      <c r="U11" t="s">
        <v>3249</v>
      </c>
      <c r="V11" t="s">
        <v>3250</v>
      </c>
      <c r="W11" s="2" t="s">
        <v>1244</v>
      </c>
      <c r="X11" s="2" t="s">
        <v>3251</v>
      </c>
      <c r="Y11">
        <v>3</v>
      </c>
      <c r="Z11" t="s">
        <v>1416</v>
      </c>
      <c r="AA11">
        <v>1</v>
      </c>
      <c r="AB11" t="s">
        <v>1372</v>
      </c>
      <c r="AC11">
        <f>Notes!$G$7 * Notes!$D$10 * Notes!$C$13</f>
        <v>6755133475</v>
      </c>
      <c r="AD11">
        <f>Notes!$H$7 * Notes!$D$10 * Notes!$C$13</f>
        <v>12064160675</v>
      </c>
      <c r="AE11">
        <f>Notes!$I$7 * Notes!$D$10 * Notes!$C$13</f>
        <v>14221432950</v>
      </c>
      <c r="AF11">
        <f>Notes!$J$7 * Notes!$D$10 * Notes!$C$13</f>
        <v>3402713412.5</v>
      </c>
      <c r="AG11">
        <v>3</v>
      </c>
      <c r="AH11">
        <v>2</v>
      </c>
      <c r="AI11">
        <v>1</v>
      </c>
    </row>
  </sheetData>
  <conditionalFormatting sqref="Y2:Y10">
    <cfRule type="cellIs" dxfId="29" priority="4" operator="equal">
      <formula>1</formula>
    </cfRule>
  </conditionalFormatting>
  <conditionalFormatting sqref="Y2:Y10">
    <cfRule type="cellIs" dxfId="28" priority="5" operator="equal">
      <formula>2</formula>
    </cfRule>
  </conditionalFormatting>
  <conditionalFormatting sqref="Y2:Y10">
    <cfRule type="cellIs" dxfId="27" priority="6" operator="equal">
      <formula>3</formula>
    </cfRule>
  </conditionalFormatting>
  <conditionalFormatting sqref="Y11">
    <cfRule type="cellIs" dxfId="26" priority="1" operator="equal">
      <formula>1</formula>
    </cfRule>
  </conditionalFormatting>
  <conditionalFormatting sqref="Y11">
    <cfRule type="cellIs" dxfId="25" priority="2" operator="equal">
      <formula>2</formula>
    </cfRule>
  </conditionalFormatting>
  <conditionalFormatting sqref="Y11">
    <cfRule type="cellIs" dxfId="24" priority="3" operator="equal">
      <formula>3</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2F48F-02CB-4598-894D-2659D7CE4906}">
  <dimension ref="A1:AI28"/>
  <sheetViews>
    <sheetView topLeftCell="H1" workbookViewId="0">
      <selection activeCell="AB2" sqref="AB2"/>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customHeight="1" x14ac:dyDescent="0.25">
      <c r="A2" s="7" t="s">
        <v>37</v>
      </c>
      <c r="B2" s="2" t="s">
        <v>236</v>
      </c>
      <c r="C2" s="2" t="s">
        <v>189</v>
      </c>
      <c r="D2" s="2" t="s">
        <v>236</v>
      </c>
      <c r="E2" s="2"/>
      <c r="F2" s="2" t="s">
        <v>237</v>
      </c>
      <c r="G2" s="2" t="s">
        <v>4330</v>
      </c>
      <c r="H2" s="9" t="s">
        <v>43</v>
      </c>
      <c r="I2" s="2"/>
      <c r="J2" s="2" t="s">
        <v>44</v>
      </c>
      <c r="K2" s="2" t="s">
        <v>45</v>
      </c>
      <c r="L2" s="2" t="s">
        <v>237</v>
      </c>
      <c r="M2" s="2" t="s">
        <v>46</v>
      </c>
      <c r="N2" s="2" t="s">
        <v>214</v>
      </c>
      <c r="O2" s="2" t="s">
        <v>47</v>
      </c>
      <c r="P2" s="2" t="s">
        <v>4331</v>
      </c>
      <c r="Q2" s="2"/>
      <c r="R2" s="2">
        <v>17</v>
      </c>
      <c r="S2" t="s">
        <v>4332</v>
      </c>
      <c r="T2" t="s">
        <v>239</v>
      </c>
      <c r="U2" t="s">
        <v>4333</v>
      </c>
      <c r="V2" t="s">
        <v>4334</v>
      </c>
      <c r="W2" s="2" t="s">
        <v>4335</v>
      </c>
      <c r="X2" s="2" t="s">
        <v>4336</v>
      </c>
      <c r="Z2" t="s">
        <v>1372</v>
      </c>
      <c r="AA2">
        <v>1</v>
      </c>
      <c r="AB2" t="s">
        <v>4337</v>
      </c>
      <c r="AC2">
        <f>Notes!$C$7 * Notes!$E$10 * Notes!$C$13</f>
        <v>24088832000</v>
      </c>
      <c r="AD2">
        <f>Notes!$D$7 * Notes!$E$10 * Notes!$C$13</f>
        <v>7813562300</v>
      </c>
      <c r="AE2">
        <f>Notes!$E$7 * Notes!$E$10 * Notes!$C$13</f>
        <v>4485120000</v>
      </c>
      <c r="AF2">
        <f>Notes!$F$7 * Notes!$E$10 * Notes!$C$13</f>
        <v>19136512000</v>
      </c>
      <c r="AG2">
        <v>3</v>
      </c>
      <c r="AH2">
        <v>3</v>
      </c>
    </row>
    <row r="3" spans="1:35" ht="45" customHeight="1" x14ac:dyDescent="0.25">
      <c r="A3" s="7">
        <v>1</v>
      </c>
      <c r="B3" s="2" t="s">
        <v>4618</v>
      </c>
      <c r="C3" s="2" t="s">
        <v>103</v>
      </c>
      <c r="D3" s="2"/>
      <c r="E3" s="2" t="s">
        <v>4619</v>
      </c>
      <c r="F3" s="2" t="s">
        <v>4620</v>
      </c>
      <c r="G3" s="2" t="s">
        <v>4621</v>
      </c>
      <c r="H3" s="2" t="s">
        <v>4231</v>
      </c>
      <c r="I3" s="2"/>
      <c r="J3" s="2" t="s">
        <v>44</v>
      </c>
      <c r="K3" s="2" t="s">
        <v>4559</v>
      </c>
      <c r="L3" s="2" t="s">
        <v>4620</v>
      </c>
      <c r="M3" s="2" t="s">
        <v>46</v>
      </c>
      <c r="N3" s="2" t="s">
        <v>214</v>
      </c>
      <c r="O3" s="2"/>
      <c r="P3" s="2" t="s">
        <v>1387</v>
      </c>
      <c r="Q3" s="2"/>
      <c r="R3" s="2"/>
      <c r="S3" t="s">
        <v>4622</v>
      </c>
      <c r="W3" s="2"/>
      <c r="X3" s="2"/>
      <c r="Z3" t="b">
        <v>0</v>
      </c>
      <c r="AA3" t="s">
        <v>4623</v>
      </c>
      <c r="AB3" t="s">
        <v>1372</v>
      </c>
      <c r="AC3">
        <f>Notes!$C$7 * Notes!$E$10 * Notes!$C$13</f>
        <v>24088832000</v>
      </c>
      <c r="AD3">
        <f>Notes!$D$7 * Notes!$E$10 * Notes!$C$13</f>
        <v>7813562300</v>
      </c>
      <c r="AE3">
        <f>Notes!$E$7 * Notes!$E$10 * Notes!$C$13</f>
        <v>4485120000</v>
      </c>
      <c r="AF3">
        <f>Notes!$F$7 * Notes!$E$10 * Notes!$C$13</f>
        <v>19136512000</v>
      </c>
      <c r="AG3">
        <v>2</v>
      </c>
      <c r="AH3">
        <v>3</v>
      </c>
    </row>
    <row r="4" spans="1:35" ht="45" customHeight="1" x14ac:dyDescent="0.25">
      <c r="A4" s="7">
        <v>1</v>
      </c>
      <c r="B4" s="2" t="s">
        <v>4624</v>
      </c>
      <c r="C4" s="2" t="s">
        <v>103</v>
      </c>
      <c r="D4" s="2"/>
      <c r="E4" s="2"/>
      <c r="F4" s="2" t="s">
        <v>968</v>
      </c>
      <c r="G4" s="2" t="s">
        <v>4621</v>
      </c>
      <c r="H4" s="2" t="s">
        <v>4231</v>
      </c>
      <c r="I4" s="2"/>
      <c r="J4" s="2" t="s">
        <v>44</v>
      </c>
      <c r="K4" s="2" t="s">
        <v>4559</v>
      </c>
      <c r="L4" s="2" t="s">
        <v>968</v>
      </c>
      <c r="M4" s="2" t="s">
        <v>46</v>
      </c>
      <c r="N4" s="2" t="s">
        <v>214</v>
      </c>
      <c r="O4" s="2"/>
      <c r="P4" s="2" t="s">
        <v>1387</v>
      </c>
      <c r="Q4" s="2"/>
      <c r="R4" s="2"/>
      <c r="S4" t="s">
        <v>4625</v>
      </c>
      <c r="W4" s="2"/>
      <c r="X4" s="2"/>
      <c r="Z4" t="b">
        <v>0</v>
      </c>
      <c r="AA4" t="s">
        <v>4573</v>
      </c>
      <c r="AB4" t="s">
        <v>1372</v>
      </c>
      <c r="AC4">
        <f>Notes!$C$7 * Notes!$E$10 * Notes!$C$13</f>
        <v>24088832000</v>
      </c>
      <c r="AD4">
        <f>Notes!$D$7 * Notes!$E$10 * Notes!$C$13</f>
        <v>7813562300</v>
      </c>
      <c r="AE4">
        <f>Notes!$E$7 * Notes!$E$10 * Notes!$C$13</f>
        <v>4485120000</v>
      </c>
      <c r="AF4">
        <f>Notes!$F$7 * Notes!$E$10 * Notes!$C$13</f>
        <v>19136512000</v>
      </c>
      <c r="AG4">
        <v>2</v>
      </c>
      <c r="AH4">
        <v>3</v>
      </c>
    </row>
    <row r="5" spans="1:35" x14ac:dyDescent="0.25">
      <c r="A5" s="8">
        <v>1</v>
      </c>
      <c r="B5" t="s">
        <v>4626</v>
      </c>
      <c r="C5" t="s">
        <v>2148</v>
      </c>
      <c r="E5" t="s">
        <v>4627</v>
      </c>
      <c r="F5" t="s">
        <v>2488</v>
      </c>
      <c r="G5" t="s">
        <v>2489</v>
      </c>
      <c r="H5" t="s">
        <v>647</v>
      </c>
      <c r="J5" t="s">
        <v>44</v>
      </c>
      <c r="K5" t="s">
        <v>278</v>
      </c>
      <c r="L5" t="s">
        <v>2488</v>
      </c>
      <c r="M5" t="s">
        <v>46</v>
      </c>
      <c r="N5" t="s">
        <v>214</v>
      </c>
      <c r="P5" t="s">
        <v>4628</v>
      </c>
      <c r="S5" t="s">
        <v>4629</v>
      </c>
      <c r="Z5" t="s">
        <v>4630</v>
      </c>
      <c r="AA5" t="s">
        <v>4631</v>
      </c>
      <c r="AC5">
        <f>Notes!$C$7 * Notes!$E$10 * Notes!$C$13</f>
        <v>24088832000</v>
      </c>
      <c r="AD5">
        <f>Notes!$D$7 * Notes!$E$10 * Notes!$C$13</f>
        <v>7813562300</v>
      </c>
      <c r="AE5">
        <f>Notes!$E$7 * Notes!$E$10 * Notes!$C$13</f>
        <v>4485120000</v>
      </c>
      <c r="AF5">
        <f>Notes!$F$7 * Notes!$E$10 * Notes!$C$13</f>
        <v>19136512000</v>
      </c>
      <c r="AG5">
        <v>3</v>
      </c>
      <c r="AH5">
        <v>3</v>
      </c>
    </row>
    <row r="6" spans="1:35" x14ac:dyDescent="0.25">
      <c r="A6" s="8">
        <v>1</v>
      </c>
      <c r="B6" t="s">
        <v>4632</v>
      </c>
      <c r="C6" t="s">
        <v>2148</v>
      </c>
      <c r="E6" t="s">
        <v>4627</v>
      </c>
      <c r="F6" t="s">
        <v>2163</v>
      </c>
      <c r="G6" t="s">
        <v>2489</v>
      </c>
      <c r="H6" t="s">
        <v>647</v>
      </c>
      <c r="J6" t="s">
        <v>44</v>
      </c>
      <c r="K6" t="s">
        <v>278</v>
      </c>
      <c r="L6" t="s">
        <v>2163</v>
      </c>
      <c r="M6" t="s">
        <v>46</v>
      </c>
      <c r="N6" t="s">
        <v>214</v>
      </c>
      <c r="P6" t="s">
        <v>4628</v>
      </c>
      <c r="S6" t="s">
        <v>4633</v>
      </c>
      <c r="Z6" t="s">
        <v>4630</v>
      </c>
      <c r="AA6">
        <v>-999</v>
      </c>
      <c r="AC6">
        <f>Notes!$C$7 * Notes!$E$10 * Notes!$C$13</f>
        <v>24088832000</v>
      </c>
      <c r="AD6">
        <f>Notes!$D$7 * Notes!$E$10 * Notes!$C$13</f>
        <v>7813562300</v>
      </c>
      <c r="AE6">
        <f>Notes!$E$7 * Notes!$E$10 * Notes!$C$13</f>
        <v>4485120000</v>
      </c>
      <c r="AF6">
        <f>Notes!$F$7 * Notes!$E$10 * Notes!$C$13</f>
        <v>19136512000</v>
      </c>
      <c r="AG6">
        <v>3</v>
      </c>
      <c r="AH6">
        <v>3</v>
      </c>
    </row>
    <row r="7" spans="1:35" x14ac:dyDescent="0.25">
      <c r="A7" s="8">
        <v>1</v>
      </c>
      <c r="B7" t="s">
        <v>4634</v>
      </c>
      <c r="C7" t="s">
        <v>2148</v>
      </c>
      <c r="E7" t="s">
        <v>4627</v>
      </c>
      <c r="F7" t="s">
        <v>4635</v>
      </c>
      <c r="G7" t="s">
        <v>4636</v>
      </c>
      <c r="H7" t="s">
        <v>647</v>
      </c>
      <c r="J7" t="s">
        <v>44</v>
      </c>
      <c r="K7" t="s">
        <v>278</v>
      </c>
      <c r="L7" t="s">
        <v>4635</v>
      </c>
      <c r="M7" t="s">
        <v>46</v>
      </c>
      <c r="N7" t="s">
        <v>214</v>
      </c>
      <c r="P7" t="s">
        <v>4628</v>
      </c>
      <c r="S7" t="s">
        <v>4637</v>
      </c>
      <c r="Z7" t="s">
        <v>4630</v>
      </c>
      <c r="AA7" t="s">
        <v>4631</v>
      </c>
      <c r="AC7">
        <f>Notes!$C$7 * Notes!$E$10 * Notes!$C$13</f>
        <v>24088832000</v>
      </c>
      <c r="AD7">
        <f>Notes!$D$7 * Notes!$E$10 * Notes!$C$13</f>
        <v>7813562300</v>
      </c>
      <c r="AE7">
        <f>Notes!$E$7 * Notes!$E$10 * Notes!$C$13</f>
        <v>4485120000</v>
      </c>
      <c r="AF7">
        <f>Notes!$F$7 * Notes!$E$10 * Notes!$C$13</f>
        <v>19136512000</v>
      </c>
      <c r="AG7">
        <v>3</v>
      </c>
      <c r="AH7">
        <v>3</v>
      </c>
    </row>
    <row r="8" spans="1:35" x14ac:dyDescent="0.25">
      <c r="A8" s="8">
        <v>1</v>
      </c>
      <c r="B8" t="s">
        <v>4638</v>
      </c>
      <c r="C8" t="s">
        <v>2148</v>
      </c>
      <c r="E8" t="s">
        <v>4627</v>
      </c>
      <c r="F8" t="s">
        <v>2172</v>
      </c>
      <c r="G8" t="s">
        <v>2173</v>
      </c>
      <c r="H8" t="s">
        <v>647</v>
      </c>
      <c r="J8" t="s">
        <v>44</v>
      </c>
      <c r="K8" t="s">
        <v>278</v>
      </c>
      <c r="L8" t="s">
        <v>2172</v>
      </c>
      <c r="M8" t="s">
        <v>46</v>
      </c>
      <c r="N8" t="s">
        <v>214</v>
      </c>
      <c r="P8" t="s">
        <v>4628</v>
      </c>
      <c r="S8" t="s">
        <v>4639</v>
      </c>
      <c r="Z8" t="s">
        <v>4630</v>
      </c>
      <c r="AA8" t="s">
        <v>4631</v>
      </c>
      <c r="AC8">
        <f>Notes!$C$7 * Notes!$E$10 * Notes!$C$13</f>
        <v>24088832000</v>
      </c>
      <c r="AD8">
        <f>Notes!$D$7 * Notes!$E$10 * Notes!$C$13</f>
        <v>7813562300</v>
      </c>
      <c r="AE8">
        <f>Notes!$E$7 * Notes!$E$10 * Notes!$C$13</f>
        <v>4485120000</v>
      </c>
      <c r="AF8">
        <f>Notes!$F$7 * Notes!$E$10 * Notes!$C$13</f>
        <v>19136512000</v>
      </c>
      <c r="AG8">
        <v>3</v>
      </c>
      <c r="AH8">
        <v>3</v>
      </c>
    </row>
    <row r="9" spans="1:35" x14ac:dyDescent="0.25">
      <c r="A9" s="8">
        <v>1</v>
      </c>
      <c r="B9" t="s">
        <v>4640</v>
      </c>
      <c r="C9" t="s">
        <v>2148</v>
      </c>
      <c r="E9" t="s">
        <v>4627</v>
      </c>
      <c r="F9" t="s">
        <v>4641</v>
      </c>
      <c r="G9" t="s">
        <v>4642</v>
      </c>
      <c r="H9" t="s">
        <v>647</v>
      </c>
      <c r="J9" t="s">
        <v>44</v>
      </c>
      <c r="K9" t="s">
        <v>278</v>
      </c>
      <c r="L9" t="s">
        <v>4641</v>
      </c>
      <c r="M9" t="s">
        <v>46</v>
      </c>
      <c r="N9" t="s">
        <v>214</v>
      </c>
      <c r="P9" t="s">
        <v>4628</v>
      </c>
      <c r="S9" t="s">
        <v>4643</v>
      </c>
      <c r="Z9" t="s">
        <v>4630</v>
      </c>
      <c r="AA9" t="s">
        <v>4631</v>
      </c>
      <c r="AC9">
        <f>Notes!$C$7 * Notes!$E$10 * Notes!$C$13</f>
        <v>24088832000</v>
      </c>
      <c r="AD9">
        <f>Notes!$D$7 * Notes!$E$10 * Notes!$C$13</f>
        <v>7813562300</v>
      </c>
      <c r="AE9">
        <f>Notes!$E$7 * Notes!$E$10 * Notes!$C$13</f>
        <v>4485120000</v>
      </c>
      <c r="AF9">
        <f>Notes!$F$7 * Notes!$E$10 * Notes!$C$13</f>
        <v>19136512000</v>
      </c>
      <c r="AG9">
        <v>3</v>
      </c>
      <c r="AH9">
        <v>3</v>
      </c>
    </row>
    <row r="10" spans="1:35" ht="30" customHeight="1" x14ac:dyDescent="0.25">
      <c r="A10" s="7" t="s">
        <v>37</v>
      </c>
      <c r="B10" s="2" t="s">
        <v>38</v>
      </c>
      <c r="C10" s="2" t="s">
        <v>39</v>
      </c>
      <c r="D10" s="2" t="s">
        <v>40</v>
      </c>
      <c r="E10" t="s">
        <v>4447</v>
      </c>
      <c r="F10" s="2" t="s">
        <v>41</v>
      </c>
      <c r="G10" s="2" t="s">
        <v>42</v>
      </c>
      <c r="H10" s="2" t="s">
        <v>647</v>
      </c>
      <c r="I10" s="2"/>
      <c r="J10" s="2" t="s">
        <v>44</v>
      </c>
      <c r="K10" s="2" t="s">
        <v>45</v>
      </c>
      <c r="L10" s="2" t="s">
        <v>41</v>
      </c>
      <c r="M10" s="2" t="s">
        <v>46</v>
      </c>
      <c r="N10" s="2" t="s">
        <v>214</v>
      </c>
      <c r="O10" s="2" t="s">
        <v>47</v>
      </c>
      <c r="P10" s="2" t="s">
        <v>4644</v>
      </c>
      <c r="Q10" s="2"/>
      <c r="R10" s="2"/>
      <c r="S10" t="s">
        <v>4645</v>
      </c>
      <c r="W10" s="2"/>
      <c r="X10" s="2"/>
      <c r="Z10" t="b">
        <v>0</v>
      </c>
      <c r="AA10" t="s">
        <v>4646</v>
      </c>
      <c r="AC10">
        <f>Notes!$C$7 * Notes!$E$10 * Notes!$C$13</f>
        <v>24088832000</v>
      </c>
      <c r="AD10">
        <f>Notes!$D$7 * Notes!$E$10 * Notes!$C$13</f>
        <v>7813562300</v>
      </c>
      <c r="AE10">
        <f>Notes!$E$7 * Notes!$E$10 * Notes!$C$13</f>
        <v>4485120000</v>
      </c>
      <c r="AF10">
        <f>Notes!$F$7 * Notes!$E$10 * Notes!$C$13</f>
        <v>19136512000</v>
      </c>
      <c r="AG10">
        <v>1</v>
      </c>
      <c r="AH10">
        <v>3</v>
      </c>
    </row>
    <row r="11" spans="1:35" ht="30" customHeight="1" x14ac:dyDescent="0.25">
      <c r="A11" s="7" t="s">
        <v>37</v>
      </c>
      <c r="B11" s="2" t="s">
        <v>90</v>
      </c>
      <c r="C11" s="2" t="s">
        <v>64</v>
      </c>
      <c r="D11" s="2" t="s">
        <v>4647</v>
      </c>
      <c r="E11" s="2" t="s">
        <v>4456</v>
      </c>
      <c r="F11" s="2" t="s">
        <v>92</v>
      </c>
      <c r="G11" s="2" t="s">
        <v>93</v>
      </c>
      <c r="H11" s="2" t="s">
        <v>647</v>
      </c>
      <c r="I11" s="2" t="s">
        <v>81</v>
      </c>
      <c r="J11" s="2" t="s">
        <v>44</v>
      </c>
      <c r="K11" s="2" t="s">
        <v>45</v>
      </c>
      <c r="L11" s="2" t="s">
        <v>92</v>
      </c>
      <c r="M11" s="2" t="s">
        <v>46</v>
      </c>
      <c r="N11" s="2" t="s">
        <v>214</v>
      </c>
      <c r="O11" s="2" t="s">
        <v>47</v>
      </c>
      <c r="P11" s="2" t="s">
        <v>4644</v>
      </c>
      <c r="S11" t="s">
        <v>4648</v>
      </c>
      <c r="Z11" t="b">
        <v>0</v>
      </c>
      <c r="AA11" t="s">
        <v>4646</v>
      </c>
      <c r="AB11" t="s">
        <v>1372</v>
      </c>
      <c r="AC11">
        <f>Notes!$C$7 * Notes!$E$10 * Notes!$C$13</f>
        <v>24088832000</v>
      </c>
      <c r="AD11">
        <f>Notes!$D$7 * Notes!$E$10 * Notes!$C$13</f>
        <v>7813562300</v>
      </c>
      <c r="AE11">
        <f>Notes!$E$7 * Notes!$E$10 * Notes!$C$13</f>
        <v>4485120000</v>
      </c>
      <c r="AF11">
        <f>Notes!$F$7 * Notes!$E$10 * Notes!$C$13</f>
        <v>19136512000</v>
      </c>
      <c r="AG11">
        <v>2</v>
      </c>
      <c r="AH11">
        <v>3</v>
      </c>
    </row>
    <row r="12" spans="1:35" ht="45" customHeight="1" x14ac:dyDescent="0.25">
      <c r="A12" s="7" t="s">
        <v>37</v>
      </c>
      <c r="B12" s="2" t="s">
        <v>188</v>
      </c>
      <c r="C12" s="2" t="s">
        <v>189</v>
      </c>
      <c r="D12" s="2" t="s">
        <v>190</v>
      </c>
      <c r="E12" s="2" t="s">
        <v>329</v>
      </c>
      <c r="F12" s="2" t="s">
        <v>191</v>
      </c>
      <c r="G12" s="2" t="s">
        <v>192</v>
      </c>
      <c r="H12" s="2" t="s">
        <v>647</v>
      </c>
      <c r="I12" s="2"/>
      <c r="J12" s="2" t="s">
        <v>44</v>
      </c>
      <c r="K12" s="2" t="s">
        <v>45</v>
      </c>
      <c r="L12" s="2" t="s">
        <v>191</v>
      </c>
      <c r="M12" s="2" t="s">
        <v>46</v>
      </c>
      <c r="N12" s="2" t="s">
        <v>214</v>
      </c>
      <c r="O12" s="2" t="s">
        <v>47</v>
      </c>
      <c r="P12" s="2" t="s">
        <v>4644</v>
      </c>
      <c r="S12" t="s">
        <v>4649</v>
      </c>
      <c r="Z12" t="b">
        <v>0</v>
      </c>
      <c r="AA12" t="s">
        <v>4646</v>
      </c>
      <c r="AB12" t="s">
        <v>1372</v>
      </c>
      <c r="AC12">
        <f>Notes!$C$7 * Notes!$E$10 * Notes!$C$13</f>
        <v>24088832000</v>
      </c>
      <c r="AD12">
        <f>Notes!$D$7 * Notes!$E$10 * Notes!$C$13</f>
        <v>7813562300</v>
      </c>
      <c r="AE12">
        <f>Notes!$E$7 * Notes!$E$10 * Notes!$C$13</f>
        <v>4485120000</v>
      </c>
      <c r="AF12">
        <f>Notes!$F$7 * Notes!$E$10 * Notes!$C$13</f>
        <v>19136512000</v>
      </c>
      <c r="AG12">
        <v>2</v>
      </c>
      <c r="AH12">
        <v>3</v>
      </c>
    </row>
    <row r="13" spans="1:35" ht="105" customHeight="1" x14ac:dyDescent="0.25">
      <c r="A13" s="7" t="s">
        <v>37</v>
      </c>
      <c r="B13" s="2" t="s">
        <v>4650</v>
      </c>
      <c r="C13" s="2" t="s">
        <v>3243</v>
      </c>
      <c r="D13" s="2" t="s">
        <v>4651</v>
      </c>
      <c r="E13" s="2" t="s">
        <v>500</v>
      </c>
      <c r="F13" s="2" t="s">
        <v>200</v>
      </c>
      <c r="G13" s="2" t="s">
        <v>201</v>
      </c>
      <c r="H13" s="2" t="s">
        <v>647</v>
      </c>
      <c r="I13" s="2"/>
      <c r="J13" s="2" t="s">
        <v>44</v>
      </c>
      <c r="K13" s="2" t="s">
        <v>45</v>
      </c>
      <c r="L13" s="2" t="s">
        <v>200</v>
      </c>
      <c r="M13" s="2" t="s">
        <v>46</v>
      </c>
      <c r="N13" s="2" t="s">
        <v>214</v>
      </c>
      <c r="O13" s="2" t="s">
        <v>47</v>
      </c>
      <c r="P13" s="2" t="s">
        <v>4644</v>
      </c>
      <c r="S13" t="s">
        <v>4652</v>
      </c>
      <c r="Z13" t="b">
        <v>0</v>
      </c>
      <c r="AA13" t="s">
        <v>4646</v>
      </c>
      <c r="AC13">
        <f>Notes!$C$7 * Notes!$E$10 * Notes!$C$13</f>
        <v>24088832000</v>
      </c>
      <c r="AD13">
        <f>Notes!$D$7 * Notes!$E$10 * Notes!$C$13</f>
        <v>7813562300</v>
      </c>
      <c r="AE13">
        <f>Notes!$E$7 * Notes!$E$10 * Notes!$C$13</f>
        <v>4485120000</v>
      </c>
      <c r="AF13">
        <f>Notes!$F$7 * Notes!$E$10 * Notes!$C$13</f>
        <v>19136512000</v>
      </c>
      <c r="AG13">
        <v>2</v>
      </c>
      <c r="AH13">
        <v>3</v>
      </c>
    </row>
    <row r="14" spans="1:35" ht="45" customHeight="1" x14ac:dyDescent="0.25">
      <c r="A14" s="7" t="s">
        <v>37</v>
      </c>
      <c r="B14" s="2" t="s">
        <v>4504</v>
      </c>
      <c r="C14" s="2" t="s">
        <v>64</v>
      </c>
      <c r="D14" s="2" t="s">
        <v>4653</v>
      </c>
      <c r="E14" s="2" t="s">
        <v>4495</v>
      </c>
      <c r="F14" s="2" t="s">
        <v>4506</v>
      </c>
      <c r="G14" s="2" t="s">
        <v>4507</v>
      </c>
      <c r="H14" s="2" t="s">
        <v>647</v>
      </c>
      <c r="I14" s="2"/>
      <c r="J14" s="2" t="s">
        <v>44</v>
      </c>
      <c r="K14" s="2" t="s">
        <v>45</v>
      </c>
      <c r="L14" s="2" t="s">
        <v>4506</v>
      </c>
      <c r="M14" s="2" t="s">
        <v>46</v>
      </c>
      <c r="N14" s="2" t="s">
        <v>214</v>
      </c>
      <c r="O14" s="2" t="s">
        <v>47</v>
      </c>
      <c r="P14" s="2" t="s">
        <v>4644</v>
      </c>
      <c r="S14" t="s">
        <v>4654</v>
      </c>
      <c r="Z14" t="b">
        <v>0</v>
      </c>
      <c r="AA14" t="s">
        <v>4646</v>
      </c>
      <c r="AC14">
        <f>Notes!$C$7 * Notes!$E$10 * Notes!$C$13</f>
        <v>24088832000</v>
      </c>
      <c r="AD14">
        <f>Notes!$D$7 * Notes!$E$10 * Notes!$C$13</f>
        <v>7813562300</v>
      </c>
      <c r="AE14">
        <f>Notes!$E$7 * Notes!$E$10 * Notes!$C$13</f>
        <v>4485120000</v>
      </c>
      <c r="AF14">
        <f>Notes!$F$7 * Notes!$E$10 * Notes!$C$13</f>
        <v>19136512000</v>
      </c>
      <c r="AG14">
        <v>3</v>
      </c>
      <c r="AH14">
        <v>3</v>
      </c>
    </row>
    <row r="15" spans="1:35" ht="45" customHeight="1" x14ac:dyDescent="0.25">
      <c r="A15" s="7" t="s">
        <v>37</v>
      </c>
      <c r="B15" s="2" t="s">
        <v>225</v>
      </c>
      <c r="C15" s="2" t="s">
        <v>103</v>
      </c>
      <c r="D15" s="2"/>
      <c r="E15" s="2" t="s">
        <v>4338</v>
      </c>
      <c r="F15" s="2" t="s">
        <v>227</v>
      </c>
      <c r="G15" s="2" t="s">
        <v>106</v>
      </c>
      <c r="H15" s="2" t="s">
        <v>647</v>
      </c>
      <c r="I15" s="2"/>
      <c r="J15" s="2"/>
      <c r="K15" s="2" t="s">
        <v>4339</v>
      </c>
      <c r="L15" s="2" t="s">
        <v>4656</v>
      </c>
      <c r="M15" s="2" t="s">
        <v>46</v>
      </c>
      <c r="N15" s="2" t="s">
        <v>214</v>
      </c>
      <c r="O15" s="2" t="s">
        <v>47</v>
      </c>
      <c r="P15" s="2" t="s">
        <v>4341</v>
      </c>
      <c r="Q15" s="2"/>
      <c r="R15" s="2">
        <v>24</v>
      </c>
      <c r="S15" t="s">
        <v>4417</v>
      </c>
      <c r="T15" t="s">
        <v>228</v>
      </c>
      <c r="U15" t="s">
        <v>4343</v>
      </c>
      <c r="V15" t="s">
        <v>4344</v>
      </c>
      <c r="W15" s="2" t="s">
        <v>220</v>
      </c>
      <c r="X15" s="2" t="s">
        <v>4345</v>
      </c>
      <c r="Z15" t="s">
        <v>1372</v>
      </c>
      <c r="AA15">
        <v>3</v>
      </c>
      <c r="AB15" t="s">
        <v>1372</v>
      </c>
      <c r="AC15">
        <f>Notes!$C$7 * Notes!$E$10 * Notes!$C$13</f>
        <v>24088832000</v>
      </c>
      <c r="AD15">
        <f>Notes!$D$7 * Notes!$E$10 * Notes!$C$13</f>
        <v>7813562300</v>
      </c>
      <c r="AE15">
        <f>Notes!$E$7 * Notes!$E$10 * Notes!$C$13</f>
        <v>4485120000</v>
      </c>
      <c r="AF15">
        <f>Notes!$F$7 * Notes!$E$10 * Notes!$C$13</f>
        <v>19136512000</v>
      </c>
      <c r="AG15">
        <v>2</v>
      </c>
      <c r="AH15">
        <v>3</v>
      </c>
    </row>
    <row r="16" spans="1:35" ht="45" customHeight="1" x14ac:dyDescent="0.25">
      <c r="A16" s="7" t="s">
        <v>37</v>
      </c>
      <c r="B16" s="2" t="s">
        <v>229</v>
      </c>
      <c r="C16" s="2" t="s">
        <v>103</v>
      </c>
      <c r="D16" s="2"/>
      <c r="E16" s="2" t="s">
        <v>4338</v>
      </c>
      <c r="F16" s="2" t="s">
        <v>231</v>
      </c>
      <c r="G16" s="2" t="s">
        <v>115</v>
      </c>
      <c r="H16" s="2" t="s">
        <v>647</v>
      </c>
      <c r="I16" s="2"/>
      <c r="J16" s="2"/>
      <c r="K16" s="2" t="s">
        <v>4339</v>
      </c>
      <c r="L16" s="2" t="s">
        <v>4657</v>
      </c>
      <c r="M16" s="2" t="s">
        <v>46</v>
      </c>
      <c r="N16" s="2" t="s">
        <v>214</v>
      </c>
      <c r="O16" s="2" t="s">
        <v>47</v>
      </c>
      <c r="P16" s="2" t="s">
        <v>4341</v>
      </c>
      <c r="Q16" s="2"/>
      <c r="R16" s="2">
        <v>25</v>
      </c>
      <c r="S16" t="s">
        <v>4420</v>
      </c>
      <c r="T16" t="s">
        <v>232</v>
      </c>
      <c r="U16" t="s">
        <v>4343</v>
      </c>
      <c r="V16" t="s">
        <v>4344</v>
      </c>
      <c r="W16" s="2" t="s">
        <v>220</v>
      </c>
      <c r="X16" s="2" t="s">
        <v>4345</v>
      </c>
      <c r="Z16" t="s">
        <v>1372</v>
      </c>
      <c r="AA16">
        <v>3</v>
      </c>
      <c r="AB16" t="s">
        <v>1372</v>
      </c>
      <c r="AC16">
        <f>Notes!$C$7 * Notes!$E$10 * Notes!$C$13</f>
        <v>24088832000</v>
      </c>
      <c r="AD16">
        <f>Notes!$D$7 * Notes!$E$10 * Notes!$C$13</f>
        <v>7813562300</v>
      </c>
      <c r="AE16">
        <f>Notes!$E$7 * Notes!$E$10 * Notes!$C$13</f>
        <v>4485120000</v>
      </c>
      <c r="AF16">
        <f>Notes!$F$7 * Notes!$E$10 * Notes!$C$13</f>
        <v>19136512000</v>
      </c>
      <c r="AG16">
        <v>2</v>
      </c>
      <c r="AH16">
        <v>3</v>
      </c>
    </row>
    <row r="17" spans="1:34" ht="45" customHeight="1" x14ac:dyDescent="0.25">
      <c r="A17" s="7" t="s">
        <v>37</v>
      </c>
      <c r="B17" s="2" t="s">
        <v>216</v>
      </c>
      <c r="C17" s="2" t="s">
        <v>3243</v>
      </c>
      <c r="D17" s="2"/>
      <c r="E17" s="2" t="s">
        <v>4338</v>
      </c>
      <c r="F17" s="2" t="s">
        <v>218</v>
      </c>
      <c r="G17" s="2" t="s">
        <v>121</v>
      </c>
      <c r="H17" s="2" t="s">
        <v>647</v>
      </c>
      <c r="I17" s="2"/>
      <c r="J17" s="2"/>
      <c r="K17" s="2" t="s">
        <v>4339</v>
      </c>
      <c r="L17" s="2" t="s">
        <v>4347</v>
      </c>
      <c r="M17" s="2" t="s">
        <v>46</v>
      </c>
      <c r="N17" s="2" t="s">
        <v>214</v>
      </c>
      <c r="O17" s="2" t="s">
        <v>47</v>
      </c>
      <c r="P17" s="2" t="s">
        <v>4341</v>
      </c>
      <c r="Q17" s="2"/>
      <c r="R17" s="2">
        <v>27</v>
      </c>
      <c r="S17" t="s">
        <v>4348</v>
      </c>
      <c r="T17" t="s">
        <v>219</v>
      </c>
      <c r="U17" t="s">
        <v>4343</v>
      </c>
      <c r="V17" t="s">
        <v>4344</v>
      </c>
      <c r="W17" s="2" t="s">
        <v>220</v>
      </c>
      <c r="X17" s="2" t="s">
        <v>4345</v>
      </c>
      <c r="Z17" t="s">
        <v>1372</v>
      </c>
      <c r="AA17">
        <v>3</v>
      </c>
      <c r="AB17" t="s">
        <v>1389</v>
      </c>
      <c r="AC17">
        <f>Notes!$C$7 * Notes!$E$10 * Notes!$C$13</f>
        <v>24088832000</v>
      </c>
      <c r="AD17">
        <f>Notes!$D$7 * Notes!$E$10 * Notes!$C$13</f>
        <v>7813562300</v>
      </c>
      <c r="AE17">
        <f>Notes!$E$7 * Notes!$E$10 * Notes!$C$13</f>
        <v>4485120000</v>
      </c>
      <c r="AF17">
        <f>Notes!$F$7 * Notes!$E$10 * Notes!$C$13</f>
        <v>19136512000</v>
      </c>
      <c r="AG17">
        <v>2</v>
      </c>
      <c r="AH17">
        <v>3</v>
      </c>
    </row>
    <row r="18" spans="1:34" ht="60" customHeight="1" x14ac:dyDescent="0.25">
      <c r="A18" s="7" t="s">
        <v>37</v>
      </c>
      <c r="B18" s="2" t="s">
        <v>63</v>
      </c>
      <c r="C18" s="2" t="s">
        <v>64</v>
      </c>
      <c r="D18" s="2"/>
      <c r="E18" s="2" t="s">
        <v>4658</v>
      </c>
      <c r="F18" s="2" t="s">
        <v>66</v>
      </c>
      <c r="G18" s="2" t="s">
        <v>67</v>
      </c>
      <c r="H18" s="2" t="s">
        <v>4659</v>
      </c>
      <c r="I18" s="2" t="s">
        <v>68</v>
      </c>
      <c r="J18" s="2" t="s">
        <v>44</v>
      </c>
      <c r="K18" s="2" t="s">
        <v>45</v>
      </c>
      <c r="L18" s="2" t="s">
        <v>66</v>
      </c>
      <c r="M18" s="2" t="s">
        <v>46</v>
      </c>
      <c r="N18" s="2" t="s">
        <v>214</v>
      </c>
      <c r="O18" s="2" t="s">
        <v>47</v>
      </c>
      <c r="P18" s="2"/>
      <c r="Q18" s="2"/>
      <c r="R18" s="2">
        <v>16</v>
      </c>
      <c r="S18" t="s">
        <v>4660</v>
      </c>
      <c r="V18" t="s">
        <v>1438</v>
      </c>
      <c r="W18" s="2" t="s">
        <v>220</v>
      </c>
      <c r="X18" s="2" t="s">
        <v>220</v>
      </c>
      <c r="Y18">
        <v>1</v>
      </c>
      <c r="Z18" t="b">
        <v>0</v>
      </c>
      <c r="AA18">
        <v>-1</v>
      </c>
      <c r="AB18" t="s">
        <v>1389</v>
      </c>
      <c r="AC18">
        <f>Notes!$C$7 * Notes!$E$10 * Notes!$C$13</f>
        <v>24088832000</v>
      </c>
      <c r="AD18">
        <f>Notes!$D$7 * Notes!$E$10 * Notes!$C$13</f>
        <v>7813562300</v>
      </c>
      <c r="AE18">
        <f>Notes!$E$7 * Notes!$E$10 * Notes!$C$13</f>
        <v>4485120000</v>
      </c>
      <c r="AF18">
        <f>Notes!$F$7 * Notes!$E$10 * Notes!$C$13</f>
        <v>19136512000</v>
      </c>
      <c r="AG18">
        <v>2</v>
      </c>
      <c r="AH18">
        <v>3</v>
      </c>
    </row>
    <row r="19" spans="1:34" ht="60" customHeight="1" x14ac:dyDescent="0.25">
      <c r="A19" s="7" t="s">
        <v>37</v>
      </c>
      <c r="B19" s="2" t="s">
        <v>71</v>
      </c>
      <c r="C19" s="2" t="s">
        <v>64</v>
      </c>
      <c r="D19" s="2"/>
      <c r="E19" s="2" t="s">
        <v>4658</v>
      </c>
      <c r="F19" s="2" t="s">
        <v>73</v>
      </c>
      <c r="G19" s="2" t="s">
        <v>74</v>
      </c>
      <c r="H19" s="2" t="s">
        <v>4659</v>
      </c>
      <c r="I19" s="2" t="s">
        <v>68</v>
      </c>
      <c r="J19" s="2" t="s">
        <v>44</v>
      </c>
      <c r="K19" s="2" t="s">
        <v>45</v>
      </c>
      <c r="L19" s="2" t="s">
        <v>73</v>
      </c>
      <c r="M19" s="2" t="s">
        <v>46</v>
      </c>
      <c r="N19" s="2" t="s">
        <v>214</v>
      </c>
      <c r="O19" s="2" t="s">
        <v>47</v>
      </c>
      <c r="P19" s="2"/>
      <c r="Q19" s="2"/>
      <c r="R19" s="2">
        <v>17</v>
      </c>
      <c r="S19" t="s">
        <v>4661</v>
      </c>
      <c r="V19" t="s">
        <v>1438</v>
      </c>
      <c r="W19" s="2" t="s">
        <v>220</v>
      </c>
      <c r="X19" s="2" t="s">
        <v>220</v>
      </c>
      <c r="Y19">
        <v>1</v>
      </c>
      <c r="Z19" t="b">
        <v>0</v>
      </c>
      <c r="AA19">
        <v>-1</v>
      </c>
      <c r="AB19" t="s">
        <v>1389</v>
      </c>
      <c r="AC19">
        <f>Notes!$C$7 * Notes!$E$10 * Notes!$C$13</f>
        <v>24088832000</v>
      </c>
      <c r="AD19">
        <f>Notes!$D$7 * Notes!$E$10 * Notes!$C$13</f>
        <v>7813562300</v>
      </c>
      <c r="AE19">
        <f>Notes!$E$7 * Notes!$E$10 * Notes!$C$13</f>
        <v>4485120000</v>
      </c>
      <c r="AF19">
        <f>Notes!$F$7 * Notes!$E$10 * Notes!$C$13</f>
        <v>19136512000</v>
      </c>
      <c r="AG19">
        <v>3</v>
      </c>
      <c r="AH19">
        <v>3</v>
      </c>
    </row>
    <row r="20" spans="1:34" ht="60" customHeight="1" x14ac:dyDescent="0.25">
      <c r="A20" s="7" t="s">
        <v>37</v>
      </c>
      <c r="B20" s="2" t="s">
        <v>77</v>
      </c>
      <c r="C20" s="2" t="s">
        <v>64</v>
      </c>
      <c r="D20" s="2"/>
      <c r="E20" s="2" t="s">
        <v>4658</v>
      </c>
      <c r="F20" s="2" t="s">
        <v>79</v>
      </c>
      <c r="G20" s="2" t="s">
        <v>80</v>
      </c>
      <c r="H20" s="2" t="s">
        <v>4659</v>
      </c>
      <c r="I20" s="2" t="s">
        <v>81</v>
      </c>
      <c r="J20" s="2" t="s">
        <v>44</v>
      </c>
      <c r="K20" s="2" t="s">
        <v>45</v>
      </c>
      <c r="L20" s="2" t="s">
        <v>79</v>
      </c>
      <c r="M20" s="2" t="s">
        <v>46</v>
      </c>
      <c r="N20" s="2" t="s">
        <v>214</v>
      </c>
      <c r="O20" s="2" t="s">
        <v>47</v>
      </c>
      <c r="P20" s="2"/>
      <c r="Q20" s="2"/>
      <c r="R20" s="2">
        <v>18</v>
      </c>
      <c r="S20" t="s">
        <v>4662</v>
      </c>
      <c r="V20" t="s">
        <v>1438</v>
      </c>
      <c r="W20" s="2" t="s">
        <v>220</v>
      </c>
      <c r="X20" s="2" t="s">
        <v>220</v>
      </c>
      <c r="Y20">
        <v>1</v>
      </c>
      <c r="Z20" t="b">
        <v>0</v>
      </c>
      <c r="AA20">
        <v>-1</v>
      </c>
      <c r="AB20" t="s">
        <v>1389</v>
      </c>
      <c r="AC20">
        <f>Notes!$C$7 * Notes!$E$10 * Notes!$C$13</f>
        <v>24088832000</v>
      </c>
      <c r="AD20">
        <f>Notes!$D$7 * Notes!$E$10 * Notes!$C$13</f>
        <v>7813562300</v>
      </c>
      <c r="AE20">
        <f>Notes!$E$7 * Notes!$E$10 * Notes!$C$13</f>
        <v>4485120000</v>
      </c>
      <c r="AF20">
        <f>Notes!$F$7 * Notes!$E$10 * Notes!$C$13</f>
        <v>19136512000</v>
      </c>
      <c r="AG20">
        <v>3</v>
      </c>
      <c r="AH20">
        <v>3</v>
      </c>
    </row>
    <row r="21" spans="1:34" ht="60" customHeight="1" x14ac:dyDescent="0.25">
      <c r="A21" s="7" t="s">
        <v>37</v>
      </c>
      <c r="B21" s="2" t="s">
        <v>84</v>
      </c>
      <c r="C21" s="2" t="s">
        <v>64</v>
      </c>
      <c r="D21" s="2"/>
      <c r="E21" s="2" t="s">
        <v>4658</v>
      </c>
      <c r="F21" s="2" t="s">
        <v>86</v>
      </c>
      <c r="G21" s="2" t="s">
        <v>87</v>
      </c>
      <c r="H21" s="2" t="s">
        <v>4659</v>
      </c>
      <c r="I21" s="2" t="s">
        <v>68</v>
      </c>
      <c r="J21" s="2" t="s">
        <v>44</v>
      </c>
      <c r="K21" s="2" t="s">
        <v>45</v>
      </c>
      <c r="L21" s="2" t="s">
        <v>86</v>
      </c>
      <c r="M21" s="2" t="s">
        <v>46</v>
      </c>
      <c r="N21" s="2" t="s">
        <v>214</v>
      </c>
      <c r="O21" s="2" t="s">
        <v>47</v>
      </c>
      <c r="P21" s="2"/>
      <c r="Q21" s="2"/>
      <c r="R21" s="2">
        <v>19</v>
      </c>
      <c r="S21" t="s">
        <v>4663</v>
      </c>
      <c r="V21" t="s">
        <v>1438</v>
      </c>
      <c r="W21" s="2" t="s">
        <v>220</v>
      </c>
      <c r="X21" s="2" t="s">
        <v>220</v>
      </c>
      <c r="Y21">
        <v>1</v>
      </c>
      <c r="Z21" t="b">
        <v>0</v>
      </c>
      <c r="AA21">
        <v>-1</v>
      </c>
      <c r="AB21" t="s">
        <v>1389</v>
      </c>
      <c r="AC21">
        <f>Notes!$C$7 * Notes!$E$10 * Notes!$C$13</f>
        <v>24088832000</v>
      </c>
      <c r="AD21">
        <f>Notes!$D$7 * Notes!$E$10 * Notes!$C$13</f>
        <v>7813562300</v>
      </c>
      <c r="AE21">
        <f>Notes!$E$7 * Notes!$E$10 * Notes!$C$13</f>
        <v>4485120000</v>
      </c>
      <c r="AF21">
        <f>Notes!$F$7 * Notes!$E$10 * Notes!$C$13</f>
        <v>19136512000</v>
      </c>
      <c r="AG21">
        <v>3</v>
      </c>
      <c r="AH21">
        <v>3</v>
      </c>
    </row>
    <row r="22" spans="1:34" ht="60" customHeight="1" x14ac:dyDescent="0.25">
      <c r="A22" s="7" t="s">
        <v>37</v>
      </c>
      <c r="B22" s="2" t="s">
        <v>96</v>
      </c>
      <c r="C22" s="2" t="s">
        <v>64</v>
      </c>
      <c r="D22" s="2"/>
      <c r="E22" s="2" t="s">
        <v>4658</v>
      </c>
      <c r="F22" s="2" t="s">
        <v>98</v>
      </c>
      <c r="G22" s="2" t="s">
        <v>99</v>
      </c>
      <c r="H22" s="2" t="s">
        <v>4659</v>
      </c>
      <c r="I22" s="2" t="s">
        <v>68</v>
      </c>
      <c r="J22" s="2" t="s">
        <v>44</v>
      </c>
      <c r="K22" s="2" t="s">
        <v>45</v>
      </c>
      <c r="L22" s="2" t="s">
        <v>98</v>
      </c>
      <c r="M22" s="2" t="s">
        <v>46</v>
      </c>
      <c r="N22" s="2" t="s">
        <v>214</v>
      </c>
      <c r="O22" s="2" t="s">
        <v>47</v>
      </c>
      <c r="P22" s="2"/>
      <c r="Q22" s="2"/>
      <c r="R22" s="2">
        <v>21</v>
      </c>
      <c r="S22" t="s">
        <v>4664</v>
      </c>
      <c r="V22" t="s">
        <v>1438</v>
      </c>
      <c r="W22" s="2" t="s">
        <v>220</v>
      </c>
      <c r="X22" s="2" t="s">
        <v>220</v>
      </c>
      <c r="Y22">
        <v>1</v>
      </c>
      <c r="Z22" t="b">
        <v>0</v>
      </c>
      <c r="AA22">
        <v>-1</v>
      </c>
      <c r="AB22" t="s">
        <v>1389</v>
      </c>
      <c r="AC22">
        <f>Notes!$C$7 * Notes!$E$10 * Notes!$C$13</f>
        <v>24088832000</v>
      </c>
      <c r="AD22">
        <f>Notes!$D$7 * Notes!$E$10 * Notes!$C$13</f>
        <v>7813562300</v>
      </c>
      <c r="AE22">
        <f>Notes!$E$7 * Notes!$E$10 * Notes!$C$13</f>
        <v>4485120000</v>
      </c>
      <c r="AF22">
        <f>Notes!$F$7 * Notes!$E$10 * Notes!$C$13</f>
        <v>19136512000</v>
      </c>
      <c r="AG22">
        <v>3</v>
      </c>
      <c r="AH22">
        <v>3</v>
      </c>
    </row>
    <row r="23" spans="1:34" ht="60" customHeight="1" x14ac:dyDescent="0.25">
      <c r="A23" s="7" t="s">
        <v>37</v>
      </c>
      <c r="B23" s="2" t="s">
        <v>149</v>
      </c>
      <c r="C23" s="2" t="s">
        <v>39</v>
      </c>
      <c r="D23" s="2" t="s">
        <v>150</v>
      </c>
      <c r="E23" s="2" t="s">
        <v>4665</v>
      </c>
      <c r="F23" s="2" t="s">
        <v>151</v>
      </c>
      <c r="G23" s="2" t="s">
        <v>152</v>
      </c>
      <c r="H23" s="2" t="s">
        <v>4659</v>
      </c>
      <c r="I23" s="2"/>
      <c r="J23" s="2" t="s">
        <v>44</v>
      </c>
      <c r="K23" s="2" t="s">
        <v>45</v>
      </c>
      <c r="L23" s="2" t="s">
        <v>151</v>
      </c>
      <c r="M23" s="2" t="s">
        <v>46</v>
      </c>
      <c r="N23" s="2" t="s">
        <v>214</v>
      </c>
      <c r="O23" s="2" t="s">
        <v>47</v>
      </c>
      <c r="P23" s="2"/>
      <c r="Q23" s="2"/>
      <c r="R23" s="2">
        <v>28</v>
      </c>
      <c r="S23" t="s">
        <v>4666</v>
      </c>
      <c r="V23" t="s">
        <v>1438</v>
      </c>
      <c r="W23" s="2" t="s">
        <v>220</v>
      </c>
      <c r="X23" s="2" t="s">
        <v>220</v>
      </c>
      <c r="Y23">
        <v>1</v>
      </c>
      <c r="Z23" t="b">
        <v>0</v>
      </c>
      <c r="AA23">
        <v>-1</v>
      </c>
      <c r="AB23" t="s">
        <v>1389</v>
      </c>
      <c r="AC23">
        <f>Notes!$C$7 * Notes!$E$10 * Notes!$C$13</f>
        <v>24088832000</v>
      </c>
      <c r="AD23">
        <f>Notes!$D$7 * Notes!$E$10 * Notes!$C$13</f>
        <v>7813562300</v>
      </c>
      <c r="AE23">
        <f>Notes!$E$7 * Notes!$E$10 * Notes!$C$13</f>
        <v>4485120000</v>
      </c>
      <c r="AF23">
        <f>Notes!$F$7 * Notes!$E$10 * Notes!$C$13</f>
        <v>19136512000</v>
      </c>
      <c r="AG23">
        <v>1</v>
      </c>
      <c r="AH23">
        <v>3</v>
      </c>
    </row>
    <row r="24" spans="1:34" ht="75" customHeight="1" x14ac:dyDescent="0.25">
      <c r="A24" s="7" t="s">
        <v>37</v>
      </c>
      <c r="B24" s="2" t="s">
        <v>155</v>
      </c>
      <c r="C24" s="2" t="s">
        <v>39</v>
      </c>
      <c r="D24" s="2" t="s">
        <v>369</v>
      </c>
      <c r="E24" s="2" t="s">
        <v>4667</v>
      </c>
      <c r="F24" s="2" t="s">
        <v>157</v>
      </c>
      <c r="G24" s="2" t="s">
        <v>158</v>
      </c>
      <c r="H24" s="2" t="s">
        <v>4659</v>
      </c>
      <c r="I24" s="2"/>
      <c r="J24" s="2" t="s">
        <v>44</v>
      </c>
      <c r="K24" s="2" t="s">
        <v>45</v>
      </c>
      <c r="L24" s="2" t="s">
        <v>157</v>
      </c>
      <c r="M24" s="2" t="s">
        <v>46</v>
      </c>
      <c r="N24" s="2" t="s">
        <v>214</v>
      </c>
      <c r="O24" s="2" t="s">
        <v>47</v>
      </c>
      <c r="P24" s="2"/>
      <c r="Q24" s="2"/>
      <c r="R24" s="2">
        <v>29</v>
      </c>
      <c r="S24" t="s">
        <v>4668</v>
      </c>
      <c r="V24" t="s">
        <v>1438</v>
      </c>
      <c r="W24" s="2" t="s">
        <v>220</v>
      </c>
      <c r="X24" s="2" t="s">
        <v>220</v>
      </c>
      <c r="Y24">
        <v>1</v>
      </c>
      <c r="Z24" t="b">
        <v>0</v>
      </c>
      <c r="AA24">
        <v>-1</v>
      </c>
      <c r="AB24" t="s">
        <v>1389</v>
      </c>
      <c r="AC24">
        <f>Notes!$C$7 * Notes!$E$10 * Notes!$C$13</f>
        <v>24088832000</v>
      </c>
      <c r="AD24">
        <f>Notes!$D$7 * Notes!$E$10 * Notes!$C$13</f>
        <v>7813562300</v>
      </c>
      <c r="AE24">
        <f>Notes!$E$7 * Notes!$E$10 * Notes!$C$13</f>
        <v>4485120000</v>
      </c>
      <c r="AF24">
        <f>Notes!$F$7 * Notes!$E$10 * Notes!$C$13</f>
        <v>19136512000</v>
      </c>
      <c r="AG24">
        <v>3</v>
      </c>
      <c r="AH24">
        <v>3</v>
      </c>
    </row>
    <row r="25" spans="1:34" ht="135" customHeight="1" x14ac:dyDescent="0.25">
      <c r="A25" s="7" t="s">
        <v>37</v>
      </c>
      <c r="B25" s="2" t="s">
        <v>161</v>
      </c>
      <c r="C25" s="2" t="s">
        <v>39</v>
      </c>
      <c r="D25" s="2" t="s">
        <v>162</v>
      </c>
      <c r="E25" s="2" t="s">
        <v>4669</v>
      </c>
      <c r="F25" s="2" t="s">
        <v>163</v>
      </c>
      <c r="G25" s="2" t="s">
        <v>164</v>
      </c>
      <c r="H25" s="2" t="s">
        <v>165</v>
      </c>
      <c r="I25" s="2"/>
      <c r="J25" s="2" t="s">
        <v>44</v>
      </c>
      <c r="K25" s="2" t="s">
        <v>45</v>
      </c>
      <c r="L25" s="2" t="s">
        <v>163</v>
      </c>
      <c r="M25" s="2" t="s">
        <v>130</v>
      </c>
      <c r="N25" s="2" t="s">
        <v>214</v>
      </c>
      <c r="O25" s="2" t="s">
        <v>47</v>
      </c>
      <c r="P25" s="2"/>
      <c r="Q25" s="2"/>
      <c r="R25" s="2">
        <v>30</v>
      </c>
      <c r="S25" t="s">
        <v>4670</v>
      </c>
      <c r="V25" t="s">
        <v>169</v>
      </c>
      <c r="W25" s="2" t="s">
        <v>220</v>
      </c>
      <c r="X25" s="2" t="s">
        <v>220</v>
      </c>
      <c r="Y25">
        <v>1</v>
      </c>
      <c r="Z25" t="b">
        <v>0</v>
      </c>
      <c r="AA25">
        <v>-1</v>
      </c>
      <c r="AB25" t="s">
        <v>1389</v>
      </c>
      <c r="AC25">
        <f>Notes!$C$7 * Notes!$E$10 * Notes!$C$13</f>
        <v>24088832000</v>
      </c>
      <c r="AD25">
        <f>Notes!$D$7 * Notes!$E$10 * Notes!$C$13</f>
        <v>7813562300</v>
      </c>
      <c r="AE25">
        <f>Notes!$E$7 * Notes!$E$10 * Notes!$C$13</f>
        <v>4485120000</v>
      </c>
      <c r="AF25">
        <f>Notes!$F$7 * Notes!$E$10 * Notes!$C$13</f>
        <v>19136512000</v>
      </c>
      <c r="AG25">
        <v>3</v>
      </c>
      <c r="AH25">
        <v>3</v>
      </c>
    </row>
    <row r="26" spans="1:34" ht="60" customHeight="1" x14ac:dyDescent="0.25">
      <c r="A26" s="7" t="s">
        <v>37</v>
      </c>
      <c r="B26" s="2" t="s">
        <v>170</v>
      </c>
      <c r="C26" s="2" t="s">
        <v>64</v>
      </c>
      <c r="D26" s="2" t="s">
        <v>171</v>
      </c>
      <c r="E26" s="2" t="s">
        <v>4671</v>
      </c>
      <c r="F26" s="2" t="s">
        <v>172</v>
      </c>
      <c r="G26" s="2" t="s">
        <v>173</v>
      </c>
      <c r="H26" s="2" t="s">
        <v>4659</v>
      </c>
      <c r="I26" s="2" t="s">
        <v>81</v>
      </c>
      <c r="J26" s="2" t="s">
        <v>44</v>
      </c>
      <c r="K26" s="2" t="s">
        <v>45</v>
      </c>
      <c r="L26" s="2" t="s">
        <v>172</v>
      </c>
      <c r="M26" s="2" t="s">
        <v>46</v>
      </c>
      <c r="N26" s="2" t="s">
        <v>214</v>
      </c>
      <c r="O26" s="2" t="s">
        <v>47</v>
      </c>
      <c r="P26" s="2"/>
      <c r="Q26" s="2"/>
      <c r="R26" s="2">
        <v>31</v>
      </c>
      <c r="S26" t="s">
        <v>4672</v>
      </c>
      <c r="V26" t="s">
        <v>1438</v>
      </c>
      <c r="W26" s="2" t="s">
        <v>220</v>
      </c>
      <c r="X26" s="2" t="s">
        <v>220</v>
      </c>
      <c r="Y26">
        <v>1</v>
      </c>
      <c r="Z26" t="b">
        <v>0</v>
      </c>
      <c r="AA26">
        <v>-1</v>
      </c>
      <c r="AB26" t="s">
        <v>1389</v>
      </c>
      <c r="AC26">
        <f>Notes!$C$7 * Notes!$E$10 * Notes!$C$13</f>
        <v>24088832000</v>
      </c>
      <c r="AD26">
        <f>Notes!$D$7 * Notes!$E$10 * Notes!$C$13</f>
        <v>7813562300</v>
      </c>
      <c r="AE26">
        <f>Notes!$E$7 * Notes!$E$10 * Notes!$C$13</f>
        <v>4485120000</v>
      </c>
      <c r="AF26">
        <f>Notes!$F$7 * Notes!$E$10 * Notes!$C$13</f>
        <v>19136512000</v>
      </c>
      <c r="AG26">
        <v>3</v>
      </c>
      <c r="AH26">
        <v>3</v>
      </c>
    </row>
    <row r="27" spans="1:34" ht="60" customHeight="1" x14ac:dyDescent="0.25">
      <c r="A27" s="7" t="s">
        <v>37</v>
      </c>
      <c r="B27" s="2" t="s">
        <v>176</v>
      </c>
      <c r="C27" s="2" t="s">
        <v>64</v>
      </c>
      <c r="D27" s="2" t="s">
        <v>4673</v>
      </c>
      <c r="E27" s="2" t="s">
        <v>4671</v>
      </c>
      <c r="F27" s="2" t="s">
        <v>178</v>
      </c>
      <c r="G27" s="2" t="s">
        <v>179</v>
      </c>
      <c r="H27" s="2" t="s">
        <v>4659</v>
      </c>
      <c r="I27" s="2" t="s">
        <v>81</v>
      </c>
      <c r="J27" s="2" t="s">
        <v>44</v>
      </c>
      <c r="K27" s="2" t="s">
        <v>45</v>
      </c>
      <c r="L27" s="2" t="s">
        <v>178</v>
      </c>
      <c r="M27" s="2" t="s">
        <v>46</v>
      </c>
      <c r="N27" s="2" t="s">
        <v>214</v>
      </c>
      <c r="O27" s="2" t="s">
        <v>47</v>
      </c>
      <c r="P27" s="2"/>
      <c r="Q27" s="2"/>
      <c r="R27" s="2">
        <v>32</v>
      </c>
      <c r="S27" t="s">
        <v>4674</v>
      </c>
      <c r="V27" t="s">
        <v>1438</v>
      </c>
      <c r="W27" s="2" t="s">
        <v>220</v>
      </c>
      <c r="X27" s="2" t="s">
        <v>220</v>
      </c>
      <c r="Y27">
        <v>1</v>
      </c>
      <c r="Z27" t="b">
        <v>0</v>
      </c>
      <c r="AA27">
        <v>-1</v>
      </c>
      <c r="AB27" t="s">
        <v>1389</v>
      </c>
      <c r="AC27">
        <f>Notes!$C$7 * Notes!$E$10 * Notes!$C$13</f>
        <v>24088832000</v>
      </c>
      <c r="AD27">
        <f>Notes!$D$7 * Notes!$E$10 * Notes!$C$13</f>
        <v>7813562300</v>
      </c>
      <c r="AE27">
        <f>Notes!$E$7 * Notes!$E$10 * Notes!$C$13</f>
        <v>4485120000</v>
      </c>
      <c r="AF27">
        <f>Notes!$F$7 * Notes!$E$10 * Notes!$C$13</f>
        <v>19136512000</v>
      </c>
      <c r="AG27">
        <v>3</v>
      </c>
      <c r="AH27">
        <v>3</v>
      </c>
    </row>
    <row r="28" spans="1:34" x14ac:dyDescent="0.25">
      <c r="A28" s="8" t="s">
        <v>37</v>
      </c>
      <c r="B28" t="s">
        <v>182</v>
      </c>
      <c r="C28" t="s">
        <v>64</v>
      </c>
      <c r="D28" t="s">
        <v>4675</v>
      </c>
      <c r="E28" t="s">
        <v>4671</v>
      </c>
      <c r="F28" t="s">
        <v>184</v>
      </c>
      <c r="G28" t="s">
        <v>185</v>
      </c>
      <c r="H28" t="s">
        <v>4659</v>
      </c>
      <c r="I28" t="s">
        <v>68</v>
      </c>
      <c r="J28" t="s">
        <v>44</v>
      </c>
      <c r="K28" t="s">
        <v>45</v>
      </c>
      <c r="L28" t="s">
        <v>184</v>
      </c>
      <c r="M28" t="s">
        <v>46</v>
      </c>
      <c r="N28" s="2" t="s">
        <v>214</v>
      </c>
      <c r="O28" t="s">
        <v>47</v>
      </c>
      <c r="R28">
        <v>33</v>
      </c>
      <c r="S28" t="s">
        <v>4676</v>
      </c>
      <c r="V28" t="s">
        <v>1438</v>
      </c>
      <c r="W28" s="2" t="s">
        <v>220</v>
      </c>
      <c r="X28" s="2" t="s">
        <v>220</v>
      </c>
      <c r="Y28">
        <v>1</v>
      </c>
      <c r="Z28" t="b">
        <v>0</v>
      </c>
      <c r="AA28">
        <v>-1</v>
      </c>
      <c r="AB28" t="s">
        <v>1389</v>
      </c>
      <c r="AC28">
        <f>Notes!$C$7 * Notes!$E$10 * Notes!$C$13</f>
        <v>24088832000</v>
      </c>
      <c r="AD28">
        <f>Notes!$D$7 * Notes!$E$10 * Notes!$C$13</f>
        <v>7813562300</v>
      </c>
      <c r="AE28">
        <f>Notes!$E$7 * Notes!$E$10 * Notes!$C$13</f>
        <v>4485120000</v>
      </c>
      <c r="AF28">
        <f>Notes!$F$7 * Notes!$E$10 * Notes!$C$13</f>
        <v>19136512000</v>
      </c>
      <c r="AG28">
        <v>3</v>
      </c>
      <c r="AH28">
        <v>3</v>
      </c>
    </row>
  </sheetData>
  <conditionalFormatting sqref="Y2">
    <cfRule type="cellIs" dxfId="23" priority="4" operator="equal">
      <formula>1</formula>
    </cfRule>
  </conditionalFormatting>
  <conditionalFormatting sqref="Y2">
    <cfRule type="cellIs" dxfId="22" priority="5" operator="equal">
      <formula>2</formula>
    </cfRule>
  </conditionalFormatting>
  <conditionalFormatting sqref="Y2">
    <cfRule type="cellIs" dxfId="21" priority="6" operator="equal">
      <formula>3</formula>
    </cfRule>
  </conditionalFormatting>
  <conditionalFormatting sqref="Y3:Y28">
    <cfRule type="cellIs" dxfId="20" priority="1" operator="equal">
      <formula>1</formula>
    </cfRule>
  </conditionalFormatting>
  <conditionalFormatting sqref="Y3:Y28">
    <cfRule type="cellIs" dxfId="19" priority="2" operator="equal">
      <formula>2</formula>
    </cfRule>
  </conditionalFormatting>
  <conditionalFormatting sqref="Y3:Y28">
    <cfRule type="cellIs" dxfId="18" priority="3" operator="equal">
      <formula>3</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0D785-B0DD-40A2-868E-08B84B1FEF71}">
  <dimension ref="A1:AI73"/>
  <sheetViews>
    <sheetView topLeftCell="L67" workbookViewId="0">
      <selection activeCell="AI74" sqref="AI74"/>
    </sheetView>
  </sheetViews>
  <sheetFormatPr defaultRowHeight="15" x14ac:dyDescent="0.25"/>
  <cols>
    <col min="2" max="12" width="40.7109375" customWidth="1"/>
    <col min="13" max="28" width="40.7109375" hidden="1" customWidth="1"/>
    <col min="29" max="29" width="27.28515625" customWidth="1"/>
    <col min="30" max="30" width="26.7109375" customWidth="1"/>
    <col min="31" max="31" width="25.425781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1004</v>
      </c>
      <c r="AD1" s="1" t="s">
        <v>1005</v>
      </c>
      <c r="AE1" s="1" t="s">
        <v>1006</v>
      </c>
      <c r="AF1" s="1" t="s">
        <v>4226</v>
      </c>
      <c r="AG1" s="1" t="s">
        <v>4222</v>
      </c>
      <c r="AH1" s="1" t="s">
        <v>4223</v>
      </c>
      <c r="AI1" s="1" t="s">
        <v>4224</v>
      </c>
    </row>
    <row r="2" spans="1:35" ht="30" x14ac:dyDescent="0.25">
      <c r="A2" s="2" t="s">
        <v>37</v>
      </c>
      <c r="B2" s="2" t="s">
        <v>2803</v>
      </c>
      <c r="C2" s="2" t="s">
        <v>37</v>
      </c>
      <c r="D2" s="2" t="s">
        <v>2804</v>
      </c>
      <c r="E2" s="2"/>
      <c r="F2" s="2" t="s">
        <v>2805</v>
      </c>
      <c r="G2" s="2" t="s">
        <v>2806</v>
      </c>
      <c r="H2" s="2" t="s">
        <v>43</v>
      </c>
      <c r="I2" s="2"/>
      <c r="J2" s="2" t="s">
        <v>44</v>
      </c>
      <c r="K2" s="2" t="s">
        <v>2807</v>
      </c>
      <c r="L2" s="2" t="s">
        <v>2805</v>
      </c>
      <c r="M2" s="2" t="s">
        <v>2166</v>
      </c>
      <c r="N2" s="2" t="s">
        <v>274</v>
      </c>
      <c r="O2" s="2" t="s">
        <v>47</v>
      </c>
      <c r="P2" s="2" t="s">
        <v>2808</v>
      </c>
      <c r="Q2" s="2" t="s">
        <v>2809</v>
      </c>
      <c r="R2" s="2" t="s">
        <v>2810</v>
      </c>
      <c r="S2" s="2" t="s">
        <v>2811</v>
      </c>
      <c r="T2" s="2" t="s">
        <v>2812</v>
      </c>
      <c r="U2" s="2" t="s">
        <v>2813</v>
      </c>
      <c r="V2" s="2" t="s">
        <v>2814</v>
      </c>
      <c r="W2" s="2"/>
      <c r="X2" s="2"/>
      <c r="Y2" s="2"/>
      <c r="Z2" s="2"/>
      <c r="AA2" s="2" t="s">
        <v>2815</v>
      </c>
      <c r="AB2" s="2" t="s">
        <v>2815</v>
      </c>
      <c r="AC2">
        <f>Notes!$C$7 * Notes!$K$7 * Notes!$C$10 * Notes!$C$13</f>
        <v>27124684800</v>
      </c>
      <c r="AD2">
        <f>Notes!$D$7 * Notes!$L$7 * Notes!$C$10 * Notes!$C$13</f>
        <v>8798285220</v>
      </c>
      <c r="AE2">
        <f>Notes!$E$7 * Notes!$M$7 * Notes!$C$10 * Notes!$C$13</f>
        <v>3133440000</v>
      </c>
      <c r="AF2">
        <f>Notes!$F$7 * Notes!$N$7 * Notes!$C$10 * Notes!$C$13</f>
        <v>14155776000</v>
      </c>
      <c r="AG2">
        <v>3</v>
      </c>
      <c r="AH2">
        <v>2</v>
      </c>
      <c r="AI2">
        <v>3</v>
      </c>
    </row>
    <row r="3" spans="1:35" ht="30" x14ac:dyDescent="0.25">
      <c r="A3" s="2" t="s">
        <v>37</v>
      </c>
      <c r="B3" s="2" t="s">
        <v>2816</v>
      </c>
      <c r="C3" s="2" t="s">
        <v>223</v>
      </c>
      <c r="D3" s="2" t="s">
        <v>2817</v>
      </c>
      <c r="E3" s="2"/>
      <c r="F3" s="2" t="s">
        <v>2818</v>
      </c>
      <c r="G3" s="2" t="s">
        <v>2819</v>
      </c>
      <c r="H3" s="2" t="s">
        <v>43</v>
      </c>
      <c r="I3" s="2"/>
      <c r="J3" s="2" t="s">
        <v>44</v>
      </c>
      <c r="K3" s="2" t="s">
        <v>45</v>
      </c>
      <c r="L3" s="2" t="s">
        <v>2818</v>
      </c>
      <c r="M3" s="2" t="s">
        <v>2166</v>
      </c>
      <c r="N3" s="2" t="s">
        <v>274</v>
      </c>
      <c r="O3" s="2" t="s">
        <v>47</v>
      </c>
      <c r="P3" s="2" t="s">
        <v>2808</v>
      </c>
      <c r="Q3" s="2" t="s">
        <v>2809</v>
      </c>
      <c r="R3" s="2" t="s">
        <v>2810</v>
      </c>
      <c r="S3" s="2" t="s">
        <v>2820</v>
      </c>
      <c r="T3" s="2" t="s">
        <v>2821</v>
      </c>
      <c r="U3" s="2" t="s">
        <v>50</v>
      </c>
      <c r="V3" s="2" t="s">
        <v>51</v>
      </c>
      <c r="W3" s="2"/>
      <c r="X3" s="2"/>
      <c r="Y3" s="2"/>
      <c r="Z3" s="2"/>
      <c r="AA3" s="2" t="s">
        <v>2822</v>
      </c>
      <c r="AB3" s="2" t="s">
        <v>2822</v>
      </c>
      <c r="AC3">
        <f>Notes!$C$7 * Notes!$K$7 * Notes!$C$10 * Notes!$C$13</f>
        <v>27124684800</v>
      </c>
      <c r="AD3">
        <f>Notes!$D$7 * Notes!$L$7 * Notes!$C$10 * Notes!$C$13</f>
        <v>8798285220</v>
      </c>
      <c r="AE3">
        <f>Notes!$E$7 * Notes!$M$7 * Notes!$C$10 * Notes!$C$13</f>
        <v>3133440000</v>
      </c>
      <c r="AF3">
        <f>Notes!$F$7 * Notes!$N$7 * Notes!$C$10 * Notes!$C$13</f>
        <v>14155776000</v>
      </c>
      <c r="AG3">
        <v>3</v>
      </c>
      <c r="AH3">
        <v>3</v>
      </c>
      <c r="AI3">
        <v>3</v>
      </c>
    </row>
    <row r="4" spans="1:35" ht="45" x14ac:dyDescent="0.25">
      <c r="A4" s="2" t="s">
        <v>37</v>
      </c>
      <c r="B4" s="2" t="s">
        <v>2823</v>
      </c>
      <c r="C4" s="2" t="s">
        <v>2824</v>
      </c>
      <c r="D4" s="2" t="s">
        <v>2825</v>
      </c>
      <c r="E4" s="2"/>
      <c r="F4" s="2" t="s">
        <v>2826</v>
      </c>
      <c r="G4" s="2" t="s">
        <v>2827</v>
      </c>
      <c r="H4" s="2" t="s">
        <v>43</v>
      </c>
      <c r="I4" s="2"/>
      <c r="J4" s="2" t="s">
        <v>44</v>
      </c>
      <c r="K4" s="2" t="s">
        <v>45</v>
      </c>
      <c r="L4" s="2" t="s">
        <v>2826</v>
      </c>
      <c r="M4" s="2" t="s">
        <v>2166</v>
      </c>
      <c r="N4" s="2" t="s">
        <v>274</v>
      </c>
      <c r="O4" s="2" t="s">
        <v>47</v>
      </c>
      <c r="P4" s="2" t="s">
        <v>2808</v>
      </c>
      <c r="Q4" s="2" t="s">
        <v>2809</v>
      </c>
      <c r="R4" s="2" t="s">
        <v>2810</v>
      </c>
      <c r="S4" s="2" t="s">
        <v>2828</v>
      </c>
      <c r="T4" s="2" t="s">
        <v>2829</v>
      </c>
      <c r="U4" s="2" t="s">
        <v>50</v>
      </c>
      <c r="V4" s="2" t="s">
        <v>51</v>
      </c>
      <c r="W4" s="2"/>
      <c r="X4" s="2"/>
      <c r="Y4" s="2"/>
      <c r="Z4" s="2"/>
      <c r="AA4" s="2" t="s">
        <v>2822</v>
      </c>
      <c r="AB4" s="2" t="s">
        <v>2822</v>
      </c>
      <c r="AC4">
        <f>Notes!$C$7 * Notes!$K$7 * Notes!$C$10 * Notes!$C$13</f>
        <v>27124684800</v>
      </c>
      <c r="AD4">
        <f>Notes!$D$7 * Notes!$L$7 * Notes!$C$10 * Notes!$C$13</f>
        <v>8798285220</v>
      </c>
      <c r="AE4">
        <f>Notes!$E$7 * Notes!$M$7 * Notes!$C$10 * Notes!$C$13</f>
        <v>3133440000</v>
      </c>
      <c r="AF4">
        <f>Notes!$F$7 * Notes!$N$7 * Notes!$C$10 * Notes!$C$13</f>
        <v>14155776000</v>
      </c>
      <c r="AG4">
        <v>3</v>
      </c>
      <c r="AH4">
        <v>3</v>
      </c>
      <c r="AI4">
        <v>3</v>
      </c>
    </row>
    <row r="5" spans="1:35" ht="60" x14ac:dyDescent="0.25">
      <c r="A5" s="2" t="s">
        <v>37</v>
      </c>
      <c r="B5" s="2" t="s">
        <v>2830</v>
      </c>
      <c r="C5" s="2" t="s">
        <v>39</v>
      </c>
      <c r="D5" s="2" t="s">
        <v>2831</v>
      </c>
      <c r="E5" s="2"/>
      <c r="F5" s="2" t="s">
        <v>2832</v>
      </c>
      <c r="G5" s="2" t="s">
        <v>2833</v>
      </c>
      <c r="H5" s="2" t="s">
        <v>43</v>
      </c>
      <c r="I5" s="2"/>
      <c r="J5" s="2" t="s">
        <v>44</v>
      </c>
      <c r="K5" s="2" t="s">
        <v>45</v>
      </c>
      <c r="L5" s="2" t="s">
        <v>2832</v>
      </c>
      <c r="M5" s="2" t="s">
        <v>2166</v>
      </c>
      <c r="N5" s="2" t="s">
        <v>274</v>
      </c>
      <c r="O5" s="2" t="s">
        <v>47</v>
      </c>
      <c r="P5" s="2" t="s">
        <v>2808</v>
      </c>
      <c r="Q5" s="2" t="s">
        <v>2809</v>
      </c>
      <c r="R5" s="2" t="s">
        <v>2810</v>
      </c>
      <c r="S5" s="2" t="s">
        <v>2834</v>
      </c>
      <c r="T5" s="2" t="s">
        <v>2835</v>
      </c>
      <c r="U5" s="2" t="s">
        <v>50</v>
      </c>
      <c r="V5" s="2" t="s">
        <v>51</v>
      </c>
      <c r="W5" s="2"/>
      <c r="X5" s="2"/>
      <c r="Y5" s="2"/>
      <c r="Z5" s="2"/>
      <c r="AA5" s="2" t="s">
        <v>2822</v>
      </c>
      <c r="AB5" s="2" t="s">
        <v>2822</v>
      </c>
      <c r="AC5">
        <f>Notes!$C$7 * Notes!$K$7 * Notes!$C$10 * Notes!$C$13</f>
        <v>27124684800</v>
      </c>
      <c r="AD5">
        <f>Notes!$D$7 * Notes!$L$7 * Notes!$C$10 * Notes!$C$13</f>
        <v>8798285220</v>
      </c>
      <c r="AE5">
        <f>Notes!$E$7 * Notes!$M$7 * Notes!$C$10 * Notes!$C$13</f>
        <v>3133440000</v>
      </c>
      <c r="AF5">
        <f>Notes!$F$7 * Notes!$N$7 * Notes!$C$10 * Notes!$C$13</f>
        <v>14155776000</v>
      </c>
      <c r="AG5">
        <v>3</v>
      </c>
      <c r="AH5">
        <v>3</v>
      </c>
      <c r="AI5">
        <v>3</v>
      </c>
    </row>
    <row r="6" spans="1:35" ht="105" x14ac:dyDescent="0.25">
      <c r="A6" s="2" t="s">
        <v>37</v>
      </c>
      <c r="B6" s="2" t="s">
        <v>2836</v>
      </c>
      <c r="C6" s="2" t="s">
        <v>39</v>
      </c>
      <c r="D6" s="2" t="s">
        <v>2837</v>
      </c>
      <c r="E6" s="2" t="s">
        <v>2838</v>
      </c>
      <c r="F6" s="2" t="s">
        <v>2839</v>
      </c>
      <c r="G6" s="2" t="s">
        <v>2833</v>
      </c>
      <c r="H6" s="2" t="s">
        <v>43</v>
      </c>
      <c r="I6" s="2"/>
      <c r="J6" s="2" t="s">
        <v>44</v>
      </c>
      <c r="K6" s="2" t="s">
        <v>45</v>
      </c>
      <c r="L6" s="2" t="s">
        <v>2839</v>
      </c>
      <c r="M6" s="2" t="s">
        <v>2166</v>
      </c>
      <c r="N6" s="2" t="s">
        <v>274</v>
      </c>
      <c r="O6" s="2" t="s">
        <v>47</v>
      </c>
      <c r="P6" s="2" t="s">
        <v>2808</v>
      </c>
      <c r="Q6" s="2" t="s">
        <v>2809</v>
      </c>
      <c r="R6" s="2" t="s">
        <v>2810</v>
      </c>
      <c r="S6" s="2" t="s">
        <v>2840</v>
      </c>
      <c r="T6" s="2" t="s">
        <v>2841</v>
      </c>
      <c r="U6" s="2" t="s">
        <v>50</v>
      </c>
      <c r="V6" s="2" t="s">
        <v>51</v>
      </c>
      <c r="W6" s="2"/>
      <c r="X6" s="2"/>
      <c r="Y6" s="2"/>
      <c r="Z6" s="2"/>
      <c r="AA6" s="2" t="s">
        <v>2822</v>
      </c>
      <c r="AB6" s="2" t="s">
        <v>2822</v>
      </c>
      <c r="AC6">
        <f>Notes!$C$7 * Notes!$K$7 * Notes!$C$10 * Notes!$C$13</f>
        <v>27124684800</v>
      </c>
      <c r="AD6">
        <f>Notes!$D$7 * Notes!$L$7 * Notes!$C$10 * Notes!$C$13</f>
        <v>8798285220</v>
      </c>
      <c r="AE6">
        <f>Notes!$E$7 * Notes!$M$7 * Notes!$C$10 * Notes!$C$13</f>
        <v>3133440000</v>
      </c>
      <c r="AF6">
        <f>Notes!$F$7 * Notes!$N$7 * Notes!$C$10 * Notes!$C$13</f>
        <v>14155776000</v>
      </c>
      <c r="AG6">
        <v>3</v>
      </c>
      <c r="AH6">
        <v>3</v>
      </c>
      <c r="AI6">
        <v>3</v>
      </c>
    </row>
    <row r="7" spans="1:35" ht="75" x14ac:dyDescent="0.25">
      <c r="A7" s="2" t="s">
        <v>37</v>
      </c>
      <c r="B7" s="2" t="s">
        <v>2842</v>
      </c>
      <c r="C7" s="2" t="s">
        <v>198</v>
      </c>
      <c r="D7" s="2" t="s">
        <v>2843</v>
      </c>
      <c r="E7" s="2" t="s">
        <v>2844</v>
      </c>
      <c r="F7" s="2" t="s">
        <v>2845</v>
      </c>
      <c r="G7" s="2" t="s">
        <v>2846</v>
      </c>
      <c r="H7" s="2" t="s">
        <v>43</v>
      </c>
      <c r="I7" s="2"/>
      <c r="J7" s="2" t="s">
        <v>44</v>
      </c>
      <c r="K7" s="2" t="s">
        <v>45</v>
      </c>
      <c r="L7" s="2" t="s">
        <v>2845</v>
      </c>
      <c r="M7" s="2" t="s">
        <v>2166</v>
      </c>
      <c r="N7" s="2" t="s">
        <v>274</v>
      </c>
      <c r="O7" s="2" t="s">
        <v>47</v>
      </c>
      <c r="P7" s="2" t="s">
        <v>2808</v>
      </c>
      <c r="Q7" s="2" t="s">
        <v>2809</v>
      </c>
      <c r="R7" s="2" t="s">
        <v>2810</v>
      </c>
      <c r="S7" s="2" t="s">
        <v>2847</v>
      </c>
      <c r="T7" s="2" t="s">
        <v>2848</v>
      </c>
      <c r="U7" s="2" t="s">
        <v>50</v>
      </c>
      <c r="V7" s="2" t="s">
        <v>51</v>
      </c>
      <c r="W7" s="2"/>
      <c r="X7" s="2"/>
      <c r="Y7" s="2"/>
      <c r="Z7" s="2"/>
      <c r="AA7" s="2" t="s">
        <v>2822</v>
      </c>
      <c r="AB7" s="2" t="s">
        <v>2822</v>
      </c>
      <c r="AC7">
        <f>Notes!$C$7 * Notes!$K$7 * Notes!$C$10 * Notes!$C$13</f>
        <v>27124684800</v>
      </c>
      <c r="AD7">
        <f>Notes!$D$7 * Notes!$L$7 * Notes!$C$10 * Notes!$C$13</f>
        <v>8798285220</v>
      </c>
      <c r="AE7">
        <f>Notes!$E$7 * Notes!$M$7 * Notes!$C$10 * Notes!$C$13</f>
        <v>3133440000</v>
      </c>
      <c r="AF7">
        <f>Notes!$F$7 * Notes!$N$7 * Notes!$C$10 * Notes!$C$13</f>
        <v>14155776000</v>
      </c>
      <c r="AG7">
        <v>3</v>
      </c>
      <c r="AH7">
        <v>2</v>
      </c>
      <c r="AI7">
        <v>3</v>
      </c>
    </row>
    <row r="8" spans="1:35" ht="300" x14ac:dyDescent="0.25">
      <c r="A8" s="2" t="s">
        <v>37</v>
      </c>
      <c r="B8" s="2" t="s">
        <v>2849</v>
      </c>
      <c r="C8" s="2" t="s">
        <v>37</v>
      </c>
      <c r="D8" s="2" t="s">
        <v>2850</v>
      </c>
      <c r="E8" s="2"/>
      <c r="F8" s="2" t="s">
        <v>2851</v>
      </c>
      <c r="G8" s="2" t="s">
        <v>2852</v>
      </c>
      <c r="H8" s="2" t="s">
        <v>43</v>
      </c>
      <c r="I8" s="2"/>
      <c r="J8" s="2" t="s">
        <v>44</v>
      </c>
      <c r="K8" s="2" t="s">
        <v>45</v>
      </c>
      <c r="L8" s="2" t="s">
        <v>2851</v>
      </c>
      <c r="M8" s="2" t="s">
        <v>2166</v>
      </c>
      <c r="N8" s="2" t="s">
        <v>274</v>
      </c>
      <c r="O8" s="2" t="s">
        <v>47</v>
      </c>
      <c r="P8" s="2" t="s">
        <v>2808</v>
      </c>
      <c r="Q8" s="2" t="s">
        <v>2809</v>
      </c>
      <c r="R8" s="2" t="s">
        <v>2810</v>
      </c>
      <c r="S8" s="2" t="s">
        <v>2853</v>
      </c>
      <c r="T8" s="2" t="s">
        <v>2854</v>
      </c>
      <c r="U8" s="2" t="s">
        <v>50</v>
      </c>
      <c r="V8" s="2" t="s">
        <v>51</v>
      </c>
      <c r="W8" s="2"/>
      <c r="X8" s="2"/>
      <c r="Y8" s="2"/>
      <c r="Z8" s="2"/>
      <c r="AA8" s="2" t="s">
        <v>2822</v>
      </c>
      <c r="AB8" s="2" t="s">
        <v>2822</v>
      </c>
      <c r="AC8">
        <f>Notes!$C$7 * Notes!$K$7 * Notes!$C$10 * Notes!$C$13</f>
        <v>27124684800</v>
      </c>
      <c r="AD8">
        <f>Notes!$D$7 * Notes!$L$7 * Notes!$C$10 * Notes!$C$13</f>
        <v>8798285220</v>
      </c>
      <c r="AE8">
        <f>Notes!$E$7 * Notes!$M$7 * Notes!$C$10 * Notes!$C$13</f>
        <v>3133440000</v>
      </c>
      <c r="AF8">
        <f>Notes!$F$7 * Notes!$N$7 * Notes!$C$10 * Notes!$C$13</f>
        <v>14155776000</v>
      </c>
      <c r="AG8">
        <v>3</v>
      </c>
      <c r="AH8">
        <v>2</v>
      </c>
      <c r="AI8">
        <v>3</v>
      </c>
    </row>
    <row r="9" spans="1:35" ht="45" x14ac:dyDescent="0.25">
      <c r="A9" s="2" t="s">
        <v>37</v>
      </c>
      <c r="B9" s="2" t="s">
        <v>2855</v>
      </c>
      <c r="C9" s="2" t="s">
        <v>39</v>
      </c>
      <c r="D9" s="2" t="s">
        <v>2856</v>
      </c>
      <c r="E9" s="2"/>
      <c r="F9" s="2" t="s">
        <v>2857</v>
      </c>
      <c r="G9" s="2" t="s">
        <v>2858</v>
      </c>
      <c r="H9" s="2" t="s">
        <v>43</v>
      </c>
      <c r="I9" s="2"/>
      <c r="J9" s="2" t="s">
        <v>44</v>
      </c>
      <c r="K9" s="2" t="s">
        <v>45</v>
      </c>
      <c r="L9" s="2" t="s">
        <v>2857</v>
      </c>
      <c r="M9" s="2" t="s">
        <v>2166</v>
      </c>
      <c r="N9" s="2" t="s">
        <v>274</v>
      </c>
      <c r="O9" s="2" t="s">
        <v>47</v>
      </c>
      <c r="P9" s="2" t="s">
        <v>2808</v>
      </c>
      <c r="Q9" s="2" t="s">
        <v>2809</v>
      </c>
      <c r="R9" s="2" t="s">
        <v>2810</v>
      </c>
      <c r="S9" s="2" t="s">
        <v>2859</v>
      </c>
      <c r="T9" s="2" t="s">
        <v>2860</v>
      </c>
      <c r="U9" s="2" t="s">
        <v>50</v>
      </c>
      <c r="V9" s="2" t="s">
        <v>51</v>
      </c>
      <c r="W9" s="2"/>
      <c r="X9" s="2"/>
      <c r="Y9" s="2"/>
      <c r="Z9" s="2"/>
      <c r="AA9" s="2" t="s">
        <v>2822</v>
      </c>
      <c r="AB9" s="2" t="s">
        <v>2822</v>
      </c>
      <c r="AC9">
        <f>Notes!$C$7 * Notes!$K$7 * Notes!$C$10 * Notes!$C$13</f>
        <v>27124684800</v>
      </c>
      <c r="AD9">
        <f>Notes!$D$7 * Notes!$L$7 * Notes!$C$10 * Notes!$C$13</f>
        <v>8798285220</v>
      </c>
      <c r="AE9">
        <f>Notes!$E$7 * Notes!$M$7 * Notes!$C$10 * Notes!$C$13</f>
        <v>3133440000</v>
      </c>
      <c r="AF9">
        <f>Notes!$F$7 * Notes!$N$7 * Notes!$C$10 * Notes!$C$13</f>
        <v>14155776000</v>
      </c>
      <c r="AG9">
        <v>3</v>
      </c>
      <c r="AH9">
        <v>3</v>
      </c>
      <c r="AI9">
        <v>3</v>
      </c>
    </row>
    <row r="10" spans="1:35" ht="45" x14ac:dyDescent="0.25">
      <c r="A10" s="2" t="s">
        <v>37</v>
      </c>
      <c r="B10" s="2" t="s">
        <v>2861</v>
      </c>
      <c r="C10" s="2" t="s">
        <v>39</v>
      </c>
      <c r="D10" s="2" t="s">
        <v>2856</v>
      </c>
      <c r="E10" s="2"/>
      <c r="F10" s="2" t="s">
        <v>2862</v>
      </c>
      <c r="G10" s="2" t="s">
        <v>2863</v>
      </c>
      <c r="H10" s="2" t="s">
        <v>43</v>
      </c>
      <c r="I10" s="2"/>
      <c r="J10" s="2" t="s">
        <v>44</v>
      </c>
      <c r="K10" s="2" t="s">
        <v>45</v>
      </c>
      <c r="L10" s="2" t="s">
        <v>2862</v>
      </c>
      <c r="M10" s="2" t="s">
        <v>2166</v>
      </c>
      <c r="N10" s="2" t="s">
        <v>274</v>
      </c>
      <c r="O10" s="2" t="s">
        <v>47</v>
      </c>
      <c r="P10" s="2" t="s">
        <v>2808</v>
      </c>
      <c r="Q10" s="2" t="s">
        <v>2809</v>
      </c>
      <c r="R10" s="2" t="s">
        <v>2810</v>
      </c>
      <c r="S10" s="2" t="s">
        <v>2864</v>
      </c>
      <c r="T10" s="2" t="s">
        <v>2865</v>
      </c>
      <c r="U10" s="2" t="s">
        <v>50</v>
      </c>
      <c r="V10" s="2" t="s">
        <v>51</v>
      </c>
      <c r="W10" s="2"/>
      <c r="X10" s="2"/>
      <c r="Y10" s="2"/>
      <c r="Z10" s="2"/>
      <c r="AA10" s="2" t="s">
        <v>2866</v>
      </c>
      <c r="AB10" s="2" t="s">
        <v>2866</v>
      </c>
      <c r="AC10">
        <f>Notes!$C$7 * Notes!$K$7 * Notes!$C$10 * Notes!$C$13</f>
        <v>27124684800</v>
      </c>
      <c r="AD10">
        <f>Notes!$D$7 * Notes!$L$7 * Notes!$C$10 * Notes!$C$13</f>
        <v>8798285220</v>
      </c>
      <c r="AE10">
        <f>Notes!$E$7 * Notes!$M$7 * Notes!$C$10 * Notes!$C$13</f>
        <v>3133440000</v>
      </c>
      <c r="AF10">
        <f>Notes!$F$7 * Notes!$N$7 * Notes!$C$10 * Notes!$C$13</f>
        <v>14155776000</v>
      </c>
      <c r="AG10">
        <v>3</v>
      </c>
      <c r="AH10">
        <v>3</v>
      </c>
      <c r="AI10">
        <v>3</v>
      </c>
    </row>
    <row r="11" spans="1:35" ht="30" x14ac:dyDescent="0.25">
      <c r="A11" s="2" t="s">
        <v>37</v>
      </c>
      <c r="B11" s="2" t="s">
        <v>2867</v>
      </c>
      <c r="C11" s="2" t="s">
        <v>39</v>
      </c>
      <c r="D11" s="2" t="s">
        <v>2868</v>
      </c>
      <c r="E11" s="2"/>
      <c r="F11" s="2" t="s">
        <v>2869</v>
      </c>
      <c r="G11" s="2" t="s">
        <v>2870</v>
      </c>
      <c r="H11" s="2" t="s">
        <v>43</v>
      </c>
      <c r="I11" s="2"/>
      <c r="J11" s="2" t="s">
        <v>44</v>
      </c>
      <c r="K11" s="2" t="s">
        <v>45</v>
      </c>
      <c r="L11" s="2" t="s">
        <v>2869</v>
      </c>
      <c r="M11" s="2" t="s">
        <v>2166</v>
      </c>
      <c r="N11" s="2" t="s">
        <v>274</v>
      </c>
      <c r="O11" s="2" t="s">
        <v>47</v>
      </c>
      <c r="P11" s="2" t="s">
        <v>2808</v>
      </c>
      <c r="Q11" s="2" t="s">
        <v>2809</v>
      </c>
      <c r="R11" s="2" t="s">
        <v>2810</v>
      </c>
      <c r="S11" s="2" t="s">
        <v>2871</v>
      </c>
      <c r="T11" s="2" t="s">
        <v>2872</v>
      </c>
      <c r="U11" s="2" t="s">
        <v>50</v>
      </c>
      <c r="V11" s="2" t="s">
        <v>51</v>
      </c>
      <c r="W11" s="2"/>
      <c r="X11" s="2"/>
      <c r="Y11" s="2"/>
      <c r="Z11" s="2"/>
      <c r="AA11" s="2" t="s">
        <v>2873</v>
      </c>
      <c r="AB11" s="2" t="s">
        <v>2873</v>
      </c>
      <c r="AC11">
        <f>Notes!$C$7 * Notes!$K$7 * Notes!$C$10 * Notes!$C$13</f>
        <v>27124684800</v>
      </c>
      <c r="AD11">
        <f>Notes!$D$7 * Notes!$L$7 * Notes!$C$10 * Notes!$C$13</f>
        <v>8798285220</v>
      </c>
      <c r="AE11">
        <f>Notes!$E$7 * Notes!$M$7 * Notes!$C$10 * Notes!$C$13</f>
        <v>3133440000</v>
      </c>
      <c r="AF11">
        <f>Notes!$F$7 * Notes!$N$7 * Notes!$C$10 * Notes!$C$13</f>
        <v>14155776000</v>
      </c>
      <c r="AG11">
        <v>3</v>
      </c>
      <c r="AH11">
        <v>3</v>
      </c>
      <c r="AI11">
        <v>3</v>
      </c>
    </row>
    <row r="12" spans="1:35" ht="45" x14ac:dyDescent="0.25">
      <c r="A12" s="2" t="s">
        <v>37</v>
      </c>
      <c r="B12" s="2" t="s">
        <v>2874</v>
      </c>
      <c r="C12" s="2" t="s">
        <v>39</v>
      </c>
      <c r="D12" s="2" t="s">
        <v>2868</v>
      </c>
      <c r="E12" s="2"/>
      <c r="F12" s="2" t="s">
        <v>2875</v>
      </c>
      <c r="G12" s="2" t="s">
        <v>2876</v>
      </c>
      <c r="H12" s="2" t="s">
        <v>43</v>
      </c>
      <c r="I12" s="2"/>
      <c r="J12" s="2" t="s">
        <v>44</v>
      </c>
      <c r="K12" s="2" t="s">
        <v>45</v>
      </c>
      <c r="L12" s="2" t="s">
        <v>2875</v>
      </c>
      <c r="M12" s="2" t="s">
        <v>2166</v>
      </c>
      <c r="N12" s="2" t="s">
        <v>274</v>
      </c>
      <c r="O12" s="2" t="s">
        <v>47</v>
      </c>
      <c r="P12" s="2" t="s">
        <v>2808</v>
      </c>
      <c r="Q12" s="2" t="s">
        <v>2809</v>
      </c>
      <c r="R12" s="2" t="s">
        <v>2810</v>
      </c>
      <c r="S12" s="2" t="s">
        <v>2877</v>
      </c>
      <c r="T12" s="2" t="s">
        <v>2878</v>
      </c>
      <c r="U12" s="2" t="s">
        <v>50</v>
      </c>
      <c r="V12" s="2" t="s">
        <v>51</v>
      </c>
      <c r="W12" s="2"/>
      <c r="X12" s="2"/>
      <c r="Y12" s="2"/>
      <c r="Z12" s="2"/>
      <c r="AA12" s="2" t="s">
        <v>2873</v>
      </c>
      <c r="AB12" s="2" t="s">
        <v>2873</v>
      </c>
      <c r="AC12">
        <f>Notes!$C$7 * Notes!$K$7 * Notes!$C$10 * Notes!$C$13</f>
        <v>27124684800</v>
      </c>
      <c r="AD12">
        <f>Notes!$D$7 * Notes!$L$7 * Notes!$C$10 * Notes!$C$13</f>
        <v>8798285220</v>
      </c>
      <c r="AE12">
        <f>Notes!$E$7 * Notes!$M$7 * Notes!$C$10 * Notes!$C$13</f>
        <v>3133440000</v>
      </c>
      <c r="AF12">
        <f>Notes!$F$7 * Notes!$N$7 * Notes!$C$10 * Notes!$C$13</f>
        <v>14155776000</v>
      </c>
      <c r="AG12">
        <v>3</v>
      </c>
      <c r="AH12">
        <v>3</v>
      </c>
      <c r="AI12">
        <v>3</v>
      </c>
    </row>
    <row r="13" spans="1:35" ht="90" x14ac:dyDescent="0.25">
      <c r="A13" s="2" t="s">
        <v>37</v>
      </c>
      <c r="B13" s="2" t="s">
        <v>2879</v>
      </c>
      <c r="C13" s="2" t="s">
        <v>39</v>
      </c>
      <c r="D13" s="2" t="s">
        <v>2880</v>
      </c>
      <c r="E13" s="2"/>
      <c r="F13" s="2" t="s">
        <v>2881</v>
      </c>
      <c r="G13" s="2" t="s">
        <v>2882</v>
      </c>
      <c r="H13" s="2" t="s">
        <v>43</v>
      </c>
      <c r="I13" s="2"/>
      <c r="J13" s="2" t="s">
        <v>44</v>
      </c>
      <c r="K13" s="2" t="s">
        <v>45</v>
      </c>
      <c r="L13" s="2" t="s">
        <v>2881</v>
      </c>
      <c r="M13" s="2" t="s">
        <v>2166</v>
      </c>
      <c r="N13" s="2" t="s">
        <v>274</v>
      </c>
      <c r="O13" s="2" t="s">
        <v>47</v>
      </c>
      <c r="P13" s="2" t="s">
        <v>2808</v>
      </c>
      <c r="Q13" s="2" t="s">
        <v>2809</v>
      </c>
      <c r="R13" s="2" t="s">
        <v>2810</v>
      </c>
      <c r="S13" s="2" t="s">
        <v>2883</v>
      </c>
      <c r="T13" s="2" t="s">
        <v>2884</v>
      </c>
      <c r="U13" s="2" t="s">
        <v>50</v>
      </c>
      <c r="V13" s="2" t="s">
        <v>51</v>
      </c>
      <c r="W13" s="2"/>
      <c r="X13" s="2"/>
      <c r="Y13" s="2"/>
      <c r="Z13" s="2"/>
      <c r="AA13" s="2" t="s">
        <v>2822</v>
      </c>
      <c r="AB13" s="2" t="s">
        <v>2822</v>
      </c>
      <c r="AC13">
        <f>Notes!$C$7 * Notes!$K$7 * Notes!$C$10 * Notes!$C$13</f>
        <v>27124684800</v>
      </c>
      <c r="AD13">
        <f>Notes!$D$7 * Notes!$L$7 * Notes!$C$10 * Notes!$C$13</f>
        <v>8798285220</v>
      </c>
      <c r="AE13">
        <f>Notes!$E$7 * Notes!$M$7 * Notes!$C$10 * Notes!$C$13</f>
        <v>3133440000</v>
      </c>
      <c r="AF13">
        <f>Notes!$F$7 * Notes!$N$7 * Notes!$C$10 * Notes!$C$13</f>
        <v>14155776000</v>
      </c>
      <c r="AG13">
        <v>3</v>
      </c>
      <c r="AH13">
        <v>3</v>
      </c>
      <c r="AI13">
        <v>3</v>
      </c>
    </row>
    <row r="14" spans="1:35" ht="30" x14ac:dyDescent="0.25">
      <c r="A14" s="2" t="s">
        <v>37</v>
      </c>
      <c r="B14" s="2" t="s">
        <v>2885</v>
      </c>
      <c r="C14" s="2" t="s">
        <v>39</v>
      </c>
      <c r="D14" s="2" t="s">
        <v>2886</v>
      </c>
      <c r="E14" s="2"/>
      <c r="F14" s="2" t="s">
        <v>2887</v>
      </c>
      <c r="G14" s="2" t="s">
        <v>2888</v>
      </c>
      <c r="H14" s="2" t="s">
        <v>43</v>
      </c>
      <c r="I14" s="2"/>
      <c r="J14" s="2" t="s">
        <v>44</v>
      </c>
      <c r="K14" s="2" t="s">
        <v>45</v>
      </c>
      <c r="L14" s="2" t="s">
        <v>2887</v>
      </c>
      <c r="M14" s="2" t="s">
        <v>2166</v>
      </c>
      <c r="N14" s="2" t="s">
        <v>274</v>
      </c>
      <c r="O14" s="2" t="s">
        <v>47</v>
      </c>
      <c r="P14" s="2" t="s">
        <v>2808</v>
      </c>
      <c r="Q14" s="2" t="s">
        <v>2809</v>
      </c>
      <c r="R14" s="2" t="s">
        <v>2810</v>
      </c>
      <c r="S14" s="2" t="s">
        <v>2889</v>
      </c>
      <c r="T14" s="2" t="s">
        <v>2890</v>
      </c>
      <c r="U14" s="2" t="s">
        <v>50</v>
      </c>
      <c r="V14" s="2" t="s">
        <v>51</v>
      </c>
      <c r="W14" s="2"/>
      <c r="X14" s="2"/>
      <c r="Y14" s="2"/>
      <c r="Z14" s="2"/>
      <c r="AA14" s="2" t="s">
        <v>2822</v>
      </c>
      <c r="AB14" s="2" t="s">
        <v>2822</v>
      </c>
      <c r="AC14">
        <f>Notes!$C$7 * Notes!$K$7 * Notes!$C$10 * Notes!$C$13</f>
        <v>27124684800</v>
      </c>
      <c r="AD14">
        <f>Notes!$D$7 * Notes!$L$7 * Notes!$C$10 * Notes!$C$13</f>
        <v>8798285220</v>
      </c>
      <c r="AE14">
        <f>Notes!$E$7 * Notes!$M$7 * Notes!$C$10 * Notes!$C$13</f>
        <v>3133440000</v>
      </c>
      <c r="AF14">
        <f>Notes!$F$7 * Notes!$N$7 * Notes!$C$10 * Notes!$C$13</f>
        <v>14155776000</v>
      </c>
      <c r="AG14">
        <v>3</v>
      </c>
      <c r="AH14">
        <v>3</v>
      </c>
      <c r="AI14">
        <v>3</v>
      </c>
    </row>
    <row r="15" spans="1:35" ht="195" x14ac:dyDescent="0.25">
      <c r="A15" s="2" t="s">
        <v>37</v>
      </c>
      <c r="B15" s="2" t="s">
        <v>2891</v>
      </c>
      <c r="C15" s="2" t="s">
        <v>39</v>
      </c>
      <c r="D15" s="2" t="s">
        <v>2892</v>
      </c>
      <c r="E15" s="2"/>
      <c r="F15" s="2" t="s">
        <v>2893</v>
      </c>
      <c r="G15" s="2" t="s">
        <v>2894</v>
      </c>
      <c r="H15" s="2" t="s">
        <v>43</v>
      </c>
      <c r="I15" s="2"/>
      <c r="J15" s="2" t="s">
        <v>44</v>
      </c>
      <c r="K15" s="2" t="s">
        <v>45</v>
      </c>
      <c r="L15" s="2" t="s">
        <v>2893</v>
      </c>
      <c r="M15" s="2" t="s">
        <v>2166</v>
      </c>
      <c r="N15" s="2" t="s">
        <v>274</v>
      </c>
      <c r="O15" s="2" t="s">
        <v>47</v>
      </c>
      <c r="P15" s="2" t="s">
        <v>2808</v>
      </c>
      <c r="Q15" s="2" t="s">
        <v>2809</v>
      </c>
      <c r="R15" s="2" t="s">
        <v>2810</v>
      </c>
      <c r="S15" s="2" t="s">
        <v>2895</v>
      </c>
      <c r="T15" s="2" t="s">
        <v>2896</v>
      </c>
      <c r="U15" s="2" t="s">
        <v>50</v>
      </c>
      <c r="V15" s="2" t="s">
        <v>51</v>
      </c>
      <c r="W15" s="2"/>
      <c r="X15" s="2"/>
      <c r="Y15" s="2"/>
      <c r="Z15" s="2"/>
      <c r="AA15" s="2" t="s">
        <v>2873</v>
      </c>
      <c r="AB15" s="2" t="s">
        <v>2873</v>
      </c>
      <c r="AC15">
        <f>Notes!$C$7 * Notes!$K$7 * Notes!$C$10 * Notes!$C$13</f>
        <v>27124684800</v>
      </c>
      <c r="AD15">
        <f>Notes!$D$7 * Notes!$L$7 * Notes!$C$10 * Notes!$C$13</f>
        <v>8798285220</v>
      </c>
      <c r="AE15">
        <f>Notes!$E$7 * Notes!$M$7 * Notes!$C$10 * Notes!$C$13</f>
        <v>3133440000</v>
      </c>
      <c r="AF15">
        <f>Notes!$F$7 * Notes!$N$7 * Notes!$C$10 * Notes!$C$13</f>
        <v>14155776000</v>
      </c>
      <c r="AG15">
        <v>3</v>
      </c>
      <c r="AH15">
        <v>3</v>
      </c>
      <c r="AI15">
        <v>3</v>
      </c>
    </row>
    <row r="16" spans="1:35" ht="45" x14ac:dyDescent="0.25">
      <c r="A16" s="2" t="s">
        <v>37</v>
      </c>
      <c r="B16" s="2" t="s">
        <v>2897</v>
      </c>
      <c r="C16" s="2" t="s">
        <v>39</v>
      </c>
      <c r="D16" s="2" t="s">
        <v>2868</v>
      </c>
      <c r="E16" s="2"/>
      <c r="F16" s="2" t="s">
        <v>2898</v>
      </c>
      <c r="G16" s="2" t="s">
        <v>2899</v>
      </c>
      <c r="H16" s="2" t="s">
        <v>43</v>
      </c>
      <c r="I16" s="2"/>
      <c r="J16" s="2" t="s">
        <v>44</v>
      </c>
      <c r="K16" s="2" t="s">
        <v>45</v>
      </c>
      <c r="L16" s="2" t="s">
        <v>2898</v>
      </c>
      <c r="M16" s="2" t="s">
        <v>2166</v>
      </c>
      <c r="N16" s="2" t="s">
        <v>274</v>
      </c>
      <c r="O16" s="2" t="s">
        <v>47</v>
      </c>
      <c r="P16" s="2" t="s">
        <v>2808</v>
      </c>
      <c r="Q16" s="2" t="s">
        <v>2809</v>
      </c>
      <c r="R16" s="2" t="s">
        <v>2810</v>
      </c>
      <c r="S16" s="2" t="s">
        <v>2900</v>
      </c>
      <c r="T16" s="2" t="s">
        <v>2901</v>
      </c>
      <c r="U16" s="2" t="s">
        <v>50</v>
      </c>
      <c r="V16" s="2" t="s">
        <v>51</v>
      </c>
      <c r="W16" s="2"/>
      <c r="X16" s="2"/>
      <c r="Y16" s="2"/>
      <c r="Z16" s="2"/>
      <c r="AA16" s="2" t="s">
        <v>2902</v>
      </c>
      <c r="AB16" s="2" t="s">
        <v>2902</v>
      </c>
      <c r="AC16">
        <f>Notes!$C$7 * Notes!$K$7 * Notes!$C$10 * Notes!$C$13</f>
        <v>27124684800</v>
      </c>
      <c r="AD16">
        <f>Notes!$D$7 * Notes!$L$7 * Notes!$C$10 * Notes!$C$13</f>
        <v>8798285220</v>
      </c>
      <c r="AE16">
        <f>Notes!$E$7 * Notes!$M$7 * Notes!$C$10 * Notes!$C$13</f>
        <v>3133440000</v>
      </c>
      <c r="AF16">
        <f>Notes!$F$7 * Notes!$N$7 * Notes!$C$10 * Notes!$C$13</f>
        <v>14155776000</v>
      </c>
      <c r="AG16">
        <v>3</v>
      </c>
      <c r="AH16">
        <v>3</v>
      </c>
      <c r="AI16">
        <v>3</v>
      </c>
    </row>
    <row r="17" spans="1:35" ht="45" x14ac:dyDescent="0.25">
      <c r="A17" s="2" t="s">
        <v>37</v>
      </c>
      <c r="B17" s="2" t="s">
        <v>2903</v>
      </c>
      <c r="C17" s="2" t="s">
        <v>39</v>
      </c>
      <c r="D17" s="2" t="s">
        <v>2868</v>
      </c>
      <c r="E17" s="2"/>
      <c r="F17" s="2" t="s">
        <v>2904</v>
      </c>
      <c r="G17" s="2" t="s">
        <v>2905</v>
      </c>
      <c r="H17" s="2" t="s">
        <v>43</v>
      </c>
      <c r="I17" s="2"/>
      <c r="J17" s="2" t="s">
        <v>44</v>
      </c>
      <c r="K17" s="2" t="s">
        <v>45</v>
      </c>
      <c r="L17" s="2" t="s">
        <v>2904</v>
      </c>
      <c r="M17" s="2" t="s">
        <v>2166</v>
      </c>
      <c r="N17" s="2" t="s">
        <v>274</v>
      </c>
      <c r="O17" s="2" t="s">
        <v>47</v>
      </c>
      <c r="P17" s="2" t="s">
        <v>2808</v>
      </c>
      <c r="Q17" s="2" t="s">
        <v>2809</v>
      </c>
      <c r="R17" s="2" t="s">
        <v>2810</v>
      </c>
      <c r="S17" s="2" t="s">
        <v>2906</v>
      </c>
      <c r="T17" s="2" t="s">
        <v>2907</v>
      </c>
      <c r="U17" s="2" t="s">
        <v>50</v>
      </c>
      <c r="V17" s="2" t="s">
        <v>51</v>
      </c>
      <c r="W17" s="2"/>
      <c r="X17" s="2"/>
      <c r="Y17" s="2"/>
      <c r="Z17" s="2"/>
      <c r="AA17" s="2" t="s">
        <v>2902</v>
      </c>
      <c r="AB17" s="2" t="s">
        <v>2902</v>
      </c>
      <c r="AC17">
        <f>Notes!$C$7 * Notes!$K$7 * Notes!$C$10 * Notes!$C$13</f>
        <v>27124684800</v>
      </c>
      <c r="AD17">
        <f>Notes!$D$7 * Notes!$L$7 * Notes!$C$10 * Notes!$C$13</f>
        <v>8798285220</v>
      </c>
      <c r="AE17">
        <f>Notes!$E$7 * Notes!$M$7 * Notes!$C$10 * Notes!$C$13</f>
        <v>3133440000</v>
      </c>
      <c r="AF17">
        <f>Notes!$F$7 * Notes!$N$7 * Notes!$C$10 * Notes!$C$13</f>
        <v>14155776000</v>
      </c>
      <c r="AG17">
        <v>3</v>
      </c>
      <c r="AH17">
        <v>3</v>
      </c>
      <c r="AI17">
        <v>3</v>
      </c>
    </row>
    <row r="18" spans="1:35" ht="45" x14ac:dyDescent="0.25">
      <c r="A18" s="2" t="s">
        <v>37</v>
      </c>
      <c r="B18" s="2" t="s">
        <v>2908</v>
      </c>
      <c r="C18" s="2" t="s">
        <v>39</v>
      </c>
      <c r="D18" s="2" t="s">
        <v>2856</v>
      </c>
      <c r="E18" s="2"/>
      <c r="F18" s="2" t="s">
        <v>2909</v>
      </c>
      <c r="G18" s="2" t="s">
        <v>2910</v>
      </c>
      <c r="H18" s="2" t="s">
        <v>43</v>
      </c>
      <c r="I18" s="2"/>
      <c r="J18" s="2" t="s">
        <v>44</v>
      </c>
      <c r="K18" s="2" t="s">
        <v>45</v>
      </c>
      <c r="L18" s="2" t="s">
        <v>2909</v>
      </c>
      <c r="M18" s="2" t="s">
        <v>2166</v>
      </c>
      <c r="N18" s="2" t="s">
        <v>274</v>
      </c>
      <c r="O18" s="2" t="s">
        <v>47</v>
      </c>
      <c r="P18" s="2" t="s">
        <v>2808</v>
      </c>
      <c r="Q18" s="2" t="s">
        <v>2809</v>
      </c>
      <c r="R18" s="2" t="s">
        <v>2810</v>
      </c>
      <c r="S18" s="2" t="s">
        <v>2911</v>
      </c>
      <c r="T18" s="2" t="s">
        <v>2912</v>
      </c>
      <c r="U18" s="2" t="s">
        <v>50</v>
      </c>
      <c r="V18" s="2" t="s">
        <v>51</v>
      </c>
      <c r="W18" s="2"/>
      <c r="X18" s="2"/>
      <c r="Y18" s="2"/>
      <c r="Z18" s="2"/>
      <c r="AA18" s="2" t="s">
        <v>2902</v>
      </c>
      <c r="AB18" s="2" t="s">
        <v>2902</v>
      </c>
      <c r="AC18">
        <f>Notes!$C$7 * Notes!$K$7 * Notes!$C$10 * Notes!$C$13</f>
        <v>27124684800</v>
      </c>
      <c r="AD18">
        <f>Notes!$D$7 * Notes!$L$7 * Notes!$C$10 * Notes!$C$13</f>
        <v>8798285220</v>
      </c>
      <c r="AE18">
        <f>Notes!$E$7 * Notes!$M$7 * Notes!$C$10 * Notes!$C$13</f>
        <v>3133440000</v>
      </c>
      <c r="AF18">
        <f>Notes!$F$7 * Notes!$N$7 * Notes!$C$10 * Notes!$C$13</f>
        <v>14155776000</v>
      </c>
      <c r="AG18">
        <v>3</v>
      </c>
      <c r="AH18">
        <v>3</v>
      </c>
      <c r="AI18">
        <v>3</v>
      </c>
    </row>
    <row r="19" spans="1:35" ht="30" x14ac:dyDescent="0.25">
      <c r="A19" s="2" t="s">
        <v>37</v>
      </c>
      <c r="B19" s="2" t="s">
        <v>2913</v>
      </c>
      <c r="C19" s="2" t="s">
        <v>39</v>
      </c>
      <c r="D19" s="2" t="s">
        <v>2914</v>
      </c>
      <c r="E19" s="2" t="s">
        <v>2915</v>
      </c>
      <c r="F19" s="2" t="s">
        <v>2916</v>
      </c>
      <c r="G19" s="2" t="s">
        <v>2917</v>
      </c>
      <c r="H19" s="2" t="s">
        <v>43</v>
      </c>
      <c r="I19" s="2"/>
      <c r="J19" s="2" t="s">
        <v>44</v>
      </c>
      <c r="K19" s="2" t="s">
        <v>45</v>
      </c>
      <c r="L19" s="2" t="s">
        <v>2916</v>
      </c>
      <c r="M19" s="2" t="s">
        <v>2166</v>
      </c>
      <c r="N19" s="2" t="s">
        <v>274</v>
      </c>
      <c r="O19" s="2" t="s">
        <v>47</v>
      </c>
      <c r="P19" s="2" t="s">
        <v>2808</v>
      </c>
      <c r="Q19" s="2" t="s">
        <v>2809</v>
      </c>
      <c r="R19" s="2" t="s">
        <v>2810</v>
      </c>
      <c r="S19" s="2" t="s">
        <v>2918</v>
      </c>
      <c r="T19" s="2" t="s">
        <v>2919</v>
      </c>
      <c r="U19" s="2" t="s">
        <v>50</v>
      </c>
      <c r="V19" s="2" t="s">
        <v>51</v>
      </c>
      <c r="W19" s="2"/>
      <c r="X19" s="2"/>
      <c r="Y19" s="2"/>
      <c r="Z19" s="2"/>
      <c r="AA19" s="2" t="s">
        <v>2822</v>
      </c>
      <c r="AB19" s="2" t="s">
        <v>2822</v>
      </c>
      <c r="AC19">
        <f>Notes!$C$7 * Notes!$K$7 * Notes!$C$10 * Notes!$C$13</f>
        <v>27124684800</v>
      </c>
      <c r="AD19">
        <f>Notes!$D$7 * Notes!$L$7 * Notes!$C$10 * Notes!$C$13</f>
        <v>8798285220</v>
      </c>
      <c r="AE19">
        <f>Notes!$E$7 * Notes!$M$7 * Notes!$C$10 * Notes!$C$13</f>
        <v>3133440000</v>
      </c>
      <c r="AF19">
        <f>Notes!$F$7 * Notes!$N$7 * Notes!$C$10 * Notes!$C$13</f>
        <v>14155776000</v>
      </c>
      <c r="AG19">
        <v>3</v>
      </c>
      <c r="AH19">
        <v>3</v>
      </c>
      <c r="AI19">
        <v>3</v>
      </c>
    </row>
    <row r="20" spans="1:35" ht="75" x14ac:dyDescent="0.25">
      <c r="A20" s="2" t="s">
        <v>37</v>
      </c>
      <c r="B20" s="2" t="s">
        <v>2920</v>
      </c>
      <c r="C20" s="2" t="s">
        <v>39</v>
      </c>
      <c r="D20" s="2" t="s">
        <v>2921</v>
      </c>
      <c r="E20" s="2"/>
      <c r="F20" s="2" t="s">
        <v>2922</v>
      </c>
      <c r="G20" s="2" t="s">
        <v>2923</v>
      </c>
      <c r="H20" s="2" t="s">
        <v>43</v>
      </c>
      <c r="I20" s="2"/>
      <c r="J20" s="2" t="s">
        <v>44</v>
      </c>
      <c r="K20" s="2" t="s">
        <v>45</v>
      </c>
      <c r="L20" s="2" t="s">
        <v>2922</v>
      </c>
      <c r="M20" s="2" t="s">
        <v>2166</v>
      </c>
      <c r="N20" s="2" t="s">
        <v>274</v>
      </c>
      <c r="O20" s="2" t="s">
        <v>47</v>
      </c>
      <c r="P20" s="2" t="s">
        <v>2808</v>
      </c>
      <c r="Q20" s="2" t="s">
        <v>2809</v>
      </c>
      <c r="R20" s="2" t="s">
        <v>2810</v>
      </c>
      <c r="S20" s="2" t="s">
        <v>2924</v>
      </c>
      <c r="T20" s="2" t="s">
        <v>2925</v>
      </c>
      <c r="U20" s="2" t="s">
        <v>50</v>
      </c>
      <c r="V20" s="2" t="s">
        <v>51</v>
      </c>
      <c r="W20" s="2"/>
      <c r="X20" s="2"/>
      <c r="Y20" s="2"/>
      <c r="Z20" s="2"/>
      <c r="AA20" s="2" t="s">
        <v>2822</v>
      </c>
      <c r="AB20" s="2" t="s">
        <v>2822</v>
      </c>
      <c r="AC20">
        <f>Notes!$C$7 * Notes!$K$7 * Notes!$C$10 * Notes!$C$13</f>
        <v>27124684800</v>
      </c>
      <c r="AD20">
        <f>Notes!$D$7 * Notes!$L$7 * Notes!$C$10 * Notes!$C$13</f>
        <v>8798285220</v>
      </c>
      <c r="AE20">
        <f>Notes!$E$7 * Notes!$M$7 * Notes!$C$10 * Notes!$C$13</f>
        <v>3133440000</v>
      </c>
      <c r="AF20">
        <f>Notes!$F$7 * Notes!$N$7 * Notes!$C$10 * Notes!$C$13</f>
        <v>14155776000</v>
      </c>
      <c r="AG20">
        <v>3</v>
      </c>
      <c r="AH20">
        <v>3</v>
      </c>
      <c r="AI20">
        <v>3</v>
      </c>
    </row>
    <row r="21" spans="1:35" ht="60" x14ac:dyDescent="0.25">
      <c r="A21" s="2" t="s">
        <v>37</v>
      </c>
      <c r="B21" s="2" t="s">
        <v>2926</v>
      </c>
      <c r="C21" s="2" t="s">
        <v>39</v>
      </c>
      <c r="D21" s="2" t="s">
        <v>2927</v>
      </c>
      <c r="E21" s="2"/>
      <c r="F21" s="2" t="s">
        <v>2928</v>
      </c>
      <c r="G21" s="2" t="s">
        <v>2929</v>
      </c>
      <c r="H21" s="2" t="s">
        <v>43</v>
      </c>
      <c r="I21" s="2"/>
      <c r="J21" s="2" t="s">
        <v>44</v>
      </c>
      <c r="K21" s="2" t="s">
        <v>45</v>
      </c>
      <c r="L21" s="2" t="s">
        <v>2928</v>
      </c>
      <c r="M21" s="2" t="s">
        <v>2166</v>
      </c>
      <c r="N21" s="2" t="s">
        <v>274</v>
      </c>
      <c r="O21" s="2" t="s">
        <v>47</v>
      </c>
      <c r="P21" s="2" t="s">
        <v>2808</v>
      </c>
      <c r="Q21" s="2" t="s">
        <v>2809</v>
      </c>
      <c r="R21" s="2" t="s">
        <v>2810</v>
      </c>
      <c r="S21" s="2" t="s">
        <v>2930</v>
      </c>
      <c r="T21" s="2" t="s">
        <v>2931</v>
      </c>
      <c r="U21" s="2" t="s">
        <v>50</v>
      </c>
      <c r="V21" s="2" t="s">
        <v>51</v>
      </c>
      <c r="W21" s="2"/>
      <c r="X21" s="2"/>
      <c r="Y21" s="2"/>
      <c r="Z21" s="2"/>
      <c r="AA21" s="2" t="s">
        <v>2822</v>
      </c>
      <c r="AB21" s="2" t="s">
        <v>2822</v>
      </c>
      <c r="AC21">
        <f>Notes!$C$7 * Notes!$K$7 * Notes!$C$10 * Notes!$C$13</f>
        <v>27124684800</v>
      </c>
      <c r="AD21">
        <f>Notes!$D$7 * Notes!$L$7 * Notes!$C$10 * Notes!$C$13</f>
        <v>8798285220</v>
      </c>
      <c r="AE21">
        <f>Notes!$E$7 * Notes!$M$7 * Notes!$C$10 * Notes!$C$13</f>
        <v>3133440000</v>
      </c>
      <c r="AF21">
        <f>Notes!$F$7 * Notes!$N$7 * Notes!$C$10 * Notes!$C$13</f>
        <v>14155776000</v>
      </c>
      <c r="AG21">
        <v>3</v>
      </c>
      <c r="AH21">
        <v>3</v>
      </c>
      <c r="AI21">
        <v>3</v>
      </c>
    </row>
    <row r="22" spans="1:35" ht="45" x14ac:dyDescent="0.25">
      <c r="A22" s="2" t="s">
        <v>37</v>
      </c>
      <c r="B22" s="2" t="s">
        <v>2932</v>
      </c>
      <c r="C22" s="2" t="s">
        <v>39</v>
      </c>
      <c r="D22" s="2" t="s">
        <v>2933</v>
      </c>
      <c r="E22" s="2"/>
      <c r="F22" s="2" t="s">
        <v>2934</v>
      </c>
      <c r="G22" s="2" t="s">
        <v>2935</v>
      </c>
      <c r="H22" s="2" t="s">
        <v>43</v>
      </c>
      <c r="I22" s="2"/>
      <c r="J22" s="2" t="s">
        <v>44</v>
      </c>
      <c r="K22" s="2" t="s">
        <v>45</v>
      </c>
      <c r="L22" s="2" t="s">
        <v>2934</v>
      </c>
      <c r="M22" s="2" t="s">
        <v>2166</v>
      </c>
      <c r="N22" s="2" t="s">
        <v>274</v>
      </c>
      <c r="O22" s="2" t="s">
        <v>47</v>
      </c>
      <c r="P22" s="2" t="s">
        <v>2808</v>
      </c>
      <c r="Q22" s="2" t="s">
        <v>2809</v>
      </c>
      <c r="R22" s="2" t="s">
        <v>2810</v>
      </c>
      <c r="S22" s="2" t="s">
        <v>2936</v>
      </c>
      <c r="T22" s="2" t="s">
        <v>2937</v>
      </c>
      <c r="U22" s="2" t="s">
        <v>50</v>
      </c>
      <c r="V22" s="2" t="s">
        <v>51</v>
      </c>
      <c r="W22" s="2"/>
      <c r="X22" s="2"/>
      <c r="Y22" s="2"/>
      <c r="Z22" s="2"/>
      <c r="AA22" s="2" t="s">
        <v>2873</v>
      </c>
      <c r="AB22" s="2" t="s">
        <v>2873</v>
      </c>
      <c r="AC22">
        <f>Notes!$C$7 * Notes!$K$7 * Notes!$C$10 * Notes!$C$13</f>
        <v>27124684800</v>
      </c>
      <c r="AD22">
        <f>Notes!$D$7 * Notes!$L$7 * Notes!$C$10 * Notes!$C$13</f>
        <v>8798285220</v>
      </c>
      <c r="AE22">
        <f>Notes!$E$7 * Notes!$M$7 * Notes!$C$10 * Notes!$C$13</f>
        <v>3133440000</v>
      </c>
      <c r="AF22">
        <f>Notes!$F$7 * Notes!$N$7 * Notes!$C$10 * Notes!$C$13</f>
        <v>14155776000</v>
      </c>
      <c r="AG22">
        <v>3</v>
      </c>
      <c r="AH22">
        <v>3</v>
      </c>
      <c r="AI22">
        <v>3</v>
      </c>
    </row>
    <row r="23" spans="1:35" ht="90" x14ac:dyDescent="0.25">
      <c r="A23" s="2" t="s">
        <v>37</v>
      </c>
      <c r="B23" s="2" t="s">
        <v>2938</v>
      </c>
      <c r="C23" s="2" t="s">
        <v>39</v>
      </c>
      <c r="D23" s="2" t="s">
        <v>2939</v>
      </c>
      <c r="E23" s="2"/>
      <c r="F23" s="2" t="s">
        <v>2940</v>
      </c>
      <c r="G23" s="2" t="s">
        <v>2941</v>
      </c>
      <c r="H23" s="2" t="s">
        <v>43</v>
      </c>
      <c r="I23" s="2"/>
      <c r="J23" s="2" t="s">
        <v>44</v>
      </c>
      <c r="K23" s="2" t="s">
        <v>45</v>
      </c>
      <c r="L23" s="2" t="s">
        <v>2940</v>
      </c>
      <c r="M23" s="2" t="s">
        <v>2166</v>
      </c>
      <c r="N23" s="2" t="s">
        <v>274</v>
      </c>
      <c r="O23" s="2" t="s">
        <v>47</v>
      </c>
      <c r="P23" s="2" t="s">
        <v>2808</v>
      </c>
      <c r="Q23" s="2" t="s">
        <v>2809</v>
      </c>
      <c r="R23" s="2" t="s">
        <v>2810</v>
      </c>
      <c r="S23" s="2" t="s">
        <v>2942</v>
      </c>
      <c r="T23" s="2" t="s">
        <v>2943</v>
      </c>
      <c r="U23" s="2" t="s">
        <v>50</v>
      </c>
      <c r="V23" s="2" t="s">
        <v>51</v>
      </c>
      <c r="W23" s="2"/>
      <c r="X23" s="2"/>
      <c r="Y23" s="2"/>
      <c r="Z23" s="2"/>
      <c r="AA23" s="2" t="s">
        <v>2822</v>
      </c>
      <c r="AB23" s="2" t="s">
        <v>2822</v>
      </c>
      <c r="AC23">
        <f>Notes!$C$7 * Notes!$K$7 * Notes!$C$10 * Notes!$C$13</f>
        <v>27124684800</v>
      </c>
      <c r="AD23">
        <f>Notes!$D$7 * Notes!$L$7 * Notes!$C$10 * Notes!$C$13</f>
        <v>8798285220</v>
      </c>
      <c r="AE23">
        <f>Notes!$E$7 * Notes!$M$7 * Notes!$C$10 * Notes!$C$13</f>
        <v>3133440000</v>
      </c>
      <c r="AF23">
        <f>Notes!$F$7 * Notes!$N$7 * Notes!$C$10 * Notes!$C$13</f>
        <v>14155776000</v>
      </c>
      <c r="AG23">
        <v>3</v>
      </c>
      <c r="AH23">
        <v>3</v>
      </c>
      <c r="AI23">
        <v>3</v>
      </c>
    </row>
    <row r="24" spans="1:35" ht="30" x14ac:dyDescent="0.25">
      <c r="A24" s="2" t="s">
        <v>37</v>
      </c>
      <c r="B24" s="2" t="s">
        <v>2944</v>
      </c>
      <c r="C24" s="2" t="s">
        <v>39</v>
      </c>
      <c r="D24" s="2" t="s">
        <v>2933</v>
      </c>
      <c r="E24" s="2"/>
      <c r="F24" s="2" t="s">
        <v>2945</v>
      </c>
      <c r="G24" s="2" t="s">
        <v>2917</v>
      </c>
      <c r="H24" s="2" t="s">
        <v>43</v>
      </c>
      <c r="I24" s="2"/>
      <c r="J24" s="2" t="s">
        <v>44</v>
      </c>
      <c r="K24" s="2" t="s">
        <v>45</v>
      </c>
      <c r="L24" s="2" t="s">
        <v>2945</v>
      </c>
      <c r="M24" s="2" t="s">
        <v>2166</v>
      </c>
      <c r="N24" s="2" t="s">
        <v>274</v>
      </c>
      <c r="O24" s="2" t="s">
        <v>47</v>
      </c>
      <c r="P24" s="2" t="s">
        <v>2808</v>
      </c>
      <c r="Q24" s="2" t="s">
        <v>2809</v>
      </c>
      <c r="R24" s="2" t="s">
        <v>2810</v>
      </c>
      <c r="S24" s="2" t="s">
        <v>2946</v>
      </c>
      <c r="T24" s="2" t="s">
        <v>2947</v>
      </c>
      <c r="U24" s="2" t="s">
        <v>50</v>
      </c>
      <c r="V24" s="2" t="s">
        <v>51</v>
      </c>
      <c r="W24" s="2"/>
      <c r="X24" s="2"/>
      <c r="Y24" s="2"/>
      <c r="Z24" s="2"/>
      <c r="AA24" s="2" t="s">
        <v>2822</v>
      </c>
      <c r="AB24" s="2" t="s">
        <v>2822</v>
      </c>
      <c r="AC24">
        <f>Notes!$C$7 * Notes!$K$7 * Notes!$C$10 * Notes!$C$13</f>
        <v>27124684800</v>
      </c>
      <c r="AD24">
        <f>Notes!$D$7 * Notes!$L$7 * Notes!$C$10 * Notes!$C$13</f>
        <v>8798285220</v>
      </c>
      <c r="AE24">
        <f>Notes!$E$7 * Notes!$M$7 * Notes!$C$10 * Notes!$C$13</f>
        <v>3133440000</v>
      </c>
      <c r="AF24">
        <f>Notes!$F$7 * Notes!$N$7 * Notes!$C$10 * Notes!$C$13</f>
        <v>14155776000</v>
      </c>
      <c r="AG24">
        <v>3</v>
      </c>
      <c r="AH24">
        <v>3</v>
      </c>
      <c r="AI24">
        <v>3</v>
      </c>
    </row>
    <row r="25" spans="1:35" ht="30" x14ac:dyDescent="0.25">
      <c r="A25" s="2" t="s">
        <v>37</v>
      </c>
      <c r="B25" s="2" t="s">
        <v>2948</v>
      </c>
      <c r="C25" s="2" t="s">
        <v>39</v>
      </c>
      <c r="D25" s="2" t="s">
        <v>2933</v>
      </c>
      <c r="E25" s="2"/>
      <c r="F25" s="2" t="s">
        <v>2949</v>
      </c>
      <c r="G25" s="2" t="s">
        <v>2950</v>
      </c>
      <c r="H25" s="2" t="s">
        <v>43</v>
      </c>
      <c r="I25" s="2"/>
      <c r="J25" s="2" t="s">
        <v>44</v>
      </c>
      <c r="K25" s="2" t="s">
        <v>45</v>
      </c>
      <c r="L25" s="2" t="s">
        <v>2949</v>
      </c>
      <c r="M25" s="2" t="s">
        <v>2166</v>
      </c>
      <c r="N25" s="2" t="s">
        <v>274</v>
      </c>
      <c r="O25" s="2" t="s">
        <v>47</v>
      </c>
      <c r="P25" s="2" t="s">
        <v>2808</v>
      </c>
      <c r="Q25" s="2" t="s">
        <v>2809</v>
      </c>
      <c r="R25" s="2" t="s">
        <v>2810</v>
      </c>
      <c r="S25" s="2" t="s">
        <v>2951</v>
      </c>
      <c r="T25" s="2" t="s">
        <v>2952</v>
      </c>
      <c r="U25" s="2" t="s">
        <v>50</v>
      </c>
      <c r="V25" s="2" t="s">
        <v>51</v>
      </c>
      <c r="W25" s="2"/>
      <c r="X25" s="2"/>
      <c r="Y25" s="2"/>
      <c r="Z25" s="2"/>
      <c r="AA25" s="2" t="s">
        <v>2873</v>
      </c>
      <c r="AB25" s="2" t="s">
        <v>2873</v>
      </c>
      <c r="AC25">
        <f>Notes!$C$7 * Notes!$K$7 * Notes!$C$10 * Notes!$C$13</f>
        <v>27124684800</v>
      </c>
      <c r="AD25">
        <f>Notes!$D$7 * Notes!$L$7 * Notes!$C$10 * Notes!$C$13</f>
        <v>8798285220</v>
      </c>
      <c r="AE25">
        <f>Notes!$E$7 * Notes!$M$7 * Notes!$C$10 * Notes!$C$13</f>
        <v>3133440000</v>
      </c>
      <c r="AF25">
        <f>Notes!$F$7 * Notes!$N$7 * Notes!$C$10 * Notes!$C$13</f>
        <v>14155776000</v>
      </c>
      <c r="AG25">
        <v>3</v>
      </c>
      <c r="AH25">
        <v>3</v>
      </c>
      <c r="AI25">
        <v>3</v>
      </c>
    </row>
    <row r="26" spans="1:35" ht="45" x14ac:dyDescent="0.25">
      <c r="A26" s="2" t="s">
        <v>37</v>
      </c>
      <c r="B26" s="2" t="s">
        <v>2953</v>
      </c>
      <c r="C26" s="2" t="s">
        <v>39</v>
      </c>
      <c r="D26" s="2" t="s">
        <v>2933</v>
      </c>
      <c r="E26" s="2"/>
      <c r="F26" s="2" t="s">
        <v>2954</v>
      </c>
      <c r="G26" s="2" t="s">
        <v>2955</v>
      </c>
      <c r="H26" s="2" t="s">
        <v>43</v>
      </c>
      <c r="I26" s="2"/>
      <c r="J26" s="2" t="s">
        <v>44</v>
      </c>
      <c r="K26" s="2" t="s">
        <v>45</v>
      </c>
      <c r="L26" s="2" t="s">
        <v>2954</v>
      </c>
      <c r="M26" s="2" t="s">
        <v>2166</v>
      </c>
      <c r="N26" s="2" t="s">
        <v>274</v>
      </c>
      <c r="O26" s="2" t="s">
        <v>47</v>
      </c>
      <c r="P26" s="2" t="s">
        <v>2808</v>
      </c>
      <c r="Q26" s="2" t="s">
        <v>2809</v>
      </c>
      <c r="R26" s="2" t="s">
        <v>2810</v>
      </c>
      <c r="S26" s="2" t="s">
        <v>2956</v>
      </c>
      <c r="T26" s="2" t="s">
        <v>2957</v>
      </c>
      <c r="U26" s="2" t="s">
        <v>50</v>
      </c>
      <c r="V26" s="2" t="s">
        <v>51</v>
      </c>
      <c r="W26" s="2"/>
      <c r="X26" s="2"/>
      <c r="Y26" s="2"/>
      <c r="Z26" s="2"/>
      <c r="AA26" s="2" t="s">
        <v>2866</v>
      </c>
      <c r="AB26" s="2" t="s">
        <v>2866</v>
      </c>
      <c r="AC26">
        <f>Notes!$C$7 * Notes!$K$7 * Notes!$C$10 * Notes!$C$13</f>
        <v>27124684800</v>
      </c>
      <c r="AD26">
        <f>Notes!$D$7 * Notes!$L$7 * Notes!$C$10 * Notes!$C$13</f>
        <v>8798285220</v>
      </c>
      <c r="AE26">
        <f>Notes!$E$7 * Notes!$M$7 * Notes!$C$10 * Notes!$C$13</f>
        <v>3133440000</v>
      </c>
      <c r="AF26">
        <f>Notes!$F$7 * Notes!$N$7 * Notes!$C$10 * Notes!$C$13</f>
        <v>14155776000</v>
      </c>
      <c r="AG26">
        <v>3</v>
      </c>
      <c r="AH26">
        <v>3</v>
      </c>
      <c r="AI26">
        <v>3</v>
      </c>
    </row>
    <row r="27" spans="1:35" ht="30" x14ac:dyDescent="0.25">
      <c r="A27" s="2" t="s">
        <v>37</v>
      </c>
      <c r="B27" s="2" t="s">
        <v>2958</v>
      </c>
      <c r="C27" s="2" t="s">
        <v>39</v>
      </c>
      <c r="D27" s="2" t="s">
        <v>2959</v>
      </c>
      <c r="E27" s="2"/>
      <c r="F27" s="2" t="s">
        <v>2960</v>
      </c>
      <c r="G27" s="2" t="s">
        <v>2961</v>
      </c>
      <c r="H27" s="2" t="s">
        <v>43</v>
      </c>
      <c r="I27" s="2"/>
      <c r="J27" s="2" t="s">
        <v>44</v>
      </c>
      <c r="K27" s="2" t="s">
        <v>45</v>
      </c>
      <c r="L27" s="2" t="s">
        <v>2960</v>
      </c>
      <c r="M27" s="2" t="s">
        <v>2166</v>
      </c>
      <c r="N27" s="2" t="s">
        <v>274</v>
      </c>
      <c r="O27" s="2" t="s">
        <v>47</v>
      </c>
      <c r="P27" s="2" t="s">
        <v>2808</v>
      </c>
      <c r="Q27" s="2" t="s">
        <v>2809</v>
      </c>
      <c r="R27" s="2" t="s">
        <v>2810</v>
      </c>
      <c r="S27" s="2" t="s">
        <v>2962</v>
      </c>
      <c r="T27" s="2" t="s">
        <v>2963</v>
      </c>
      <c r="U27" s="2" t="s">
        <v>50</v>
      </c>
      <c r="V27" s="2" t="s">
        <v>51</v>
      </c>
      <c r="W27" s="2"/>
      <c r="X27" s="2"/>
      <c r="Y27" s="2"/>
      <c r="Z27" s="2"/>
      <c r="AA27" s="2" t="s">
        <v>2822</v>
      </c>
      <c r="AB27" s="2" t="s">
        <v>2822</v>
      </c>
      <c r="AC27">
        <f>Notes!$C$7 * Notes!$K$7 * Notes!$C$10 * Notes!$C$13</f>
        <v>27124684800</v>
      </c>
      <c r="AD27">
        <f>Notes!$D$7 * Notes!$L$7 * Notes!$C$10 * Notes!$C$13</f>
        <v>8798285220</v>
      </c>
      <c r="AE27">
        <f>Notes!$E$7 * Notes!$M$7 * Notes!$C$10 * Notes!$C$13</f>
        <v>3133440000</v>
      </c>
      <c r="AF27">
        <f>Notes!$F$7 * Notes!$N$7 * Notes!$C$10 * Notes!$C$13</f>
        <v>14155776000</v>
      </c>
      <c r="AG27">
        <v>3</v>
      </c>
      <c r="AH27">
        <v>3</v>
      </c>
      <c r="AI27">
        <v>3</v>
      </c>
    </row>
    <row r="28" spans="1:35" ht="30" x14ac:dyDescent="0.25">
      <c r="A28" s="2" t="s">
        <v>37</v>
      </c>
      <c r="B28" s="2" t="s">
        <v>2964</v>
      </c>
      <c r="C28" s="2" t="s">
        <v>39</v>
      </c>
      <c r="D28" s="2" t="s">
        <v>2933</v>
      </c>
      <c r="E28" s="2"/>
      <c r="F28" s="2" t="s">
        <v>2965</v>
      </c>
      <c r="G28" s="2" t="s">
        <v>2966</v>
      </c>
      <c r="H28" s="2" t="s">
        <v>43</v>
      </c>
      <c r="I28" s="2"/>
      <c r="J28" s="2" t="s">
        <v>44</v>
      </c>
      <c r="K28" s="2" t="s">
        <v>45</v>
      </c>
      <c r="L28" s="2" t="s">
        <v>2965</v>
      </c>
      <c r="M28" s="2" t="s">
        <v>2166</v>
      </c>
      <c r="N28" s="2" t="s">
        <v>274</v>
      </c>
      <c r="O28" s="2" t="s">
        <v>47</v>
      </c>
      <c r="P28" s="2" t="s">
        <v>2808</v>
      </c>
      <c r="Q28" s="2" t="s">
        <v>2809</v>
      </c>
      <c r="R28" s="2" t="s">
        <v>2810</v>
      </c>
      <c r="S28" s="2" t="s">
        <v>2967</v>
      </c>
      <c r="T28" s="2" t="s">
        <v>2968</v>
      </c>
      <c r="U28" s="2" t="s">
        <v>50</v>
      </c>
      <c r="V28" s="2" t="s">
        <v>51</v>
      </c>
      <c r="W28" s="2"/>
      <c r="X28" s="2"/>
      <c r="Y28" s="2"/>
      <c r="Z28" s="2"/>
      <c r="AA28" s="2" t="s">
        <v>2873</v>
      </c>
      <c r="AB28" s="2" t="s">
        <v>2873</v>
      </c>
      <c r="AC28">
        <f>Notes!$C$7 * Notes!$K$7 * Notes!$C$10 * Notes!$C$13</f>
        <v>27124684800</v>
      </c>
      <c r="AD28">
        <f>Notes!$D$7 * Notes!$L$7 * Notes!$C$10 * Notes!$C$13</f>
        <v>8798285220</v>
      </c>
      <c r="AE28">
        <f>Notes!$E$7 * Notes!$M$7 * Notes!$C$10 * Notes!$C$13</f>
        <v>3133440000</v>
      </c>
      <c r="AF28">
        <f>Notes!$F$7 * Notes!$N$7 * Notes!$C$10 * Notes!$C$13</f>
        <v>14155776000</v>
      </c>
      <c r="AG28">
        <v>3</v>
      </c>
      <c r="AH28">
        <v>3</v>
      </c>
      <c r="AI28">
        <v>3</v>
      </c>
    </row>
    <row r="29" spans="1:35" ht="45" x14ac:dyDescent="0.25">
      <c r="A29" s="2" t="s">
        <v>37</v>
      </c>
      <c r="B29" s="2" t="s">
        <v>2969</v>
      </c>
      <c r="C29" s="2" t="s">
        <v>39</v>
      </c>
      <c r="D29" s="2" t="s">
        <v>2970</v>
      </c>
      <c r="E29" s="2" t="s">
        <v>2971</v>
      </c>
      <c r="F29" s="2" t="s">
        <v>2972</v>
      </c>
      <c r="G29" s="2" t="s">
        <v>2923</v>
      </c>
      <c r="H29" s="2" t="s">
        <v>43</v>
      </c>
      <c r="I29" s="2"/>
      <c r="J29" s="2" t="s">
        <v>44</v>
      </c>
      <c r="K29" s="2" t="s">
        <v>45</v>
      </c>
      <c r="L29" s="2" t="s">
        <v>2972</v>
      </c>
      <c r="M29" s="2" t="s">
        <v>2166</v>
      </c>
      <c r="N29" s="2" t="s">
        <v>274</v>
      </c>
      <c r="O29" s="2" t="s">
        <v>47</v>
      </c>
      <c r="P29" s="2" t="s">
        <v>2808</v>
      </c>
      <c r="Q29" s="2" t="s">
        <v>2809</v>
      </c>
      <c r="R29" s="2" t="s">
        <v>2810</v>
      </c>
      <c r="S29" s="2" t="s">
        <v>2973</v>
      </c>
      <c r="T29" s="2" t="s">
        <v>2974</v>
      </c>
      <c r="U29" s="2" t="s">
        <v>50</v>
      </c>
      <c r="V29" s="2" t="s">
        <v>51</v>
      </c>
      <c r="W29" s="2"/>
      <c r="X29" s="2"/>
      <c r="Y29" s="2"/>
      <c r="Z29" s="2"/>
      <c r="AA29" s="2" t="s">
        <v>2822</v>
      </c>
      <c r="AB29" s="2" t="s">
        <v>2822</v>
      </c>
      <c r="AC29">
        <f>Notes!$C$7 * Notes!$K$7 * Notes!$C$10 * Notes!$C$13</f>
        <v>27124684800</v>
      </c>
      <c r="AD29">
        <f>Notes!$D$7 * Notes!$L$7 * Notes!$C$10 * Notes!$C$13</f>
        <v>8798285220</v>
      </c>
      <c r="AE29">
        <f>Notes!$E$7 * Notes!$M$7 * Notes!$C$10 * Notes!$C$13</f>
        <v>3133440000</v>
      </c>
      <c r="AF29">
        <f>Notes!$F$7 * Notes!$N$7 * Notes!$C$10 * Notes!$C$13</f>
        <v>14155776000</v>
      </c>
      <c r="AG29">
        <v>3</v>
      </c>
      <c r="AH29">
        <v>3</v>
      </c>
      <c r="AI29">
        <v>3</v>
      </c>
    </row>
    <row r="30" spans="1:35" ht="150" x14ac:dyDescent="0.25">
      <c r="A30" s="2" t="s">
        <v>37</v>
      </c>
      <c r="B30" s="2" t="s">
        <v>2975</v>
      </c>
      <c r="C30" s="2" t="s">
        <v>39</v>
      </c>
      <c r="D30" s="2" t="s">
        <v>2976</v>
      </c>
      <c r="E30" s="2" t="s">
        <v>2977</v>
      </c>
      <c r="F30" s="2" t="s">
        <v>2978</v>
      </c>
      <c r="G30" s="2" t="s">
        <v>2929</v>
      </c>
      <c r="H30" s="2" t="s">
        <v>43</v>
      </c>
      <c r="I30" s="2"/>
      <c r="J30" s="2" t="s">
        <v>44</v>
      </c>
      <c r="K30" s="2" t="s">
        <v>45</v>
      </c>
      <c r="L30" s="2" t="s">
        <v>2978</v>
      </c>
      <c r="M30" s="2" t="s">
        <v>2166</v>
      </c>
      <c r="N30" s="2" t="s">
        <v>274</v>
      </c>
      <c r="O30" s="2" t="s">
        <v>47</v>
      </c>
      <c r="P30" s="2" t="s">
        <v>2808</v>
      </c>
      <c r="Q30" s="2" t="s">
        <v>2809</v>
      </c>
      <c r="R30" s="2" t="s">
        <v>2810</v>
      </c>
      <c r="S30" s="2" t="s">
        <v>2979</v>
      </c>
      <c r="T30" s="2" t="s">
        <v>2980</v>
      </c>
      <c r="U30" s="2" t="s">
        <v>50</v>
      </c>
      <c r="V30" s="2" t="s">
        <v>51</v>
      </c>
      <c r="W30" s="2"/>
      <c r="X30" s="2"/>
      <c r="Y30" s="2"/>
      <c r="Z30" s="2"/>
      <c r="AA30" s="2" t="s">
        <v>2822</v>
      </c>
      <c r="AB30" s="2" t="s">
        <v>2822</v>
      </c>
      <c r="AC30">
        <f>Notes!$C$7 * Notes!$K$7 * Notes!$C$10 * Notes!$C$13</f>
        <v>27124684800</v>
      </c>
      <c r="AD30">
        <f>Notes!$D$7 * Notes!$L$7 * Notes!$C$10 * Notes!$C$13</f>
        <v>8798285220</v>
      </c>
      <c r="AE30">
        <f>Notes!$E$7 * Notes!$M$7 * Notes!$C$10 * Notes!$C$13</f>
        <v>3133440000</v>
      </c>
      <c r="AF30">
        <f>Notes!$F$7 * Notes!$N$7 * Notes!$C$10 * Notes!$C$13</f>
        <v>14155776000</v>
      </c>
      <c r="AG30">
        <v>3</v>
      </c>
      <c r="AH30">
        <v>3</v>
      </c>
      <c r="AI30">
        <v>3</v>
      </c>
    </row>
    <row r="31" spans="1:35" ht="30" x14ac:dyDescent="0.25">
      <c r="A31" s="2" t="s">
        <v>37</v>
      </c>
      <c r="B31" s="2" t="s">
        <v>2981</v>
      </c>
      <c r="C31" s="2" t="s">
        <v>39</v>
      </c>
      <c r="D31" s="2" t="s">
        <v>2933</v>
      </c>
      <c r="E31" s="2"/>
      <c r="F31" s="2" t="s">
        <v>2982</v>
      </c>
      <c r="G31" s="2" t="s">
        <v>2983</v>
      </c>
      <c r="H31" s="2" t="s">
        <v>43</v>
      </c>
      <c r="I31" s="2"/>
      <c r="J31" s="2" t="s">
        <v>44</v>
      </c>
      <c r="K31" s="2" t="s">
        <v>45</v>
      </c>
      <c r="L31" s="2" t="s">
        <v>2982</v>
      </c>
      <c r="M31" s="2" t="s">
        <v>2166</v>
      </c>
      <c r="N31" s="2" t="s">
        <v>274</v>
      </c>
      <c r="O31" s="2" t="s">
        <v>47</v>
      </c>
      <c r="P31" s="2" t="s">
        <v>2808</v>
      </c>
      <c r="Q31" s="2" t="s">
        <v>2809</v>
      </c>
      <c r="R31" s="2" t="s">
        <v>2810</v>
      </c>
      <c r="S31" s="2" t="s">
        <v>2984</v>
      </c>
      <c r="T31" s="2" t="s">
        <v>2985</v>
      </c>
      <c r="U31" s="2" t="s">
        <v>50</v>
      </c>
      <c r="V31" s="2" t="s">
        <v>51</v>
      </c>
      <c r="W31" s="2"/>
      <c r="X31" s="2"/>
      <c r="Y31" s="2"/>
      <c r="Z31" s="2"/>
      <c r="AA31" s="2" t="s">
        <v>2902</v>
      </c>
      <c r="AB31" s="2" t="s">
        <v>2902</v>
      </c>
      <c r="AC31">
        <f>Notes!$C$7 * Notes!$K$7 * Notes!$C$10 * Notes!$C$13</f>
        <v>27124684800</v>
      </c>
      <c r="AD31">
        <f>Notes!$D$7 * Notes!$L$7 * Notes!$C$10 * Notes!$C$13</f>
        <v>8798285220</v>
      </c>
      <c r="AE31">
        <f>Notes!$E$7 * Notes!$M$7 * Notes!$C$10 * Notes!$C$13</f>
        <v>3133440000</v>
      </c>
      <c r="AF31">
        <f>Notes!$F$7 * Notes!$N$7 * Notes!$C$10 * Notes!$C$13</f>
        <v>14155776000</v>
      </c>
      <c r="AG31">
        <v>3</v>
      </c>
      <c r="AH31">
        <v>3</v>
      </c>
      <c r="AI31">
        <v>3</v>
      </c>
    </row>
    <row r="32" spans="1:35" ht="45" x14ac:dyDescent="0.25">
      <c r="A32" s="2" t="s">
        <v>37</v>
      </c>
      <c r="B32" s="2" t="s">
        <v>2986</v>
      </c>
      <c r="C32" s="2" t="s">
        <v>39</v>
      </c>
      <c r="D32" s="2" t="s">
        <v>2987</v>
      </c>
      <c r="E32" s="2"/>
      <c r="F32" s="2" t="s">
        <v>2988</v>
      </c>
      <c r="G32" s="2" t="s">
        <v>2989</v>
      </c>
      <c r="H32" s="2" t="s">
        <v>43</v>
      </c>
      <c r="I32" s="2"/>
      <c r="J32" s="2" t="s">
        <v>44</v>
      </c>
      <c r="K32" s="2" t="s">
        <v>45</v>
      </c>
      <c r="L32" s="2" t="s">
        <v>2988</v>
      </c>
      <c r="M32" s="2" t="s">
        <v>2166</v>
      </c>
      <c r="N32" s="2" t="s">
        <v>274</v>
      </c>
      <c r="O32" s="2" t="s">
        <v>47</v>
      </c>
      <c r="P32" s="2" t="s">
        <v>2808</v>
      </c>
      <c r="Q32" s="2" t="s">
        <v>2809</v>
      </c>
      <c r="R32" s="2" t="s">
        <v>2810</v>
      </c>
      <c r="S32" s="2" t="s">
        <v>2990</v>
      </c>
      <c r="T32" s="2" t="s">
        <v>2991</v>
      </c>
      <c r="U32" s="2" t="s">
        <v>50</v>
      </c>
      <c r="V32" s="2" t="s">
        <v>51</v>
      </c>
      <c r="W32" s="2"/>
      <c r="X32" s="2"/>
      <c r="Y32" s="2"/>
      <c r="Z32" s="2"/>
      <c r="AA32" s="2" t="s">
        <v>2902</v>
      </c>
      <c r="AB32" s="2" t="s">
        <v>2902</v>
      </c>
      <c r="AC32">
        <f>Notes!$C$7 * Notes!$K$7 * Notes!$C$10 * Notes!$C$13</f>
        <v>27124684800</v>
      </c>
      <c r="AD32">
        <f>Notes!$D$7 * Notes!$L$7 * Notes!$C$10 * Notes!$C$13</f>
        <v>8798285220</v>
      </c>
      <c r="AE32">
        <f>Notes!$E$7 * Notes!$M$7 * Notes!$C$10 * Notes!$C$13</f>
        <v>3133440000</v>
      </c>
      <c r="AF32">
        <f>Notes!$F$7 * Notes!$N$7 * Notes!$C$10 * Notes!$C$13</f>
        <v>14155776000</v>
      </c>
      <c r="AG32">
        <v>3</v>
      </c>
      <c r="AH32">
        <v>3</v>
      </c>
      <c r="AI32">
        <v>3</v>
      </c>
    </row>
    <row r="33" spans="1:35" ht="45" x14ac:dyDescent="0.25">
      <c r="A33" s="2" t="s">
        <v>37</v>
      </c>
      <c r="B33" s="2" t="s">
        <v>2992</v>
      </c>
      <c r="C33" s="2" t="s">
        <v>39</v>
      </c>
      <c r="D33" s="2" t="s">
        <v>2933</v>
      </c>
      <c r="E33" s="2"/>
      <c r="F33" s="2" t="s">
        <v>2993</v>
      </c>
      <c r="G33" s="2" t="s">
        <v>2994</v>
      </c>
      <c r="H33" s="2" t="s">
        <v>43</v>
      </c>
      <c r="I33" s="2"/>
      <c r="J33" s="2" t="s">
        <v>44</v>
      </c>
      <c r="K33" s="2" t="s">
        <v>45</v>
      </c>
      <c r="L33" s="2" t="s">
        <v>2993</v>
      </c>
      <c r="M33" s="2" t="s">
        <v>2166</v>
      </c>
      <c r="N33" s="2" t="s">
        <v>274</v>
      </c>
      <c r="O33" s="2" t="s">
        <v>47</v>
      </c>
      <c r="P33" s="2" t="s">
        <v>2808</v>
      </c>
      <c r="Q33" s="2" t="s">
        <v>2809</v>
      </c>
      <c r="R33" s="2" t="s">
        <v>2810</v>
      </c>
      <c r="S33" s="2" t="s">
        <v>2995</v>
      </c>
      <c r="T33" s="2" t="s">
        <v>2996</v>
      </c>
      <c r="U33" s="2" t="s">
        <v>50</v>
      </c>
      <c r="V33" s="2" t="s">
        <v>51</v>
      </c>
      <c r="W33" s="2"/>
      <c r="X33" s="2"/>
      <c r="Y33" s="2"/>
      <c r="Z33" s="2"/>
      <c r="AA33" s="2" t="s">
        <v>2902</v>
      </c>
      <c r="AB33" s="2" t="s">
        <v>2902</v>
      </c>
      <c r="AC33">
        <f>Notes!$C$7 * Notes!$K$7 * Notes!$C$10 * Notes!$C$13</f>
        <v>27124684800</v>
      </c>
      <c r="AD33">
        <f>Notes!$D$7 * Notes!$L$7 * Notes!$C$10 * Notes!$C$13</f>
        <v>8798285220</v>
      </c>
      <c r="AE33">
        <f>Notes!$E$7 * Notes!$M$7 * Notes!$C$10 * Notes!$C$13</f>
        <v>3133440000</v>
      </c>
      <c r="AF33">
        <f>Notes!$F$7 * Notes!$N$7 * Notes!$C$10 * Notes!$C$13</f>
        <v>14155776000</v>
      </c>
      <c r="AG33">
        <v>3</v>
      </c>
      <c r="AH33">
        <v>3</v>
      </c>
      <c r="AI33">
        <v>3</v>
      </c>
    </row>
    <row r="34" spans="1:35" ht="105" x14ac:dyDescent="0.25">
      <c r="A34" s="2" t="s">
        <v>37</v>
      </c>
      <c r="B34" s="2" t="s">
        <v>2997</v>
      </c>
      <c r="C34" s="2" t="s">
        <v>39</v>
      </c>
      <c r="D34" s="2" t="s">
        <v>2998</v>
      </c>
      <c r="E34" s="2"/>
      <c r="F34" s="2" t="s">
        <v>2999</v>
      </c>
      <c r="G34" s="2" t="s">
        <v>3000</v>
      </c>
      <c r="H34" s="2" t="s">
        <v>43</v>
      </c>
      <c r="I34" s="2"/>
      <c r="J34" s="2" t="s">
        <v>44</v>
      </c>
      <c r="K34" s="2" t="s">
        <v>45</v>
      </c>
      <c r="L34" s="2" t="s">
        <v>2999</v>
      </c>
      <c r="M34" s="2" t="s">
        <v>2166</v>
      </c>
      <c r="N34" s="2" t="s">
        <v>274</v>
      </c>
      <c r="O34" s="2" t="s">
        <v>47</v>
      </c>
      <c r="P34" s="2" t="s">
        <v>2808</v>
      </c>
      <c r="Q34" s="2" t="s">
        <v>2809</v>
      </c>
      <c r="R34" s="2" t="s">
        <v>2810</v>
      </c>
      <c r="S34" s="2" t="s">
        <v>3001</v>
      </c>
      <c r="T34" s="2" t="s">
        <v>3002</v>
      </c>
      <c r="U34" s="2" t="s">
        <v>50</v>
      </c>
      <c r="V34" s="2" t="s">
        <v>51</v>
      </c>
      <c r="W34" s="2"/>
      <c r="X34" s="2"/>
      <c r="Y34" s="2"/>
      <c r="Z34" s="2"/>
      <c r="AA34" s="2" t="s">
        <v>2822</v>
      </c>
      <c r="AB34" s="2" t="s">
        <v>2822</v>
      </c>
      <c r="AC34">
        <f>Notes!$C$7 * Notes!$K$7 * Notes!$C$10 * Notes!$C$13</f>
        <v>27124684800</v>
      </c>
      <c r="AD34">
        <f>Notes!$D$7 * Notes!$L$7 * Notes!$C$10 * Notes!$C$13</f>
        <v>8798285220</v>
      </c>
      <c r="AE34">
        <f>Notes!$E$7 * Notes!$M$7 * Notes!$C$10 * Notes!$C$13</f>
        <v>3133440000</v>
      </c>
      <c r="AF34">
        <f>Notes!$F$7 * Notes!$N$7 * Notes!$C$10 * Notes!$C$13</f>
        <v>14155776000</v>
      </c>
      <c r="AG34">
        <v>3</v>
      </c>
      <c r="AH34">
        <v>3</v>
      </c>
      <c r="AI34">
        <v>3</v>
      </c>
    </row>
    <row r="35" spans="1:35" ht="30" x14ac:dyDescent="0.25">
      <c r="A35" s="2" t="s">
        <v>37</v>
      </c>
      <c r="B35" s="2" t="s">
        <v>3003</v>
      </c>
      <c r="C35" s="2" t="s">
        <v>125</v>
      </c>
      <c r="D35" s="2" t="s">
        <v>3004</v>
      </c>
      <c r="E35" s="2"/>
      <c r="F35" s="2" t="s">
        <v>3005</v>
      </c>
      <c r="G35" s="2" t="s">
        <v>3006</v>
      </c>
      <c r="H35" s="2" t="s">
        <v>43</v>
      </c>
      <c r="I35" s="2"/>
      <c r="J35" s="2" t="s">
        <v>44</v>
      </c>
      <c r="K35" s="2" t="s">
        <v>45</v>
      </c>
      <c r="L35" s="2" t="s">
        <v>3005</v>
      </c>
      <c r="M35" s="2" t="s">
        <v>2166</v>
      </c>
      <c r="N35" s="2" t="s">
        <v>274</v>
      </c>
      <c r="O35" s="2" t="s">
        <v>47</v>
      </c>
      <c r="P35" s="2" t="s">
        <v>2808</v>
      </c>
      <c r="Q35" s="2" t="s">
        <v>2809</v>
      </c>
      <c r="R35" s="2" t="s">
        <v>2810</v>
      </c>
      <c r="S35" s="2" t="s">
        <v>3007</v>
      </c>
      <c r="T35" s="2" t="s">
        <v>3008</v>
      </c>
      <c r="U35" s="2" t="s">
        <v>50</v>
      </c>
      <c r="V35" s="2" t="s">
        <v>51</v>
      </c>
      <c r="W35" s="2"/>
      <c r="X35" s="2"/>
      <c r="Y35" s="2"/>
      <c r="Z35" s="2"/>
      <c r="AA35" s="2" t="s">
        <v>3009</v>
      </c>
      <c r="AB35" s="2" t="s">
        <v>3009</v>
      </c>
      <c r="AC35">
        <f>Notes!$C$7 * Notes!$K$7 * Notes!$C$10 * Notes!$C$13</f>
        <v>27124684800</v>
      </c>
      <c r="AD35">
        <f>Notes!$D$7 * Notes!$L$7 * Notes!$C$10 * Notes!$C$13</f>
        <v>8798285220</v>
      </c>
      <c r="AE35">
        <f>Notes!$E$7 * Notes!$M$7 * Notes!$C$10 * Notes!$C$13</f>
        <v>3133440000</v>
      </c>
      <c r="AF35">
        <f>Notes!$F$7 * Notes!$N$7 * Notes!$C$10 * Notes!$C$13</f>
        <v>14155776000</v>
      </c>
      <c r="AG35">
        <v>3</v>
      </c>
      <c r="AH35">
        <v>2</v>
      </c>
      <c r="AI35">
        <v>3</v>
      </c>
    </row>
    <row r="36" spans="1:35" ht="90" x14ac:dyDescent="0.25">
      <c r="A36" s="2" t="s">
        <v>37</v>
      </c>
      <c r="B36" s="2" t="s">
        <v>3010</v>
      </c>
      <c r="C36" s="2" t="s">
        <v>37</v>
      </c>
      <c r="D36" s="2" t="s">
        <v>3011</v>
      </c>
      <c r="E36" s="2" t="s">
        <v>3012</v>
      </c>
      <c r="F36" s="2" t="s">
        <v>3013</v>
      </c>
      <c r="G36" s="2" t="s">
        <v>3014</v>
      </c>
      <c r="H36" s="2" t="s">
        <v>43</v>
      </c>
      <c r="I36" s="2"/>
      <c r="J36" s="2" t="s">
        <v>44</v>
      </c>
      <c r="K36" s="2" t="s">
        <v>45</v>
      </c>
      <c r="L36" s="2" t="s">
        <v>3013</v>
      </c>
      <c r="M36" s="2" t="s">
        <v>2166</v>
      </c>
      <c r="N36" s="2" t="s">
        <v>274</v>
      </c>
      <c r="O36" s="2" t="s">
        <v>47</v>
      </c>
      <c r="P36" s="2" t="s">
        <v>2808</v>
      </c>
      <c r="Q36" s="2" t="s">
        <v>2809</v>
      </c>
      <c r="R36" s="2" t="s">
        <v>2810</v>
      </c>
      <c r="S36" s="2" t="s">
        <v>3015</v>
      </c>
      <c r="T36" s="2" t="s">
        <v>3016</v>
      </c>
      <c r="U36" s="2" t="s">
        <v>50</v>
      </c>
      <c r="V36" s="2" t="s">
        <v>51</v>
      </c>
      <c r="W36" s="2"/>
      <c r="X36" s="2"/>
      <c r="Y36" s="2"/>
      <c r="Z36" s="2"/>
      <c r="AA36" s="2" t="s">
        <v>3017</v>
      </c>
      <c r="AB36" s="2" t="s">
        <v>3017</v>
      </c>
      <c r="AC36">
        <f>Notes!$C$7 * Notes!$K$7 * Notes!$C$10 * Notes!$C$13</f>
        <v>27124684800</v>
      </c>
      <c r="AD36">
        <f>Notes!$D$7 * Notes!$L$7 * Notes!$C$10 * Notes!$C$13</f>
        <v>8798285220</v>
      </c>
      <c r="AE36">
        <f>Notes!$E$7 * Notes!$M$7 * Notes!$C$10 * Notes!$C$13</f>
        <v>3133440000</v>
      </c>
      <c r="AF36">
        <f>Notes!$F$7 * Notes!$N$7 * Notes!$C$10 * Notes!$C$13</f>
        <v>14155776000</v>
      </c>
      <c r="AG36">
        <v>3</v>
      </c>
      <c r="AH36">
        <v>3</v>
      </c>
      <c r="AI36">
        <v>3</v>
      </c>
    </row>
    <row r="37" spans="1:35" ht="90" x14ac:dyDescent="0.25">
      <c r="A37" s="2" t="s">
        <v>37</v>
      </c>
      <c r="B37" s="2" t="s">
        <v>3018</v>
      </c>
      <c r="C37" s="2" t="s">
        <v>37</v>
      </c>
      <c r="D37" s="2" t="s">
        <v>3019</v>
      </c>
      <c r="E37" s="2" t="s">
        <v>3020</v>
      </c>
      <c r="F37" s="2" t="s">
        <v>3021</v>
      </c>
      <c r="G37" s="2" t="s">
        <v>3014</v>
      </c>
      <c r="H37" s="2" t="s">
        <v>43</v>
      </c>
      <c r="I37" s="2"/>
      <c r="J37" s="2" t="s">
        <v>44</v>
      </c>
      <c r="K37" s="2" t="s">
        <v>2807</v>
      </c>
      <c r="L37" s="2" t="s">
        <v>3021</v>
      </c>
      <c r="M37" s="2" t="s">
        <v>2166</v>
      </c>
      <c r="N37" s="2" t="s">
        <v>274</v>
      </c>
      <c r="O37" s="2" t="s">
        <v>47</v>
      </c>
      <c r="P37" s="2" t="s">
        <v>2808</v>
      </c>
      <c r="Q37" s="2" t="s">
        <v>2809</v>
      </c>
      <c r="R37" s="2" t="s">
        <v>2810</v>
      </c>
      <c r="S37" s="2" t="s">
        <v>3022</v>
      </c>
      <c r="T37" s="2" t="s">
        <v>3023</v>
      </c>
      <c r="U37" s="2" t="s">
        <v>2813</v>
      </c>
      <c r="V37" s="2" t="s">
        <v>2814</v>
      </c>
      <c r="W37" s="2"/>
      <c r="X37" s="2"/>
      <c r="Y37" s="2"/>
      <c r="Z37" s="2"/>
      <c r="AA37" s="2" t="s">
        <v>2815</v>
      </c>
      <c r="AB37" s="2" t="s">
        <v>2815</v>
      </c>
      <c r="AC37">
        <f>Notes!$C$7 * Notes!$K$7 * Notes!$C$10 * Notes!$C$13</f>
        <v>27124684800</v>
      </c>
      <c r="AD37">
        <f>Notes!$D$7 * Notes!$L$7 * Notes!$C$10 * Notes!$C$13</f>
        <v>8798285220</v>
      </c>
      <c r="AE37">
        <f>Notes!$E$7 * Notes!$M$7 * Notes!$C$10 * Notes!$C$13</f>
        <v>3133440000</v>
      </c>
      <c r="AF37">
        <f>Notes!$F$7 * Notes!$N$7 * Notes!$C$10 * Notes!$C$13</f>
        <v>14155776000</v>
      </c>
      <c r="AG37">
        <v>3</v>
      </c>
      <c r="AH37">
        <v>2</v>
      </c>
      <c r="AI37">
        <v>3</v>
      </c>
    </row>
    <row r="38" spans="1:35" ht="45" x14ac:dyDescent="0.25">
      <c r="A38" s="2" t="s">
        <v>37</v>
      </c>
      <c r="B38" s="2" t="s">
        <v>3024</v>
      </c>
      <c r="C38" s="2" t="s">
        <v>37</v>
      </c>
      <c r="D38" s="2" t="s">
        <v>3025</v>
      </c>
      <c r="E38" s="2"/>
      <c r="F38" s="2" t="s">
        <v>3026</v>
      </c>
      <c r="G38" s="2" t="s">
        <v>3027</v>
      </c>
      <c r="H38" s="2" t="s">
        <v>43</v>
      </c>
      <c r="I38" s="2"/>
      <c r="J38" s="2" t="s">
        <v>44</v>
      </c>
      <c r="K38" s="2" t="s">
        <v>2807</v>
      </c>
      <c r="L38" s="2" t="s">
        <v>3026</v>
      </c>
      <c r="M38" s="2" t="s">
        <v>2166</v>
      </c>
      <c r="N38" s="2" t="s">
        <v>274</v>
      </c>
      <c r="O38" s="2" t="s">
        <v>47</v>
      </c>
      <c r="P38" s="2" t="s">
        <v>2808</v>
      </c>
      <c r="Q38" s="2" t="s">
        <v>2809</v>
      </c>
      <c r="R38" s="2" t="s">
        <v>2810</v>
      </c>
      <c r="S38" s="2" t="s">
        <v>3028</v>
      </c>
      <c r="T38" s="2" t="s">
        <v>3029</v>
      </c>
      <c r="U38" s="2" t="s">
        <v>2813</v>
      </c>
      <c r="V38" s="2" t="s">
        <v>2814</v>
      </c>
      <c r="W38" s="2"/>
      <c r="X38" s="2"/>
      <c r="Y38" s="2"/>
      <c r="Z38" s="2"/>
      <c r="AA38" s="2" t="s">
        <v>3017</v>
      </c>
      <c r="AB38" s="2" t="s">
        <v>3017</v>
      </c>
      <c r="AC38">
        <f>Notes!$C$7 * Notes!$K$7 * Notes!$C$10 * Notes!$C$13</f>
        <v>27124684800</v>
      </c>
      <c r="AD38">
        <f>Notes!$D$7 * Notes!$L$7 * Notes!$C$10 * Notes!$C$13</f>
        <v>8798285220</v>
      </c>
      <c r="AE38">
        <f>Notes!$E$7 * Notes!$M$7 * Notes!$C$10 * Notes!$C$13</f>
        <v>3133440000</v>
      </c>
      <c r="AF38">
        <f>Notes!$F$7 * Notes!$N$7 * Notes!$C$10 * Notes!$C$13</f>
        <v>14155776000</v>
      </c>
      <c r="AG38">
        <v>3</v>
      </c>
      <c r="AH38">
        <v>3</v>
      </c>
      <c r="AI38">
        <v>3</v>
      </c>
    </row>
    <row r="39" spans="1:35" ht="45" x14ac:dyDescent="0.25">
      <c r="A39" s="2" t="s">
        <v>37</v>
      </c>
      <c r="B39" s="2" t="s">
        <v>3030</v>
      </c>
      <c r="C39" s="2" t="s">
        <v>37</v>
      </c>
      <c r="D39" s="2" t="s">
        <v>3031</v>
      </c>
      <c r="E39" s="2"/>
      <c r="F39" s="2" t="s">
        <v>3032</v>
      </c>
      <c r="G39" s="2" t="s">
        <v>3033</v>
      </c>
      <c r="H39" s="2" t="s">
        <v>43</v>
      </c>
      <c r="I39" s="2"/>
      <c r="J39" s="2" t="s">
        <v>44</v>
      </c>
      <c r="K39" s="2" t="s">
        <v>2807</v>
      </c>
      <c r="L39" s="2" t="s">
        <v>3032</v>
      </c>
      <c r="M39" s="2" t="s">
        <v>2166</v>
      </c>
      <c r="N39" s="2" t="s">
        <v>274</v>
      </c>
      <c r="O39" s="2" t="s">
        <v>47</v>
      </c>
      <c r="P39" s="2" t="s">
        <v>2808</v>
      </c>
      <c r="Q39" s="2" t="s">
        <v>2809</v>
      </c>
      <c r="R39" s="2" t="s">
        <v>2810</v>
      </c>
      <c r="S39" s="2" t="s">
        <v>3034</v>
      </c>
      <c r="T39" s="2" t="s">
        <v>3035</v>
      </c>
      <c r="U39" s="2" t="s">
        <v>2813</v>
      </c>
      <c r="V39" s="2" t="s">
        <v>2814</v>
      </c>
      <c r="W39" s="2"/>
      <c r="X39" s="2"/>
      <c r="Y39" s="2"/>
      <c r="Z39" s="2"/>
      <c r="AA39" s="2" t="s">
        <v>3017</v>
      </c>
      <c r="AB39" s="2" t="s">
        <v>3017</v>
      </c>
      <c r="AC39">
        <f>Notes!$C$7 * Notes!$K$7 * Notes!$C$10 * Notes!$C$13</f>
        <v>27124684800</v>
      </c>
      <c r="AD39">
        <f>Notes!$D$7 * Notes!$L$7 * Notes!$C$10 * Notes!$C$13</f>
        <v>8798285220</v>
      </c>
      <c r="AE39">
        <f>Notes!$E$7 * Notes!$M$7 * Notes!$C$10 * Notes!$C$13</f>
        <v>3133440000</v>
      </c>
      <c r="AF39">
        <f>Notes!$F$7 * Notes!$N$7 * Notes!$C$10 * Notes!$C$13</f>
        <v>14155776000</v>
      </c>
      <c r="AG39">
        <v>3</v>
      </c>
      <c r="AH39">
        <v>3</v>
      </c>
      <c r="AI39">
        <v>3</v>
      </c>
    </row>
    <row r="40" spans="1:35" ht="30" x14ac:dyDescent="0.25">
      <c r="A40" s="2" t="s">
        <v>37</v>
      </c>
      <c r="B40" s="2" t="s">
        <v>3036</v>
      </c>
      <c r="C40" s="2" t="s">
        <v>37</v>
      </c>
      <c r="D40" s="2" t="s">
        <v>3037</v>
      </c>
      <c r="E40" s="2"/>
      <c r="F40" s="2" t="s">
        <v>3038</v>
      </c>
      <c r="G40" s="2" t="s">
        <v>3039</v>
      </c>
      <c r="H40" s="2" t="s">
        <v>43</v>
      </c>
      <c r="I40" s="2"/>
      <c r="J40" s="2" t="s">
        <v>44</v>
      </c>
      <c r="K40" s="2" t="s">
        <v>2807</v>
      </c>
      <c r="L40" s="2" t="s">
        <v>3038</v>
      </c>
      <c r="M40" s="2" t="s">
        <v>2166</v>
      </c>
      <c r="N40" s="2" t="s">
        <v>274</v>
      </c>
      <c r="O40" s="2" t="s">
        <v>47</v>
      </c>
      <c r="P40" s="2" t="s">
        <v>2808</v>
      </c>
      <c r="Q40" s="2" t="s">
        <v>2809</v>
      </c>
      <c r="R40" s="2" t="s">
        <v>2810</v>
      </c>
      <c r="S40" s="2" t="s">
        <v>3040</v>
      </c>
      <c r="T40" s="2" t="s">
        <v>3041</v>
      </c>
      <c r="U40" s="2" t="s">
        <v>2813</v>
      </c>
      <c r="V40" s="2" t="s">
        <v>2814</v>
      </c>
      <c r="W40" s="2"/>
      <c r="X40" s="2"/>
      <c r="Y40" s="2"/>
      <c r="Z40" s="2"/>
      <c r="AA40" s="2" t="s">
        <v>3017</v>
      </c>
      <c r="AB40" s="2" t="s">
        <v>3017</v>
      </c>
      <c r="AC40">
        <f>Notes!$C$7 * Notes!$K$7 * Notes!$C$10 * Notes!$C$13</f>
        <v>27124684800</v>
      </c>
      <c r="AD40">
        <f>Notes!$D$7 * Notes!$L$7 * Notes!$C$10 * Notes!$C$13</f>
        <v>8798285220</v>
      </c>
      <c r="AE40">
        <f>Notes!$E$7 * Notes!$M$7 * Notes!$C$10 * Notes!$C$13</f>
        <v>3133440000</v>
      </c>
      <c r="AF40">
        <f>Notes!$F$7 * Notes!$N$7 * Notes!$C$10 * Notes!$C$13</f>
        <v>14155776000</v>
      </c>
      <c r="AG40">
        <v>3</v>
      </c>
      <c r="AH40">
        <v>3</v>
      </c>
      <c r="AI40">
        <v>3</v>
      </c>
    </row>
    <row r="41" spans="1:35" ht="105" x14ac:dyDescent="0.25">
      <c r="A41" s="2" t="s">
        <v>37</v>
      </c>
      <c r="B41" s="2" t="s">
        <v>3018</v>
      </c>
      <c r="C41" s="2" t="s">
        <v>37</v>
      </c>
      <c r="D41" s="2" t="s">
        <v>3042</v>
      </c>
      <c r="E41" s="2" t="s">
        <v>3043</v>
      </c>
      <c r="F41" s="2" t="s">
        <v>3044</v>
      </c>
      <c r="G41" s="2" t="s">
        <v>3014</v>
      </c>
      <c r="H41" s="2" t="s">
        <v>43</v>
      </c>
      <c r="I41" s="2"/>
      <c r="J41" s="2" t="s">
        <v>44</v>
      </c>
      <c r="K41" s="2" t="s">
        <v>2807</v>
      </c>
      <c r="L41" s="2" t="s">
        <v>3044</v>
      </c>
      <c r="M41" s="2" t="s">
        <v>2166</v>
      </c>
      <c r="N41" s="2" t="s">
        <v>274</v>
      </c>
      <c r="O41" s="2" t="s">
        <v>47</v>
      </c>
      <c r="P41" s="2" t="s">
        <v>2808</v>
      </c>
      <c r="Q41" s="2" t="s">
        <v>2809</v>
      </c>
      <c r="R41" s="2" t="s">
        <v>2810</v>
      </c>
      <c r="S41" s="2" t="s">
        <v>3045</v>
      </c>
      <c r="T41" s="2" t="s">
        <v>3046</v>
      </c>
      <c r="U41" s="2" t="s">
        <v>2813</v>
      </c>
      <c r="V41" s="2" t="s">
        <v>2814</v>
      </c>
      <c r="W41" s="2"/>
      <c r="X41" s="2"/>
      <c r="Y41" s="2"/>
      <c r="Z41" s="2"/>
      <c r="AA41" s="2" t="s">
        <v>2822</v>
      </c>
      <c r="AB41" s="2" t="s">
        <v>2822</v>
      </c>
      <c r="AC41">
        <f>Notes!$C$7 * Notes!$K$7 * Notes!$C$10 * Notes!$C$13</f>
        <v>27124684800</v>
      </c>
      <c r="AD41">
        <f>Notes!$D$7 * Notes!$L$7 * Notes!$C$10 * Notes!$C$13</f>
        <v>8798285220</v>
      </c>
      <c r="AE41">
        <f>Notes!$E$7 * Notes!$M$7 * Notes!$C$10 * Notes!$C$13</f>
        <v>3133440000</v>
      </c>
      <c r="AF41">
        <f>Notes!$F$7 * Notes!$N$7 * Notes!$C$10 * Notes!$C$13</f>
        <v>14155776000</v>
      </c>
      <c r="AG41">
        <v>3</v>
      </c>
      <c r="AH41">
        <v>3</v>
      </c>
      <c r="AI41">
        <v>3</v>
      </c>
    </row>
    <row r="42" spans="1:35" ht="30" x14ac:dyDescent="0.25">
      <c r="A42" s="2" t="s">
        <v>37</v>
      </c>
      <c r="B42" s="2" t="s">
        <v>3047</v>
      </c>
      <c r="C42" s="2" t="s">
        <v>37</v>
      </c>
      <c r="D42" s="2" t="s">
        <v>3048</v>
      </c>
      <c r="E42" s="2"/>
      <c r="F42" s="2" t="s">
        <v>3049</v>
      </c>
      <c r="G42" s="2" t="s">
        <v>3050</v>
      </c>
      <c r="H42" s="2" t="s">
        <v>43</v>
      </c>
      <c r="I42" s="2"/>
      <c r="J42" s="2" t="s">
        <v>44</v>
      </c>
      <c r="K42" s="2" t="s">
        <v>2807</v>
      </c>
      <c r="L42" s="2" t="s">
        <v>3049</v>
      </c>
      <c r="M42" s="2" t="s">
        <v>2166</v>
      </c>
      <c r="N42" s="2" t="s">
        <v>274</v>
      </c>
      <c r="O42" s="2" t="s">
        <v>47</v>
      </c>
      <c r="P42" s="2" t="s">
        <v>2808</v>
      </c>
      <c r="Q42" s="2" t="s">
        <v>2809</v>
      </c>
      <c r="R42" s="2" t="s">
        <v>2810</v>
      </c>
      <c r="S42" s="2" t="s">
        <v>3051</v>
      </c>
      <c r="T42" s="2" t="s">
        <v>3052</v>
      </c>
      <c r="U42" s="2" t="s">
        <v>2813</v>
      </c>
      <c r="V42" s="2" t="s">
        <v>2814</v>
      </c>
      <c r="W42" s="2"/>
      <c r="X42" s="2"/>
      <c r="Y42" s="2"/>
      <c r="Z42" s="2"/>
      <c r="AA42" s="2" t="s">
        <v>3053</v>
      </c>
      <c r="AB42" s="2" t="s">
        <v>3053</v>
      </c>
      <c r="AC42">
        <f>Notes!$C$7 * Notes!$K$7 * Notes!$C$10 * Notes!$C$13</f>
        <v>27124684800</v>
      </c>
      <c r="AD42">
        <f>Notes!$D$7 * Notes!$L$7 * Notes!$C$10 * Notes!$C$13</f>
        <v>8798285220</v>
      </c>
      <c r="AE42">
        <f>Notes!$E$7 * Notes!$M$7 * Notes!$C$10 * Notes!$C$13</f>
        <v>3133440000</v>
      </c>
      <c r="AF42">
        <f>Notes!$F$7 * Notes!$N$7 * Notes!$C$10 * Notes!$C$13</f>
        <v>14155776000</v>
      </c>
      <c r="AG42">
        <v>3</v>
      </c>
      <c r="AH42">
        <v>2</v>
      </c>
      <c r="AI42">
        <v>3</v>
      </c>
    </row>
    <row r="43" spans="1:35" ht="105" x14ac:dyDescent="0.25">
      <c r="A43" s="2" t="s">
        <v>37</v>
      </c>
      <c r="B43" s="2" t="s">
        <v>3054</v>
      </c>
      <c r="C43" s="2" t="s">
        <v>37</v>
      </c>
      <c r="D43" s="2" t="s">
        <v>3055</v>
      </c>
      <c r="E43" s="2" t="s">
        <v>3056</v>
      </c>
      <c r="F43" s="2" t="s">
        <v>3057</v>
      </c>
      <c r="G43" s="2" t="s">
        <v>3058</v>
      </c>
      <c r="H43" s="2" t="s">
        <v>43</v>
      </c>
      <c r="I43" s="2"/>
      <c r="J43" s="2" t="s">
        <v>44</v>
      </c>
      <c r="K43" s="2" t="s">
        <v>2807</v>
      </c>
      <c r="L43" s="2" t="s">
        <v>3057</v>
      </c>
      <c r="M43" s="2" t="s">
        <v>2166</v>
      </c>
      <c r="N43" s="2" t="s">
        <v>274</v>
      </c>
      <c r="O43" s="2" t="s">
        <v>47</v>
      </c>
      <c r="P43" s="2" t="s">
        <v>2808</v>
      </c>
      <c r="Q43" s="2" t="s">
        <v>2809</v>
      </c>
      <c r="R43" s="2" t="s">
        <v>2810</v>
      </c>
      <c r="S43" s="2" t="s">
        <v>3059</v>
      </c>
      <c r="T43" s="2" t="s">
        <v>3060</v>
      </c>
      <c r="U43" s="2" t="s">
        <v>2813</v>
      </c>
      <c r="V43" s="2" t="s">
        <v>2814</v>
      </c>
      <c r="W43" s="2"/>
      <c r="X43" s="2"/>
      <c r="Y43" s="2"/>
      <c r="Z43" s="2"/>
      <c r="AA43" s="2" t="s">
        <v>3061</v>
      </c>
      <c r="AB43" s="2" t="s">
        <v>3061</v>
      </c>
      <c r="AC43">
        <f>Notes!$C$7 * Notes!$K$7 * Notes!$C$10 * Notes!$C$13</f>
        <v>27124684800</v>
      </c>
      <c r="AD43">
        <f>Notes!$D$7 * Notes!$L$7 * Notes!$C$10 * Notes!$C$13</f>
        <v>8798285220</v>
      </c>
      <c r="AE43">
        <f>Notes!$E$7 * Notes!$M$7 * Notes!$C$10 * Notes!$C$13</f>
        <v>3133440000</v>
      </c>
      <c r="AF43">
        <f>Notes!$F$7 * Notes!$N$7 * Notes!$C$10 * Notes!$C$13</f>
        <v>14155776000</v>
      </c>
      <c r="AG43">
        <v>3</v>
      </c>
      <c r="AH43">
        <v>3</v>
      </c>
      <c r="AI43">
        <v>3</v>
      </c>
    </row>
    <row r="44" spans="1:35" ht="30" x14ac:dyDescent="0.25">
      <c r="A44" s="2" t="s">
        <v>37</v>
      </c>
      <c r="B44" s="2" t="s">
        <v>3062</v>
      </c>
      <c r="C44" s="2" t="s">
        <v>37</v>
      </c>
      <c r="D44" s="2" t="s">
        <v>3063</v>
      </c>
      <c r="E44" s="2"/>
      <c r="F44" s="2" t="s">
        <v>3064</v>
      </c>
      <c r="G44" s="2" t="s">
        <v>3065</v>
      </c>
      <c r="H44" s="2" t="s">
        <v>43</v>
      </c>
      <c r="I44" s="2"/>
      <c r="J44" s="2" t="s">
        <v>44</v>
      </c>
      <c r="K44" s="2" t="s">
        <v>2807</v>
      </c>
      <c r="L44" s="2" t="s">
        <v>3064</v>
      </c>
      <c r="M44" s="2" t="s">
        <v>2166</v>
      </c>
      <c r="N44" s="2" t="s">
        <v>274</v>
      </c>
      <c r="O44" s="2" t="s">
        <v>47</v>
      </c>
      <c r="P44" s="2" t="s">
        <v>2808</v>
      </c>
      <c r="Q44" s="2" t="s">
        <v>2809</v>
      </c>
      <c r="R44" s="2" t="s">
        <v>2810</v>
      </c>
      <c r="S44" s="2" t="s">
        <v>3066</v>
      </c>
      <c r="T44" s="2" t="s">
        <v>3067</v>
      </c>
      <c r="U44" s="2" t="s">
        <v>2813</v>
      </c>
      <c r="V44" s="2" t="s">
        <v>2814</v>
      </c>
      <c r="W44" s="2"/>
      <c r="X44" s="2"/>
      <c r="Y44" s="2"/>
      <c r="Z44" s="2"/>
      <c r="AA44" s="2" t="s">
        <v>3017</v>
      </c>
      <c r="AB44" s="2" t="s">
        <v>3017</v>
      </c>
      <c r="AC44">
        <f>Notes!$C$7 * Notes!$K$7 * Notes!$C$10 * Notes!$C$13</f>
        <v>27124684800</v>
      </c>
      <c r="AD44">
        <f>Notes!$D$7 * Notes!$L$7 * Notes!$C$10 * Notes!$C$13</f>
        <v>8798285220</v>
      </c>
      <c r="AE44">
        <f>Notes!$E$7 * Notes!$M$7 * Notes!$C$10 * Notes!$C$13</f>
        <v>3133440000</v>
      </c>
      <c r="AF44">
        <f>Notes!$F$7 * Notes!$N$7 * Notes!$C$10 * Notes!$C$13</f>
        <v>14155776000</v>
      </c>
      <c r="AG44">
        <v>3</v>
      </c>
      <c r="AH44">
        <v>3</v>
      </c>
      <c r="AI44">
        <v>3</v>
      </c>
    </row>
    <row r="45" spans="1:35" ht="60" x14ac:dyDescent="0.25">
      <c r="A45" s="2" t="s">
        <v>37</v>
      </c>
      <c r="B45" s="2" t="s">
        <v>3068</v>
      </c>
      <c r="C45" s="2" t="s">
        <v>37</v>
      </c>
      <c r="D45" s="2" t="s">
        <v>3069</v>
      </c>
      <c r="E45" s="2" t="s">
        <v>3070</v>
      </c>
      <c r="F45" s="2" t="s">
        <v>3071</v>
      </c>
      <c r="G45" s="2" t="s">
        <v>3033</v>
      </c>
      <c r="H45" s="2" t="s">
        <v>43</v>
      </c>
      <c r="I45" s="2"/>
      <c r="J45" s="2" t="s">
        <v>44</v>
      </c>
      <c r="K45" s="2" t="s">
        <v>2807</v>
      </c>
      <c r="L45" s="2" t="s">
        <v>3071</v>
      </c>
      <c r="M45" s="2" t="s">
        <v>2166</v>
      </c>
      <c r="N45" s="2" t="s">
        <v>274</v>
      </c>
      <c r="O45" s="2" t="s">
        <v>47</v>
      </c>
      <c r="P45" s="2" t="s">
        <v>2808</v>
      </c>
      <c r="Q45" s="2" t="s">
        <v>2809</v>
      </c>
      <c r="R45" s="2" t="s">
        <v>2810</v>
      </c>
      <c r="S45" s="2" t="s">
        <v>3072</v>
      </c>
      <c r="T45" s="2" t="s">
        <v>3073</v>
      </c>
      <c r="U45" s="2" t="s">
        <v>2813</v>
      </c>
      <c r="V45" s="2" t="s">
        <v>2814</v>
      </c>
      <c r="W45" s="2"/>
      <c r="X45" s="2"/>
      <c r="Y45" s="2"/>
      <c r="Z45" s="2"/>
      <c r="AA45" s="2" t="s">
        <v>3017</v>
      </c>
      <c r="AB45" s="2" t="s">
        <v>3017</v>
      </c>
      <c r="AC45">
        <f>Notes!$C$7 * Notes!$K$7 * Notes!$C$10 * Notes!$C$13</f>
        <v>27124684800</v>
      </c>
      <c r="AD45">
        <f>Notes!$D$7 * Notes!$L$7 * Notes!$C$10 * Notes!$C$13</f>
        <v>8798285220</v>
      </c>
      <c r="AE45">
        <f>Notes!$E$7 * Notes!$M$7 * Notes!$C$10 * Notes!$C$13</f>
        <v>3133440000</v>
      </c>
      <c r="AF45">
        <f>Notes!$F$7 * Notes!$N$7 * Notes!$C$10 * Notes!$C$13</f>
        <v>14155776000</v>
      </c>
      <c r="AG45">
        <v>3</v>
      </c>
      <c r="AH45">
        <v>2</v>
      </c>
      <c r="AI45">
        <v>3</v>
      </c>
    </row>
    <row r="46" spans="1:35" ht="30" x14ac:dyDescent="0.25">
      <c r="A46" s="2" t="s">
        <v>37</v>
      </c>
      <c r="B46" s="2" t="s">
        <v>3074</v>
      </c>
      <c r="C46" s="2" t="s">
        <v>37</v>
      </c>
      <c r="D46" s="2" t="s">
        <v>3075</v>
      </c>
      <c r="E46" s="2"/>
      <c r="F46" s="2" t="s">
        <v>3076</v>
      </c>
      <c r="G46" s="2" t="s">
        <v>3077</v>
      </c>
      <c r="H46" s="2" t="s">
        <v>43</v>
      </c>
      <c r="I46" s="2"/>
      <c r="J46" s="2" t="s">
        <v>44</v>
      </c>
      <c r="K46" s="2" t="s">
        <v>2807</v>
      </c>
      <c r="L46" s="2" t="s">
        <v>3076</v>
      </c>
      <c r="M46" s="2" t="s">
        <v>2166</v>
      </c>
      <c r="N46" s="2" t="s">
        <v>274</v>
      </c>
      <c r="O46" s="2" t="s">
        <v>47</v>
      </c>
      <c r="P46" s="2" t="s">
        <v>2808</v>
      </c>
      <c r="Q46" s="2" t="s">
        <v>2809</v>
      </c>
      <c r="R46" s="2" t="s">
        <v>2810</v>
      </c>
      <c r="S46" s="2" t="s">
        <v>3078</v>
      </c>
      <c r="T46" s="2" t="s">
        <v>3079</v>
      </c>
      <c r="U46" s="2" t="s">
        <v>2813</v>
      </c>
      <c r="V46" s="2" t="s">
        <v>2814</v>
      </c>
      <c r="W46" s="2"/>
      <c r="X46" s="2"/>
      <c r="Y46" s="2"/>
      <c r="Z46" s="2"/>
      <c r="AA46" s="2" t="s">
        <v>3053</v>
      </c>
      <c r="AB46" s="2" t="s">
        <v>3053</v>
      </c>
      <c r="AC46">
        <f>Notes!$C$7 * Notes!$K$7 * Notes!$C$10 * Notes!$C$13</f>
        <v>27124684800</v>
      </c>
      <c r="AD46">
        <f>Notes!$D$7 * Notes!$L$7 * Notes!$C$10 * Notes!$C$13</f>
        <v>8798285220</v>
      </c>
      <c r="AE46">
        <f>Notes!$E$7 * Notes!$M$7 * Notes!$C$10 * Notes!$C$13</f>
        <v>3133440000</v>
      </c>
      <c r="AF46">
        <f>Notes!$F$7 * Notes!$N$7 * Notes!$C$10 * Notes!$C$13</f>
        <v>14155776000</v>
      </c>
      <c r="AG46">
        <v>3</v>
      </c>
      <c r="AH46">
        <v>2</v>
      </c>
      <c r="AI46">
        <v>3</v>
      </c>
    </row>
    <row r="47" spans="1:35" ht="45" x14ac:dyDescent="0.25">
      <c r="A47" s="2" t="s">
        <v>37</v>
      </c>
      <c r="B47" s="2" t="s">
        <v>3080</v>
      </c>
      <c r="C47" s="2" t="s">
        <v>37</v>
      </c>
      <c r="D47" s="2" t="s">
        <v>3081</v>
      </c>
      <c r="E47" s="2" t="s">
        <v>3082</v>
      </c>
      <c r="F47" s="2" t="s">
        <v>3083</v>
      </c>
      <c r="G47" s="2" t="s">
        <v>3033</v>
      </c>
      <c r="H47" s="2" t="s">
        <v>43</v>
      </c>
      <c r="I47" s="2"/>
      <c r="J47" s="2" t="s">
        <v>44</v>
      </c>
      <c r="K47" s="2" t="s">
        <v>2807</v>
      </c>
      <c r="L47" s="2" t="s">
        <v>3083</v>
      </c>
      <c r="M47" s="2" t="s">
        <v>2166</v>
      </c>
      <c r="N47" s="2" t="s">
        <v>274</v>
      </c>
      <c r="O47" s="2" t="s">
        <v>47</v>
      </c>
      <c r="P47" s="2" t="s">
        <v>2808</v>
      </c>
      <c r="Q47" s="2" t="s">
        <v>2809</v>
      </c>
      <c r="R47" s="2" t="s">
        <v>2810</v>
      </c>
      <c r="S47" s="2" t="s">
        <v>3084</v>
      </c>
      <c r="T47" s="2" t="s">
        <v>3085</v>
      </c>
      <c r="U47" s="2" t="s">
        <v>2813</v>
      </c>
      <c r="V47" s="2" t="s">
        <v>2814</v>
      </c>
      <c r="W47" s="2"/>
      <c r="X47" s="2"/>
      <c r="Y47" s="2"/>
      <c r="Z47" s="2"/>
      <c r="AA47" s="2" t="s">
        <v>3017</v>
      </c>
      <c r="AB47" s="2" t="s">
        <v>3017</v>
      </c>
      <c r="AC47">
        <f>Notes!$C$7 * Notes!$K$7 * Notes!$C$10 * Notes!$C$13</f>
        <v>27124684800</v>
      </c>
      <c r="AD47">
        <f>Notes!$D$7 * Notes!$L$7 * Notes!$C$10 * Notes!$C$13</f>
        <v>8798285220</v>
      </c>
      <c r="AE47">
        <f>Notes!$E$7 * Notes!$M$7 * Notes!$C$10 * Notes!$C$13</f>
        <v>3133440000</v>
      </c>
      <c r="AF47">
        <f>Notes!$F$7 * Notes!$N$7 * Notes!$C$10 * Notes!$C$13</f>
        <v>14155776000</v>
      </c>
      <c r="AG47">
        <v>3</v>
      </c>
      <c r="AH47">
        <v>3</v>
      </c>
      <c r="AI47">
        <v>3</v>
      </c>
    </row>
    <row r="48" spans="1:35" ht="30" x14ac:dyDescent="0.25">
      <c r="A48" s="2" t="s">
        <v>37</v>
      </c>
      <c r="B48" s="2" t="s">
        <v>3086</v>
      </c>
      <c r="C48" s="2" t="s">
        <v>37</v>
      </c>
      <c r="D48" s="2" t="s">
        <v>3087</v>
      </c>
      <c r="E48" s="2"/>
      <c r="F48" s="2" t="s">
        <v>3088</v>
      </c>
      <c r="G48" s="2" t="s">
        <v>3089</v>
      </c>
      <c r="H48" s="2" t="s">
        <v>43</v>
      </c>
      <c r="I48" s="2"/>
      <c r="J48" s="2" t="s">
        <v>44</v>
      </c>
      <c r="K48" s="2" t="s">
        <v>2807</v>
      </c>
      <c r="L48" s="2" t="s">
        <v>3088</v>
      </c>
      <c r="M48" s="2" t="s">
        <v>2166</v>
      </c>
      <c r="N48" s="2" t="s">
        <v>274</v>
      </c>
      <c r="O48" s="2" t="s">
        <v>47</v>
      </c>
      <c r="P48" s="2" t="s">
        <v>2808</v>
      </c>
      <c r="Q48" s="2" t="s">
        <v>2809</v>
      </c>
      <c r="R48" s="2" t="s">
        <v>2810</v>
      </c>
      <c r="S48" s="2" t="s">
        <v>3090</v>
      </c>
      <c r="T48" s="2" t="s">
        <v>3091</v>
      </c>
      <c r="U48" s="2" t="s">
        <v>2813</v>
      </c>
      <c r="V48" s="2" t="s">
        <v>2814</v>
      </c>
      <c r="W48" s="2"/>
      <c r="X48" s="2"/>
      <c r="Y48" s="2"/>
      <c r="Z48" s="2"/>
      <c r="AA48" s="2" t="s">
        <v>3017</v>
      </c>
      <c r="AB48" s="2" t="s">
        <v>3017</v>
      </c>
      <c r="AC48">
        <f>Notes!$C$7 * Notes!$K$7 * Notes!$C$10 * Notes!$C$13</f>
        <v>27124684800</v>
      </c>
      <c r="AD48">
        <f>Notes!$D$7 * Notes!$L$7 * Notes!$C$10 * Notes!$C$13</f>
        <v>8798285220</v>
      </c>
      <c r="AE48">
        <f>Notes!$E$7 * Notes!$M$7 * Notes!$C$10 * Notes!$C$13</f>
        <v>3133440000</v>
      </c>
      <c r="AF48">
        <f>Notes!$F$7 * Notes!$N$7 * Notes!$C$10 * Notes!$C$13</f>
        <v>14155776000</v>
      </c>
      <c r="AG48">
        <v>3</v>
      </c>
      <c r="AH48">
        <v>2</v>
      </c>
      <c r="AI48">
        <v>3</v>
      </c>
    </row>
    <row r="49" spans="1:35" ht="90" x14ac:dyDescent="0.25">
      <c r="A49" s="2" t="s">
        <v>37</v>
      </c>
      <c r="B49" s="2" t="s">
        <v>3092</v>
      </c>
      <c r="C49" s="2" t="s">
        <v>37</v>
      </c>
      <c r="D49" s="2" t="s">
        <v>3093</v>
      </c>
      <c r="E49" s="2" t="s">
        <v>3094</v>
      </c>
      <c r="F49" s="2" t="s">
        <v>3095</v>
      </c>
      <c r="G49" s="2" t="s">
        <v>3014</v>
      </c>
      <c r="H49" s="2" t="s">
        <v>43</v>
      </c>
      <c r="I49" s="2"/>
      <c r="J49" s="2" t="s">
        <v>44</v>
      </c>
      <c r="K49" s="2" t="s">
        <v>45</v>
      </c>
      <c r="L49" s="2" t="s">
        <v>3095</v>
      </c>
      <c r="M49" s="2" t="s">
        <v>2166</v>
      </c>
      <c r="N49" s="2" t="s">
        <v>274</v>
      </c>
      <c r="O49" s="2" t="s">
        <v>47</v>
      </c>
      <c r="P49" s="2" t="s">
        <v>2808</v>
      </c>
      <c r="Q49" s="2" t="s">
        <v>2809</v>
      </c>
      <c r="R49" s="2" t="s">
        <v>2810</v>
      </c>
      <c r="S49" s="2" t="s">
        <v>3096</v>
      </c>
      <c r="T49" s="2" t="s">
        <v>3097</v>
      </c>
      <c r="U49" s="2" t="s">
        <v>50</v>
      </c>
      <c r="V49" s="2" t="s">
        <v>51</v>
      </c>
      <c r="W49" s="2"/>
      <c r="X49" s="2"/>
      <c r="Y49" s="2"/>
      <c r="Z49" s="2"/>
      <c r="AA49" s="2" t="s">
        <v>2873</v>
      </c>
      <c r="AB49" s="2" t="s">
        <v>2873</v>
      </c>
      <c r="AC49">
        <f>Notes!$C$7 * Notes!$K$7 * Notes!$C$10 * Notes!$C$13</f>
        <v>27124684800</v>
      </c>
      <c r="AD49">
        <f>Notes!$D$7 * Notes!$L$7 * Notes!$C$10 * Notes!$C$13</f>
        <v>8798285220</v>
      </c>
      <c r="AE49">
        <f>Notes!$E$7 * Notes!$M$7 * Notes!$C$10 * Notes!$C$13</f>
        <v>3133440000</v>
      </c>
      <c r="AF49">
        <f>Notes!$F$7 * Notes!$N$7 * Notes!$C$10 * Notes!$C$13</f>
        <v>14155776000</v>
      </c>
      <c r="AG49">
        <v>3</v>
      </c>
      <c r="AH49">
        <v>3</v>
      </c>
      <c r="AI49">
        <v>3</v>
      </c>
    </row>
    <row r="50" spans="1:35" ht="75" x14ac:dyDescent="0.25">
      <c r="A50" s="2" t="s">
        <v>37</v>
      </c>
      <c r="B50" s="2" t="s">
        <v>3098</v>
      </c>
      <c r="C50" s="2" t="s">
        <v>3099</v>
      </c>
      <c r="D50" s="2" t="s">
        <v>3100</v>
      </c>
      <c r="E50" s="2"/>
      <c r="F50" s="2" t="s">
        <v>3101</v>
      </c>
      <c r="G50" s="2" t="s">
        <v>3102</v>
      </c>
      <c r="H50" s="2" t="s">
        <v>3103</v>
      </c>
      <c r="I50" s="2"/>
      <c r="J50" s="2" t="s">
        <v>44</v>
      </c>
      <c r="K50" s="2" t="s">
        <v>45</v>
      </c>
      <c r="L50" s="2" t="s">
        <v>3101</v>
      </c>
      <c r="M50" s="2" t="s">
        <v>2166</v>
      </c>
      <c r="N50" s="2" t="s">
        <v>274</v>
      </c>
      <c r="O50" s="2" t="s">
        <v>47</v>
      </c>
      <c r="P50" s="2" t="s">
        <v>2808</v>
      </c>
      <c r="Q50" s="2" t="s">
        <v>2809</v>
      </c>
      <c r="R50" s="2" t="s">
        <v>2810</v>
      </c>
      <c r="S50" s="2" t="s">
        <v>3104</v>
      </c>
      <c r="T50" s="2" t="s">
        <v>3105</v>
      </c>
      <c r="U50" s="2" t="s">
        <v>3106</v>
      </c>
      <c r="V50" s="2" t="s">
        <v>3107</v>
      </c>
      <c r="W50" s="2"/>
      <c r="X50" s="2"/>
      <c r="Y50" s="2"/>
      <c r="Z50" s="2"/>
      <c r="AA50" s="2" t="s">
        <v>2822</v>
      </c>
      <c r="AB50" s="2" t="s">
        <v>2822</v>
      </c>
      <c r="AC50">
        <f>Notes!$C$7 * Notes!$K$7 * Notes!$C$10 * Notes!$C$13</f>
        <v>27124684800</v>
      </c>
      <c r="AD50">
        <f>Notes!$D$7 * Notes!$L$7 * Notes!$C$10 * Notes!$C$13</f>
        <v>8798285220</v>
      </c>
      <c r="AE50">
        <f>Notes!$E$7 * Notes!$M$7 * Notes!$C$10 * Notes!$C$13</f>
        <v>3133440000</v>
      </c>
      <c r="AF50">
        <f>Notes!$F$7 * Notes!$N$7 * Notes!$C$10 * Notes!$C$13</f>
        <v>14155776000</v>
      </c>
      <c r="AG50">
        <v>3</v>
      </c>
      <c r="AH50">
        <v>3</v>
      </c>
      <c r="AI50">
        <v>3</v>
      </c>
    </row>
    <row r="51" spans="1:35" ht="45" x14ac:dyDescent="0.25">
      <c r="A51" s="2" t="s">
        <v>37</v>
      </c>
      <c r="B51" s="2" t="s">
        <v>3108</v>
      </c>
      <c r="C51" s="2" t="s">
        <v>189</v>
      </c>
      <c r="D51" s="2" t="s">
        <v>3109</v>
      </c>
      <c r="E51" s="2"/>
      <c r="F51" s="2" t="s">
        <v>3110</v>
      </c>
      <c r="G51" s="2" t="s">
        <v>3111</v>
      </c>
      <c r="H51" s="2" t="s">
        <v>43</v>
      </c>
      <c r="I51" s="2"/>
      <c r="J51" s="2" t="s">
        <v>44</v>
      </c>
      <c r="K51" s="2" t="s">
        <v>45</v>
      </c>
      <c r="L51" s="2" t="s">
        <v>3110</v>
      </c>
      <c r="M51" s="2" t="s">
        <v>2166</v>
      </c>
      <c r="N51" s="2" t="s">
        <v>274</v>
      </c>
      <c r="O51" s="2" t="s">
        <v>47</v>
      </c>
      <c r="P51" s="2" t="s">
        <v>2808</v>
      </c>
      <c r="Q51" s="2" t="s">
        <v>2809</v>
      </c>
      <c r="R51" s="2" t="s">
        <v>2810</v>
      </c>
      <c r="S51" s="2" t="s">
        <v>3112</v>
      </c>
      <c r="T51" s="2" t="s">
        <v>3113</v>
      </c>
      <c r="U51" s="2" t="s">
        <v>50</v>
      </c>
      <c r="V51" s="2" t="s">
        <v>51</v>
      </c>
      <c r="W51" s="2"/>
      <c r="X51" s="2"/>
      <c r="Y51" s="2"/>
      <c r="Z51" s="2"/>
      <c r="AA51" s="2" t="s">
        <v>2822</v>
      </c>
      <c r="AB51" s="2" t="s">
        <v>2822</v>
      </c>
      <c r="AC51">
        <f>Notes!$C$7 * Notes!$K$7 * Notes!$C$10 * Notes!$C$13</f>
        <v>27124684800</v>
      </c>
      <c r="AD51">
        <f>Notes!$D$7 * Notes!$L$7 * Notes!$C$10 * Notes!$C$13</f>
        <v>8798285220</v>
      </c>
      <c r="AE51">
        <f>Notes!$E$7 * Notes!$M$7 * Notes!$C$10 * Notes!$C$13</f>
        <v>3133440000</v>
      </c>
      <c r="AF51">
        <f>Notes!$F$7 * Notes!$N$7 * Notes!$C$10 * Notes!$C$13</f>
        <v>14155776000</v>
      </c>
      <c r="AG51">
        <v>3</v>
      </c>
      <c r="AH51">
        <v>2</v>
      </c>
      <c r="AI51">
        <v>3</v>
      </c>
    </row>
    <row r="52" spans="1:35" ht="195" x14ac:dyDescent="0.25">
      <c r="A52" s="2" t="s">
        <v>37</v>
      </c>
      <c r="B52" s="2" t="s">
        <v>3114</v>
      </c>
      <c r="C52" s="2" t="s">
        <v>223</v>
      </c>
      <c r="D52" s="2" t="s">
        <v>3115</v>
      </c>
      <c r="E52" s="2" t="s">
        <v>3116</v>
      </c>
      <c r="F52" s="2" t="s">
        <v>3117</v>
      </c>
      <c r="G52" s="2" t="s">
        <v>3118</v>
      </c>
      <c r="H52" s="2" t="s">
        <v>43</v>
      </c>
      <c r="I52" s="2"/>
      <c r="J52" s="2" t="s">
        <v>44</v>
      </c>
      <c r="K52" s="2" t="s">
        <v>45</v>
      </c>
      <c r="L52" s="2" t="s">
        <v>3117</v>
      </c>
      <c r="M52" s="2" t="s">
        <v>2166</v>
      </c>
      <c r="N52" s="2" t="s">
        <v>274</v>
      </c>
      <c r="O52" s="2" t="s">
        <v>47</v>
      </c>
      <c r="P52" s="2" t="s">
        <v>2808</v>
      </c>
      <c r="Q52" s="2" t="s">
        <v>2809</v>
      </c>
      <c r="R52" s="2" t="s">
        <v>2810</v>
      </c>
      <c r="S52" s="2" t="s">
        <v>3119</v>
      </c>
      <c r="T52" s="2" t="s">
        <v>3120</v>
      </c>
      <c r="U52" s="2" t="s">
        <v>50</v>
      </c>
      <c r="V52" s="2" t="s">
        <v>51</v>
      </c>
      <c r="W52" s="2"/>
      <c r="X52" s="2"/>
      <c r="Y52" s="2"/>
      <c r="Z52" s="2"/>
      <c r="AA52" s="2" t="s">
        <v>2902</v>
      </c>
      <c r="AB52" s="2" t="s">
        <v>2902</v>
      </c>
      <c r="AC52">
        <f>Notes!$C$7 * Notes!$K$7 * Notes!$C$10 * Notes!$C$13</f>
        <v>27124684800</v>
      </c>
      <c r="AD52">
        <f>Notes!$D$7 * Notes!$L$7 * Notes!$C$10 * Notes!$C$13</f>
        <v>8798285220</v>
      </c>
      <c r="AE52">
        <f>Notes!$E$7 * Notes!$M$7 * Notes!$C$10 * Notes!$C$13</f>
        <v>3133440000</v>
      </c>
      <c r="AF52">
        <f>Notes!$F$7 * Notes!$N$7 * Notes!$C$10 * Notes!$C$13</f>
        <v>14155776000</v>
      </c>
      <c r="AG52">
        <v>3</v>
      </c>
      <c r="AH52">
        <v>2</v>
      </c>
      <c r="AI52">
        <v>3</v>
      </c>
    </row>
    <row r="53" spans="1:35" ht="45" x14ac:dyDescent="0.25">
      <c r="A53" s="2" t="s">
        <v>37</v>
      </c>
      <c r="B53" s="2" t="s">
        <v>3121</v>
      </c>
      <c r="C53" s="2" t="s">
        <v>64</v>
      </c>
      <c r="D53" s="2" t="s">
        <v>3122</v>
      </c>
      <c r="E53" s="2" t="s">
        <v>3123</v>
      </c>
      <c r="F53" s="2" t="s">
        <v>3124</v>
      </c>
      <c r="G53" s="2" t="s">
        <v>275</v>
      </c>
      <c r="H53" s="2" t="s">
        <v>43</v>
      </c>
      <c r="I53" s="2" t="s">
        <v>68</v>
      </c>
      <c r="J53" s="2" t="s">
        <v>44</v>
      </c>
      <c r="K53" s="2" t="s">
        <v>45</v>
      </c>
      <c r="L53" s="2" t="s">
        <v>3124</v>
      </c>
      <c r="M53" s="2" t="s">
        <v>2166</v>
      </c>
      <c r="N53" s="2" t="s">
        <v>274</v>
      </c>
      <c r="O53" s="2" t="s">
        <v>47</v>
      </c>
      <c r="P53" s="2" t="s">
        <v>2808</v>
      </c>
      <c r="Q53" s="2" t="s">
        <v>2809</v>
      </c>
      <c r="R53" s="2" t="s">
        <v>2810</v>
      </c>
      <c r="S53" s="2" t="s">
        <v>3125</v>
      </c>
      <c r="T53" s="2" t="s">
        <v>3126</v>
      </c>
      <c r="U53" s="2" t="s">
        <v>50</v>
      </c>
      <c r="V53" s="2" t="s">
        <v>51</v>
      </c>
      <c r="W53" s="2"/>
      <c r="X53" s="2"/>
      <c r="Y53" s="2"/>
      <c r="Z53" s="2"/>
      <c r="AA53" s="2" t="s">
        <v>2822</v>
      </c>
      <c r="AB53" s="2" t="s">
        <v>2822</v>
      </c>
      <c r="AC53">
        <f>Notes!$C$7 * Notes!$K$7 * Notes!$C$10 * Notes!$C$13</f>
        <v>27124684800</v>
      </c>
      <c r="AD53">
        <f>Notes!$D$7 * Notes!$L$7 * Notes!$C$10 * Notes!$C$13</f>
        <v>8798285220</v>
      </c>
      <c r="AE53">
        <f>Notes!$E$7 * Notes!$M$7 * Notes!$C$10 * Notes!$C$13</f>
        <v>3133440000</v>
      </c>
      <c r="AF53">
        <f>Notes!$F$7 * Notes!$N$7 * Notes!$C$10 * Notes!$C$13</f>
        <v>14155776000</v>
      </c>
      <c r="AG53">
        <v>3</v>
      </c>
      <c r="AH53">
        <v>2</v>
      </c>
      <c r="AI53">
        <v>3</v>
      </c>
    </row>
    <row r="54" spans="1:35" ht="45" x14ac:dyDescent="0.25">
      <c r="A54" s="2" t="s">
        <v>37</v>
      </c>
      <c r="B54" s="2" t="s">
        <v>3127</v>
      </c>
      <c r="C54" s="2" t="s">
        <v>64</v>
      </c>
      <c r="D54" s="2" t="s">
        <v>3128</v>
      </c>
      <c r="E54" s="2" t="s">
        <v>3129</v>
      </c>
      <c r="F54" s="2" t="s">
        <v>3130</v>
      </c>
      <c r="G54" s="2" t="s">
        <v>276</v>
      </c>
      <c r="H54" s="2" t="s">
        <v>43</v>
      </c>
      <c r="I54" s="2" t="s">
        <v>68</v>
      </c>
      <c r="J54" s="2" t="s">
        <v>44</v>
      </c>
      <c r="K54" s="2" t="s">
        <v>45</v>
      </c>
      <c r="L54" s="2" t="s">
        <v>3130</v>
      </c>
      <c r="M54" s="2" t="s">
        <v>2166</v>
      </c>
      <c r="N54" s="2" t="s">
        <v>274</v>
      </c>
      <c r="O54" s="2" t="s">
        <v>47</v>
      </c>
      <c r="P54" s="2" t="s">
        <v>2808</v>
      </c>
      <c r="Q54" s="2" t="s">
        <v>2809</v>
      </c>
      <c r="R54" s="2" t="s">
        <v>2810</v>
      </c>
      <c r="S54" s="2" t="s">
        <v>3131</v>
      </c>
      <c r="T54" s="2" t="s">
        <v>3132</v>
      </c>
      <c r="U54" s="2" t="s">
        <v>50</v>
      </c>
      <c r="V54" s="2" t="s">
        <v>51</v>
      </c>
      <c r="W54" s="2"/>
      <c r="X54" s="2"/>
      <c r="Y54" s="2"/>
      <c r="Z54" s="2"/>
      <c r="AA54" s="2" t="s">
        <v>2822</v>
      </c>
      <c r="AB54" s="2" t="s">
        <v>2822</v>
      </c>
      <c r="AC54">
        <f>Notes!$C$7 * Notes!$K$7 * Notes!$C$10 * Notes!$C$13</f>
        <v>27124684800</v>
      </c>
      <c r="AD54">
        <f>Notes!$D$7 * Notes!$L$7 * Notes!$C$10 * Notes!$C$13</f>
        <v>8798285220</v>
      </c>
      <c r="AE54">
        <f>Notes!$E$7 * Notes!$M$7 * Notes!$C$10 * Notes!$C$13</f>
        <v>3133440000</v>
      </c>
      <c r="AF54">
        <f>Notes!$F$7 * Notes!$N$7 * Notes!$C$10 * Notes!$C$13</f>
        <v>14155776000</v>
      </c>
      <c r="AG54">
        <v>3</v>
      </c>
      <c r="AH54">
        <v>2</v>
      </c>
      <c r="AI54">
        <v>3</v>
      </c>
    </row>
    <row r="55" spans="1:35" ht="45" x14ac:dyDescent="0.25">
      <c r="A55" s="2" t="s">
        <v>37</v>
      </c>
      <c r="B55" s="2" t="s">
        <v>3133</v>
      </c>
      <c r="C55" s="2" t="s">
        <v>64</v>
      </c>
      <c r="D55" s="2" t="s">
        <v>3134</v>
      </c>
      <c r="E55" s="2" t="s">
        <v>3135</v>
      </c>
      <c r="F55" s="2" t="s">
        <v>3136</v>
      </c>
      <c r="G55" s="2" t="s">
        <v>277</v>
      </c>
      <c r="H55" s="2" t="s">
        <v>43</v>
      </c>
      <c r="I55" s="2" t="s">
        <v>68</v>
      </c>
      <c r="J55" s="2" t="s">
        <v>44</v>
      </c>
      <c r="K55" s="2" t="s">
        <v>45</v>
      </c>
      <c r="L55" s="2" t="s">
        <v>3136</v>
      </c>
      <c r="M55" s="2" t="s">
        <v>2166</v>
      </c>
      <c r="N55" s="2" t="s">
        <v>274</v>
      </c>
      <c r="O55" s="2" t="s">
        <v>47</v>
      </c>
      <c r="P55" s="2" t="s">
        <v>2808</v>
      </c>
      <c r="Q55" s="2" t="s">
        <v>2809</v>
      </c>
      <c r="R55" s="2" t="s">
        <v>2810</v>
      </c>
      <c r="S55" s="2" t="s">
        <v>3137</v>
      </c>
      <c r="T55" s="2" t="s">
        <v>3138</v>
      </c>
      <c r="U55" s="2" t="s">
        <v>50</v>
      </c>
      <c r="V55" s="2" t="s">
        <v>51</v>
      </c>
      <c r="W55" s="2"/>
      <c r="X55" s="2"/>
      <c r="Y55" s="2"/>
      <c r="Z55" s="2"/>
      <c r="AA55" s="2" t="s">
        <v>3139</v>
      </c>
      <c r="AB55" s="2" t="s">
        <v>3139</v>
      </c>
      <c r="AC55">
        <f>Notes!$C$7 * Notes!$K$7 * Notes!$C$10 * Notes!$C$13</f>
        <v>27124684800</v>
      </c>
      <c r="AD55">
        <f>Notes!$D$7 * Notes!$L$7 * Notes!$C$10 * Notes!$C$13</f>
        <v>8798285220</v>
      </c>
      <c r="AE55">
        <f>Notes!$E$7 * Notes!$M$7 * Notes!$C$10 * Notes!$C$13</f>
        <v>3133440000</v>
      </c>
      <c r="AF55">
        <f>Notes!$F$7 * Notes!$N$7 * Notes!$C$10 * Notes!$C$13</f>
        <v>14155776000</v>
      </c>
      <c r="AG55">
        <v>3</v>
      </c>
      <c r="AH55">
        <v>2</v>
      </c>
      <c r="AI55">
        <v>3</v>
      </c>
    </row>
    <row r="56" spans="1:35" ht="45" x14ac:dyDescent="0.25">
      <c r="A56" s="2" t="s">
        <v>37</v>
      </c>
      <c r="B56" s="2" t="s">
        <v>3140</v>
      </c>
      <c r="C56" s="2" t="s">
        <v>64</v>
      </c>
      <c r="D56" s="2" t="s">
        <v>3141</v>
      </c>
      <c r="E56" s="2" t="s">
        <v>3142</v>
      </c>
      <c r="F56" s="2" t="s">
        <v>3143</v>
      </c>
      <c r="G56" s="2" t="s">
        <v>3144</v>
      </c>
      <c r="H56" s="2" t="s">
        <v>43</v>
      </c>
      <c r="I56" s="2" t="s">
        <v>68</v>
      </c>
      <c r="J56" s="2" t="s">
        <v>44</v>
      </c>
      <c r="K56" s="2" t="s">
        <v>45</v>
      </c>
      <c r="L56" s="2" t="s">
        <v>3143</v>
      </c>
      <c r="M56" s="2" t="s">
        <v>2166</v>
      </c>
      <c r="N56" s="2" t="s">
        <v>274</v>
      </c>
      <c r="O56" s="2" t="s">
        <v>47</v>
      </c>
      <c r="P56" s="2" t="s">
        <v>2808</v>
      </c>
      <c r="Q56" s="2" t="s">
        <v>2809</v>
      </c>
      <c r="R56" s="2" t="s">
        <v>2810</v>
      </c>
      <c r="S56" s="2" t="s">
        <v>3145</v>
      </c>
      <c r="T56" s="2" t="s">
        <v>3146</v>
      </c>
      <c r="U56" s="2" t="s">
        <v>50</v>
      </c>
      <c r="V56" s="2" t="s">
        <v>51</v>
      </c>
      <c r="W56" s="2"/>
      <c r="X56" s="2"/>
      <c r="Y56" s="2"/>
      <c r="Z56" s="2"/>
      <c r="AA56" s="2" t="s">
        <v>3139</v>
      </c>
      <c r="AB56" s="2" t="s">
        <v>3139</v>
      </c>
      <c r="AC56">
        <f>Notes!$C$7 * Notes!$K$7 * Notes!$C$10 * Notes!$C$13</f>
        <v>27124684800</v>
      </c>
      <c r="AD56">
        <f>Notes!$D$7 * Notes!$L$7 * Notes!$C$10 * Notes!$C$13</f>
        <v>8798285220</v>
      </c>
      <c r="AE56">
        <f>Notes!$E$7 * Notes!$M$7 * Notes!$C$10 * Notes!$C$13</f>
        <v>3133440000</v>
      </c>
      <c r="AF56">
        <f>Notes!$F$7 * Notes!$N$7 * Notes!$C$10 * Notes!$C$13</f>
        <v>14155776000</v>
      </c>
      <c r="AG56">
        <v>3</v>
      </c>
      <c r="AH56">
        <v>2</v>
      </c>
      <c r="AI56">
        <v>3</v>
      </c>
    </row>
    <row r="57" spans="1:35" ht="45" x14ac:dyDescent="0.25">
      <c r="A57" s="2" t="s">
        <v>37</v>
      </c>
      <c r="B57" s="2" t="s">
        <v>3147</v>
      </c>
      <c r="C57" s="2" t="s">
        <v>53</v>
      </c>
      <c r="D57" s="2" t="s">
        <v>3109</v>
      </c>
      <c r="E57" s="2"/>
      <c r="F57" s="2" t="s">
        <v>3148</v>
      </c>
      <c r="G57" s="2" t="s">
        <v>3149</v>
      </c>
      <c r="H57" s="2" t="s">
        <v>43</v>
      </c>
      <c r="I57" s="2"/>
      <c r="J57" s="2" t="s">
        <v>44</v>
      </c>
      <c r="K57" s="2" t="s">
        <v>45</v>
      </c>
      <c r="L57" s="2" t="s">
        <v>3148</v>
      </c>
      <c r="M57" s="2" t="s">
        <v>2166</v>
      </c>
      <c r="N57" s="2" t="s">
        <v>274</v>
      </c>
      <c r="O57" s="2" t="s">
        <v>47</v>
      </c>
      <c r="P57" s="2" t="s">
        <v>2808</v>
      </c>
      <c r="Q57" s="2" t="s">
        <v>2809</v>
      </c>
      <c r="R57" s="2" t="s">
        <v>2810</v>
      </c>
      <c r="S57" s="2" t="s">
        <v>3150</v>
      </c>
      <c r="T57" s="2" t="s">
        <v>3151</v>
      </c>
      <c r="U57" s="2" t="s">
        <v>50</v>
      </c>
      <c r="V57" s="2" t="s">
        <v>51</v>
      </c>
      <c r="W57" s="2"/>
      <c r="X57" s="2"/>
      <c r="Y57" s="2"/>
      <c r="Z57" s="2"/>
      <c r="AA57" s="2" t="s">
        <v>2822</v>
      </c>
      <c r="AB57" s="2" t="s">
        <v>2822</v>
      </c>
      <c r="AC57">
        <f>Notes!$C$7 * Notes!$K$7 * Notes!$C$10 * Notes!$C$13</f>
        <v>27124684800</v>
      </c>
      <c r="AD57">
        <f>Notes!$D$7 * Notes!$L$7 * Notes!$C$10 * Notes!$C$13</f>
        <v>8798285220</v>
      </c>
      <c r="AE57">
        <f>Notes!$E$7 * Notes!$M$7 * Notes!$C$10 * Notes!$C$13</f>
        <v>3133440000</v>
      </c>
      <c r="AF57">
        <f>Notes!$F$7 * Notes!$N$7 * Notes!$C$10 * Notes!$C$13</f>
        <v>14155776000</v>
      </c>
      <c r="AG57">
        <v>3</v>
      </c>
      <c r="AH57">
        <v>2</v>
      </c>
      <c r="AI57">
        <v>3</v>
      </c>
    </row>
    <row r="58" spans="1:35" ht="30" x14ac:dyDescent="0.25">
      <c r="A58" s="2" t="s">
        <v>37</v>
      </c>
      <c r="B58" s="2" t="s">
        <v>3152</v>
      </c>
      <c r="C58" s="2" t="s">
        <v>223</v>
      </c>
      <c r="D58" s="2" t="s">
        <v>3153</v>
      </c>
      <c r="E58" s="2" t="s">
        <v>3154</v>
      </c>
      <c r="F58" s="2" t="s">
        <v>3155</v>
      </c>
      <c r="G58" s="2" t="s">
        <v>3156</v>
      </c>
      <c r="H58" s="2" t="s">
        <v>43</v>
      </c>
      <c r="I58" s="2"/>
      <c r="J58" s="2" t="s">
        <v>44</v>
      </c>
      <c r="K58" s="2" t="s">
        <v>45</v>
      </c>
      <c r="L58" s="2" t="s">
        <v>3155</v>
      </c>
      <c r="M58" s="2" t="s">
        <v>2166</v>
      </c>
      <c r="N58" s="2" t="s">
        <v>274</v>
      </c>
      <c r="O58" s="2" t="s">
        <v>47</v>
      </c>
      <c r="P58" s="2" t="s">
        <v>2808</v>
      </c>
      <c r="Q58" s="2" t="s">
        <v>2809</v>
      </c>
      <c r="R58" s="2" t="s">
        <v>2810</v>
      </c>
      <c r="S58" s="2" t="s">
        <v>3157</v>
      </c>
      <c r="T58" s="2" t="s">
        <v>3158</v>
      </c>
      <c r="U58" s="2" t="s">
        <v>50</v>
      </c>
      <c r="V58" s="2" t="s">
        <v>51</v>
      </c>
      <c r="W58" s="2"/>
      <c r="X58" s="2"/>
      <c r="Y58" s="2"/>
      <c r="Z58" s="2"/>
      <c r="AA58" s="2" t="s">
        <v>2822</v>
      </c>
      <c r="AB58" s="2" t="s">
        <v>2822</v>
      </c>
      <c r="AC58">
        <f>Notes!$C$7 * Notes!$K$7 * Notes!$C$10 * Notes!$C$13</f>
        <v>27124684800</v>
      </c>
      <c r="AD58">
        <f>Notes!$D$7 * Notes!$L$7 * Notes!$C$10 * Notes!$C$13</f>
        <v>8798285220</v>
      </c>
      <c r="AE58">
        <f>Notes!$E$7 * Notes!$M$7 * Notes!$C$10 * Notes!$C$13</f>
        <v>3133440000</v>
      </c>
      <c r="AF58">
        <f>Notes!$F$7 * Notes!$N$7 * Notes!$C$10 * Notes!$C$13</f>
        <v>14155776000</v>
      </c>
      <c r="AG58">
        <v>3</v>
      </c>
      <c r="AH58">
        <v>2</v>
      </c>
      <c r="AI58">
        <v>3</v>
      </c>
    </row>
    <row r="59" spans="1:35" ht="75" x14ac:dyDescent="0.25">
      <c r="A59" s="2" t="s">
        <v>37</v>
      </c>
      <c r="B59" s="2" t="s">
        <v>3159</v>
      </c>
      <c r="C59" s="2" t="s">
        <v>223</v>
      </c>
      <c r="D59" s="2" t="s">
        <v>3160</v>
      </c>
      <c r="E59" s="2" t="s">
        <v>3161</v>
      </c>
      <c r="F59" s="2" t="s">
        <v>3162</v>
      </c>
      <c r="G59" s="2" t="s">
        <v>3156</v>
      </c>
      <c r="H59" s="2" t="s">
        <v>43</v>
      </c>
      <c r="I59" s="2"/>
      <c r="J59" s="2" t="s">
        <v>44</v>
      </c>
      <c r="K59" s="2" t="s">
        <v>45</v>
      </c>
      <c r="L59" s="2" t="s">
        <v>3162</v>
      </c>
      <c r="M59" s="2" t="s">
        <v>2166</v>
      </c>
      <c r="N59" s="2" t="s">
        <v>274</v>
      </c>
      <c r="O59" s="2" t="s">
        <v>47</v>
      </c>
      <c r="P59" s="2" t="s">
        <v>2808</v>
      </c>
      <c r="Q59" s="2" t="s">
        <v>2809</v>
      </c>
      <c r="R59" s="2" t="s">
        <v>2810</v>
      </c>
      <c r="S59" s="2" t="s">
        <v>3163</v>
      </c>
      <c r="T59" s="2" t="s">
        <v>3164</v>
      </c>
      <c r="U59" s="2" t="s">
        <v>50</v>
      </c>
      <c r="V59" s="2" t="s">
        <v>51</v>
      </c>
      <c r="W59" s="2"/>
      <c r="X59" s="2"/>
      <c r="Y59" s="2"/>
      <c r="Z59" s="2"/>
      <c r="AA59" s="2" t="s">
        <v>2822</v>
      </c>
      <c r="AB59" s="2" t="s">
        <v>2822</v>
      </c>
      <c r="AC59">
        <f>Notes!$C$7 * Notes!$K$7 * Notes!$C$10 * Notes!$C$13</f>
        <v>27124684800</v>
      </c>
      <c r="AD59">
        <f>Notes!$D$7 * Notes!$L$7 * Notes!$C$10 * Notes!$C$13</f>
        <v>8798285220</v>
      </c>
      <c r="AE59">
        <f>Notes!$E$7 * Notes!$M$7 * Notes!$C$10 * Notes!$C$13</f>
        <v>3133440000</v>
      </c>
      <c r="AF59">
        <f>Notes!$F$7 * Notes!$N$7 * Notes!$C$10 * Notes!$C$13</f>
        <v>14155776000</v>
      </c>
      <c r="AG59">
        <v>3</v>
      </c>
      <c r="AH59">
        <v>3</v>
      </c>
      <c r="AI59">
        <v>3</v>
      </c>
    </row>
    <row r="60" spans="1:35" ht="60" x14ac:dyDescent="0.25">
      <c r="A60" s="2" t="s">
        <v>37</v>
      </c>
      <c r="B60" s="2" t="s">
        <v>3165</v>
      </c>
      <c r="C60" s="2" t="s">
        <v>53</v>
      </c>
      <c r="D60" s="2" t="s">
        <v>3166</v>
      </c>
      <c r="E60" s="2"/>
      <c r="F60" s="2" t="s">
        <v>3167</v>
      </c>
      <c r="G60" s="2" t="s">
        <v>3168</v>
      </c>
      <c r="H60" s="2" t="s">
        <v>43</v>
      </c>
      <c r="I60" s="2"/>
      <c r="J60" s="2" t="s">
        <v>44</v>
      </c>
      <c r="K60" s="2" t="s">
        <v>45</v>
      </c>
      <c r="L60" s="2" t="s">
        <v>3167</v>
      </c>
      <c r="M60" s="2" t="s">
        <v>2166</v>
      </c>
      <c r="N60" s="2" t="s">
        <v>274</v>
      </c>
      <c r="O60" s="2" t="s">
        <v>47</v>
      </c>
      <c r="P60" s="2" t="s">
        <v>2808</v>
      </c>
      <c r="Q60" s="2" t="s">
        <v>2809</v>
      </c>
      <c r="R60" s="2" t="s">
        <v>2810</v>
      </c>
      <c r="S60" s="2" t="s">
        <v>3169</v>
      </c>
      <c r="T60" s="2" t="s">
        <v>3170</v>
      </c>
      <c r="U60" s="2" t="s">
        <v>50</v>
      </c>
      <c r="V60" s="2" t="s">
        <v>51</v>
      </c>
      <c r="W60" s="2"/>
      <c r="X60" s="2"/>
      <c r="Y60" s="2"/>
      <c r="Z60" s="2"/>
      <c r="AA60" s="2" t="s">
        <v>2822</v>
      </c>
      <c r="AB60" s="2" t="s">
        <v>2822</v>
      </c>
      <c r="AC60">
        <f>Notes!$C$7 * Notes!$K$7 * Notes!$C$10 * Notes!$C$13</f>
        <v>27124684800</v>
      </c>
      <c r="AD60">
        <f>Notes!$D$7 * Notes!$L$7 * Notes!$C$10 * Notes!$C$13</f>
        <v>8798285220</v>
      </c>
      <c r="AE60">
        <f>Notes!$E$7 * Notes!$M$7 * Notes!$C$10 * Notes!$C$13</f>
        <v>3133440000</v>
      </c>
      <c r="AF60">
        <f>Notes!$F$7 * Notes!$N$7 * Notes!$C$10 * Notes!$C$13</f>
        <v>14155776000</v>
      </c>
      <c r="AG60">
        <v>3</v>
      </c>
      <c r="AH60">
        <v>2</v>
      </c>
      <c r="AI60">
        <v>3</v>
      </c>
    </row>
    <row r="61" spans="1:35" ht="30" x14ac:dyDescent="0.25">
      <c r="A61" s="2" t="s">
        <v>37</v>
      </c>
      <c r="B61" s="2" t="s">
        <v>225</v>
      </c>
      <c r="C61" s="2" t="s">
        <v>103</v>
      </c>
      <c r="D61" s="2" t="s">
        <v>226</v>
      </c>
      <c r="E61" s="2"/>
      <c r="F61" s="2" t="s">
        <v>227</v>
      </c>
      <c r="G61" s="2" t="s">
        <v>106</v>
      </c>
      <c r="H61" s="2" t="s">
        <v>43</v>
      </c>
      <c r="I61" s="2"/>
      <c r="J61" s="2" t="s">
        <v>44</v>
      </c>
      <c r="K61" s="2" t="s">
        <v>278</v>
      </c>
      <c r="L61" s="2" t="s">
        <v>227</v>
      </c>
      <c r="M61" s="2" t="s">
        <v>2166</v>
      </c>
      <c r="N61" s="2" t="s">
        <v>274</v>
      </c>
      <c r="O61" s="2" t="s">
        <v>47</v>
      </c>
      <c r="P61" s="2" t="s">
        <v>2808</v>
      </c>
      <c r="Q61" s="2" t="s">
        <v>3171</v>
      </c>
      <c r="R61" s="2" t="s">
        <v>2810</v>
      </c>
      <c r="S61" s="2" t="s">
        <v>3172</v>
      </c>
      <c r="T61" s="2" t="s">
        <v>228</v>
      </c>
      <c r="U61" s="2" t="s">
        <v>279</v>
      </c>
      <c r="V61" s="2" t="s">
        <v>280</v>
      </c>
      <c r="W61" s="2"/>
      <c r="X61" s="2"/>
      <c r="Y61" s="2"/>
      <c r="Z61" s="2"/>
      <c r="AA61" s="2" t="s">
        <v>3173</v>
      </c>
      <c r="AB61" s="2" t="s">
        <v>3173</v>
      </c>
      <c r="AC61">
        <f>Notes!$C$7 * Notes!$K$7 * Notes!$C$10 * Notes!$C$13</f>
        <v>27124684800</v>
      </c>
      <c r="AD61">
        <f>Notes!$D$7 * Notes!$L$7 * Notes!$C$10 * Notes!$C$13</f>
        <v>8798285220</v>
      </c>
      <c r="AE61">
        <f>Notes!$E$7 * Notes!$M$7 * Notes!$C$10 * Notes!$C$13</f>
        <v>3133440000</v>
      </c>
      <c r="AF61">
        <f>Notes!$F$7 * Notes!$N$7 * Notes!$C$10 * Notes!$C$13</f>
        <v>14155776000</v>
      </c>
      <c r="AG61">
        <v>3</v>
      </c>
      <c r="AH61">
        <v>2</v>
      </c>
      <c r="AI61">
        <v>3</v>
      </c>
    </row>
    <row r="62" spans="1:35" ht="30" x14ac:dyDescent="0.25">
      <c r="A62" s="2" t="s">
        <v>37</v>
      </c>
      <c r="B62" s="2" t="s">
        <v>229</v>
      </c>
      <c r="C62" s="2" t="s">
        <v>103</v>
      </c>
      <c r="D62" s="2" t="s">
        <v>230</v>
      </c>
      <c r="E62" s="2"/>
      <c r="F62" s="2" t="s">
        <v>231</v>
      </c>
      <c r="G62" s="2" t="s">
        <v>115</v>
      </c>
      <c r="H62" s="2" t="s">
        <v>43</v>
      </c>
      <c r="I62" s="2"/>
      <c r="J62" s="2" t="s">
        <v>44</v>
      </c>
      <c r="K62" s="2" t="s">
        <v>278</v>
      </c>
      <c r="L62" s="2" t="s">
        <v>231</v>
      </c>
      <c r="M62" s="2" t="s">
        <v>2166</v>
      </c>
      <c r="N62" s="2" t="s">
        <v>274</v>
      </c>
      <c r="O62" s="2" t="s">
        <v>47</v>
      </c>
      <c r="P62" s="2" t="s">
        <v>2808</v>
      </c>
      <c r="Q62" s="2" t="s">
        <v>3171</v>
      </c>
      <c r="R62" s="2" t="s">
        <v>2810</v>
      </c>
      <c r="S62" s="2" t="s">
        <v>3174</v>
      </c>
      <c r="T62" s="2" t="s">
        <v>232</v>
      </c>
      <c r="U62" s="2" t="s">
        <v>279</v>
      </c>
      <c r="V62" s="2" t="s">
        <v>280</v>
      </c>
      <c r="W62" s="2"/>
      <c r="X62" s="2"/>
      <c r="Y62" s="2"/>
      <c r="Z62" s="2"/>
      <c r="AA62" s="2" t="s">
        <v>2822</v>
      </c>
      <c r="AB62" s="2" t="s">
        <v>2822</v>
      </c>
      <c r="AC62">
        <f>Notes!$C$7 * Notes!$K$7 * Notes!$C$10 * Notes!$C$13</f>
        <v>27124684800</v>
      </c>
      <c r="AD62">
        <f>Notes!$D$7 * Notes!$L$7 * Notes!$C$10 * Notes!$C$13</f>
        <v>8798285220</v>
      </c>
      <c r="AE62">
        <f>Notes!$E$7 * Notes!$M$7 * Notes!$C$10 * Notes!$C$13</f>
        <v>3133440000</v>
      </c>
      <c r="AF62">
        <f>Notes!$F$7 * Notes!$N$7 * Notes!$C$10 * Notes!$C$13</f>
        <v>14155776000</v>
      </c>
      <c r="AG62">
        <v>3</v>
      </c>
      <c r="AH62">
        <v>2</v>
      </c>
      <c r="AI62">
        <v>3</v>
      </c>
    </row>
    <row r="63" spans="1:35" ht="45" x14ac:dyDescent="0.25">
      <c r="A63" s="2" t="s">
        <v>37</v>
      </c>
      <c r="B63" s="2" t="s">
        <v>3175</v>
      </c>
      <c r="C63" s="2" t="s">
        <v>39</v>
      </c>
      <c r="D63" s="2" t="s">
        <v>3176</v>
      </c>
      <c r="E63" s="2"/>
      <c r="F63" s="2" t="s">
        <v>3177</v>
      </c>
      <c r="G63" s="2" t="s">
        <v>3178</v>
      </c>
      <c r="H63" s="2" t="s">
        <v>43</v>
      </c>
      <c r="I63" s="2"/>
      <c r="J63" s="2" t="s">
        <v>44</v>
      </c>
      <c r="K63" s="2" t="s">
        <v>45</v>
      </c>
      <c r="L63" s="2" t="s">
        <v>3177</v>
      </c>
      <c r="M63" s="2" t="s">
        <v>2166</v>
      </c>
      <c r="N63" s="2" t="s">
        <v>274</v>
      </c>
      <c r="O63" s="2" t="s">
        <v>47</v>
      </c>
      <c r="P63" s="2" t="s">
        <v>2808</v>
      </c>
      <c r="Q63" s="2" t="s">
        <v>2809</v>
      </c>
      <c r="R63" s="2" t="s">
        <v>2810</v>
      </c>
      <c r="S63" s="2" t="s">
        <v>3179</v>
      </c>
      <c r="T63" s="2" t="s">
        <v>3180</v>
      </c>
      <c r="U63" s="2" t="s">
        <v>50</v>
      </c>
      <c r="V63" s="2" t="s">
        <v>51</v>
      </c>
      <c r="W63" s="2"/>
      <c r="X63" s="2"/>
      <c r="Y63" s="2"/>
      <c r="Z63" s="2"/>
      <c r="AA63" s="2" t="s">
        <v>2822</v>
      </c>
      <c r="AB63" s="2" t="s">
        <v>2822</v>
      </c>
      <c r="AC63">
        <f>Notes!$C$7 * Notes!$K$7 * Notes!$C$10 * Notes!$C$13</f>
        <v>27124684800</v>
      </c>
      <c r="AD63">
        <f>Notes!$D$7 * Notes!$L$7 * Notes!$C$10 * Notes!$C$13</f>
        <v>8798285220</v>
      </c>
      <c r="AE63">
        <f>Notes!$E$7 * Notes!$M$7 * Notes!$C$10 * Notes!$C$13</f>
        <v>3133440000</v>
      </c>
      <c r="AF63">
        <f>Notes!$F$7 * Notes!$N$7 * Notes!$C$10 * Notes!$C$13</f>
        <v>14155776000</v>
      </c>
      <c r="AG63">
        <v>3</v>
      </c>
      <c r="AH63">
        <v>3</v>
      </c>
      <c r="AI63">
        <v>3</v>
      </c>
    </row>
    <row r="64" spans="1:35" ht="45" x14ac:dyDescent="0.25">
      <c r="A64" s="2" t="s">
        <v>37</v>
      </c>
      <c r="B64" s="2" t="s">
        <v>3181</v>
      </c>
      <c r="C64" s="2" t="s">
        <v>39</v>
      </c>
      <c r="D64" s="2" t="s">
        <v>3182</v>
      </c>
      <c r="E64" s="2"/>
      <c r="F64" s="2" t="s">
        <v>3183</v>
      </c>
      <c r="G64" s="2" t="s">
        <v>3184</v>
      </c>
      <c r="H64" s="2" t="s">
        <v>43</v>
      </c>
      <c r="I64" s="2"/>
      <c r="J64" s="2" t="s">
        <v>44</v>
      </c>
      <c r="K64" s="2" t="s">
        <v>45</v>
      </c>
      <c r="L64" s="2" t="s">
        <v>3183</v>
      </c>
      <c r="M64" s="2" t="s">
        <v>2166</v>
      </c>
      <c r="N64" s="2" t="s">
        <v>274</v>
      </c>
      <c r="O64" s="2" t="s">
        <v>47</v>
      </c>
      <c r="P64" s="2" t="s">
        <v>2808</v>
      </c>
      <c r="Q64" s="2" t="s">
        <v>2809</v>
      </c>
      <c r="R64" s="2" t="s">
        <v>2810</v>
      </c>
      <c r="S64" s="2" t="s">
        <v>3185</v>
      </c>
      <c r="T64" s="2" t="s">
        <v>3186</v>
      </c>
      <c r="U64" s="2" t="s">
        <v>50</v>
      </c>
      <c r="V64" s="2" t="s">
        <v>51</v>
      </c>
      <c r="W64" s="2"/>
      <c r="X64" s="2"/>
      <c r="Y64" s="2"/>
      <c r="Z64" s="2"/>
      <c r="AA64" s="2" t="s">
        <v>2866</v>
      </c>
      <c r="AB64" s="2" t="s">
        <v>2866</v>
      </c>
      <c r="AC64">
        <f>Notes!$C$7 * Notes!$K$7 * Notes!$C$10 * Notes!$C$13</f>
        <v>27124684800</v>
      </c>
      <c r="AD64">
        <f>Notes!$D$7 * Notes!$L$7 * Notes!$C$10 * Notes!$C$13</f>
        <v>8798285220</v>
      </c>
      <c r="AE64">
        <f>Notes!$E$7 * Notes!$M$7 * Notes!$C$10 * Notes!$C$13</f>
        <v>3133440000</v>
      </c>
      <c r="AF64">
        <f>Notes!$F$7 * Notes!$N$7 * Notes!$C$10 * Notes!$C$13</f>
        <v>14155776000</v>
      </c>
      <c r="AG64">
        <v>3</v>
      </c>
      <c r="AH64">
        <v>3</v>
      </c>
      <c r="AI64">
        <v>3</v>
      </c>
    </row>
    <row r="65" spans="1:35" ht="45" x14ac:dyDescent="0.25">
      <c r="A65" s="2" t="s">
        <v>37</v>
      </c>
      <c r="B65" s="2" t="s">
        <v>3187</v>
      </c>
      <c r="C65" s="2" t="s">
        <v>39</v>
      </c>
      <c r="D65" s="2" t="s">
        <v>3188</v>
      </c>
      <c r="E65" s="2"/>
      <c r="F65" s="2" t="s">
        <v>3189</v>
      </c>
      <c r="G65" s="2" t="s">
        <v>3190</v>
      </c>
      <c r="H65" s="2" t="s">
        <v>43</v>
      </c>
      <c r="I65" s="2"/>
      <c r="J65" s="2" t="s">
        <v>44</v>
      </c>
      <c r="K65" s="2" t="s">
        <v>45</v>
      </c>
      <c r="L65" s="2" t="s">
        <v>3189</v>
      </c>
      <c r="M65" s="2" t="s">
        <v>2166</v>
      </c>
      <c r="N65" s="2" t="s">
        <v>274</v>
      </c>
      <c r="O65" s="2" t="s">
        <v>47</v>
      </c>
      <c r="P65" s="2" t="s">
        <v>2808</v>
      </c>
      <c r="Q65" s="2" t="s">
        <v>2809</v>
      </c>
      <c r="R65" s="2" t="s">
        <v>2810</v>
      </c>
      <c r="S65" s="2" t="s">
        <v>3191</v>
      </c>
      <c r="T65" s="2" t="s">
        <v>3192</v>
      </c>
      <c r="U65" s="2" t="s">
        <v>50</v>
      </c>
      <c r="V65" s="2" t="s">
        <v>51</v>
      </c>
      <c r="W65" s="2"/>
      <c r="X65" s="2"/>
      <c r="Y65" s="2"/>
      <c r="Z65" s="2"/>
      <c r="AA65" s="2" t="s">
        <v>2822</v>
      </c>
      <c r="AB65" s="2" t="s">
        <v>2822</v>
      </c>
      <c r="AC65">
        <f>Notes!$C$7 * Notes!$K$7 * Notes!$C$10 * Notes!$C$13</f>
        <v>27124684800</v>
      </c>
      <c r="AD65">
        <f>Notes!$D$7 * Notes!$L$7 * Notes!$C$10 * Notes!$C$13</f>
        <v>8798285220</v>
      </c>
      <c r="AE65">
        <f>Notes!$E$7 * Notes!$M$7 * Notes!$C$10 * Notes!$C$13</f>
        <v>3133440000</v>
      </c>
      <c r="AF65">
        <f>Notes!$F$7 * Notes!$N$7 * Notes!$C$10 * Notes!$C$13</f>
        <v>14155776000</v>
      </c>
      <c r="AG65">
        <v>3</v>
      </c>
      <c r="AH65">
        <v>3</v>
      </c>
      <c r="AI65">
        <v>3</v>
      </c>
    </row>
    <row r="66" spans="1:35" ht="45" x14ac:dyDescent="0.25">
      <c r="A66" s="2" t="s">
        <v>37</v>
      </c>
      <c r="B66" s="2" t="s">
        <v>3193</v>
      </c>
      <c r="C66" s="2" t="s">
        <v>39</v>
      </c>
      <c r="D66" s="2" t="s">
        <v>3194</v>
      </c>
      <c r="E66" s="2"/>
      <c r="F66" s="2" t="s">
        <v>3195</v>
      </c>
      <c r="G66" s="2" t="s">
        <v>3196</v>
      </c>
      <c r="H66" s="2" t="s">
        <v>43</v>
      </c>
      <c r="I66" s="2"/>
      <c r="J66" s="2" t="s">
        <v>44</v>
      </c>
      <c r="K66" s="2" t="s">
        <v>45</v>
      </c>
      <c r="L66" s="2" t="s">
        <v>3195</v>
      </c>
      <c r="M66" s="2" t="s">
        <v>2166</v>
      </c>
      <c r="N66" s="2" t="s">
        <v>274</v>
      </c>
      <c r="O66" s="2" t="s">
        <v>47</v>
      </c>
      <c r="P66" s="2" t="s">
        <v>2808</v>
      </c>
      <c r="Q66" s="2" t="s">
        <v>2809</v>
      </c>
      <c r="R66" s="2" t="s">
        <v>2810</v>
      </c>
      <c r="S66" s="2" t="s">
        <v>3197</v>
      </c>
      <c r="T66" s="2" t="s">
        <v>3198</v>
      </c>
      <c r="U66" s="2" t="s">
        <v>50</v>
      </c>
      <c r="V66" s="2" t="s">
        <v>51</v>
      </c>
      <c r="W66" s="2"/>
      <c r="X66" s="2"/>
      <c r="Y66" s="2"/>
      <c r="Z66" s="2"/>
      <c r="AA66" s="2" t="s">
        <v>2873</v>
      </c>
      <c r="AB66" s="2" t="s">
        <v>2873</v>
      </c>
      <c r="AC66">
        <f>Notes!$C$7 * Notes!$K$7 * Notes!$C$10 * Notes!$C$13</f>
        <v>27124684800</v>
      </c>
      <c r="AD66">
        <f>Notes!$D$7 * Notes!$L$7 * Notes!$C$10 * Notes!$C$13</f>
        <v>8798285220</v>
      </c>
      <c r="AE66">
        <f>Notes!$E$7 * Notes!$M$7 * Notes!$C$10 * Notes!$C$13</f>
        <v>3133440000</v>
      </c>
      <c r="AF66">
        <f>Notes!$F$7 * Notes!$N$7 * Notes!$C$10 * Notes!$C$13</f>
        <v>14155776000</v>
      </c>
      <c r="AG66">
        <v>3</v>
      </c>
      <c r="AH66">
        <v>3</v>
      </c>
      <c r="AI66">
        <v>3</v>
      </c>
    </row>
    <row r="67" spans="1:35" ht="60" x14ac:dyDescent="0.25">
      <c r="A67" s="2" t="s">
        <v>37</v>
      </c>
      <c r="B67" s="2" t="s">
        <v>3199</v>
      </c>
      <c r="C67" s="2" t="s">
        <v>39</v>
      </c>
      <c r="D67" s="2" t="s">
        <v>3200</v>
      </c>
      <c r="E67" s="2" t="s">
        <v>3201</v>
      </c>
      <c r="F67" s="2" t="s">
        <v>3202</v>
      </c>
      <c r="G67" s="2" t="s">
        <v>3203</v>
      </c>
      <c r="H67" s="2" t="s">
        <v>43</v>
      </c>
      <c r="I67" s="2"/>
      <c r="J67" s="2" t="s">
        <v>44</v>
      </c>
      <c r="K67" s="2" t="s">
        <v>45</v>
      </c>
      <c r="L67" s="2" t="s">
        <v>3202</v>
      </c>
      <c r="M67" s="2" t="s">
        <v>2166</v>
      </c>
      <c r="N67" s="2" t="s">
        <v>274</v>
      </c>
      <c r="O67" s="2" t="s">
        <v>47</v>
      </c>
      <c r="P67" s="2" t="s">
        <v>2808</v>
      </c>
      <c r="Q67" s="2" t="s">
        <v>2809</v>
      </c>
      <c r="R67" s="2" t="s">
        <v>2810</v>
      </c>
      <c r="S67" s="2" t="s">
        <v>3204</v>
      </c>
      <c r="T67" s="2" t="s">
        <v>3205</v>
      </c>
      <c r="U67" s="2" t="s">
        <v>50</v>
      </c>
      <c r="V67" s="2" t="s">
        <v>51</v>
      </c>
      <c r="W67" s="2"/>
      <c r="X67" s="2"/>
      <c r="Y67" s="2"/>
      <c r="Z67" s="2"/>
      <c r="AA67" s="2" t="s">
        <v>2822</v>
      </c>
      <c r="AB67" s="2" t="s">
        <v>2822</v>
      </c>
      <c r="AC67">
        <f>Notes!$C$7 * Notes!$K$7 * Notes!$C$10 * Notes!$C$13</f>
        <v>27124684800</v>
      </c>
      <c r="AD67">
        <f>Notes!$D$7 * Notes!$L$7 * Notes!$C$10 * Notes!$C$13</f>
        <v>8798285220</v>
      </c>
      <c r="AE67">
        <f>Notes!$E$7 * Notes!$M$7 * Notes!$C$10 * Notes!$C$13</f>
        <v>3133440000</v>
      </c>
      <c r="AF67">
        <f>Notes!$F$7 * Notes!$N$7 * Notes!$C$10 * Notes!$C$13</f>
        <v>14155776000</v>
      </c>
      <c r="AG67">
        <v>3</v>
      </c>
      <c r="AH67">
        <v>3</v>
      </c>
      <c r="AI67">
        <v>3</v>
      </c>
    </row>
    <row r="68" spans="1:35" ht="45" x14ac:dyDescent="0.25">
      <c r="A68" s="2" t="s">
        <v>37</v>
      </c>
      <c r="B68" s="2" t="s">
        <v>3206</v>
      </c>
      <c r="C68" s="2" t="s">
        <v>39</v>
      </c>
      <c r="D68" s="2" t="s">
        <v>3207</v>
      </c>
      <c r="E68" s="2"/>
      <c r="F68" s="2" t="s">
        <v>3208</v>
      </c>
      <c r="G68" s="2" t="s">
        <v>3209</v>
      </c>
      <c r="H68" s="2" t="s">
        <v>43</v>
      </c>
      <c r="I68" s="2"/>
      <c r="J68" s="2" t="s">
        <v>44</v>
      </c>
      <c r="K68" s="2" t="s">
        <v>45</v>
      </c>
      <c r="L68" s="2" t="s">
        <v>3208</v>
      </c>
      <c r="M68" s="2" t="s">
        <v>2166</v>
      </c>
      <c r="N68" s="2" t="s">
        <v>274</v>
      </c>
      <c r="O68" s="2" t="s">
        <v>47</v>
      </c>
      <c r="P68" s="2" t="s">
        <v>2808</v>
      </c>
      <c r="Q68" s="2" t="s">
        <v>2809</v>
      </c>
      <c r="R68" s="2" t="s">
        <v>2810</v>
      </c>
      <c r="S68" s="2" t="s">
        <v>3210</v>
      </c>
      <c r="T68" s="2" t="s">
        <v>3211</v>
      </c>
      <c r="U68" s="2" t="s">
        <v>50</v>
      </c>
      <c r="V68" s="2" t="s">
        <v>51</v>
      </c>
      <c r="W68" s="2"/>
      <c r="X68" s="2"/>
      <c r="Y68" s="2"/>
      <c r="Z68" s="2"/>
      <c r="AA68" s="2" t="s">
        <v>2822</v>
      </c>
      <c r="AB68" s="2" t="s">
        <v>2822</v>
      </c>
      <c r="AC68">
        <f>Notes!$C$7 * Notes!$K$7 * Notes!$C$10 * Notes!$C$13</f>
        <v>27124684800</v>
      </c>
      <c r="AD68">
        <f>Notes!$D$7 * Notes!$L$7 * Notes!$C$10 * Notes!$C$13</f>
        <v>8798285220</v>
      </c>
      <c r="AE68">
        <f>Notes!$E$7 * Notes!$M$7 * Notes!$C$10 * Notes!$C$13</f>
        <v>3133440000</v>
      </c>
      <c r="AF68">
        <f>Notes!$F$7 * Notes!$N$7 * Notes!$C$10 * Notes!$C$13</f>
        <v>14155776000</v>
      </c>
      <c r="AG68">
        <v>3</v>
      </c>
      <c r="AH68">
        <v>3</v>
      </c>
      <c r="AI68">
        <v>3</v>
      </c>
    </row>
    <row r="69" spans="1:35" ht="45" x14ac:dyDescent="0.25">
      <c r="A69" s="2" t="s">
        <v>37</v>
      </c>
      <c r="B69" s="2" t="s">
        <v>3212</v>
      </c>
      <c r="C69" s="2" t="s">
        <v>39</v>
      </c>
      <c r="D69" s="2" t="s">
        <v>3213</v>
      </c>
      <c r="E69" s="2"/>
      <c r="F69" s="2" t="s">
        <v>3214</v>
      </c>
      <c r="G69" s="2" t="s">
        <v>3215</v>
      </c>
      <c r="H69" s="2" t="s">
        <v>43</v>
      </c>
      <c r="I69" s="2"/>
      <c r="J69" s="2" t="s">
        <v>44</v>
      </c>
      <c r="K69" s="2" t="s">
        <v>45</v>
      </c>
      <c r="L69" s="2" t="s">
        <v>3214</v>
      </c>
      <c r="M69" s="2" t="s">
        <v>2166</v>
      </c>
      <c r="N69" s="2" t="s">
        <v>274</v>
      </c>
      <c r="O69" s="2" t="s">
        <v>47</v>
      </c>
      <c r="P69" s="2" t="s">
        <v>2808</v>
      </c>
      <c r="Q69" s="2" t="s">
        <v>2809</v>
      </c>
      <c r="R69" s="2" t="s">
        <v>2810</v>
      </c>
      <c r="S69" s="2" t="s">
        <v>3216</v>
      </c>
      <c r="T69" s="2" t="s">
        <v>3217</v>
      </c>
      <c r="U69" s="2" t="s">
        <v>50</v>
      </c>
      <c r="V69" s="2" t="s">
        <v>51</v>
      </c>
      <c r="W69" s="2"/>
      <c r="X69" s="2"/>
      <c r="Y69" s="2"/>
      <c r="Z69" s="2"/>
      <c r="AA69" s="2" t="s">
        <v>2902</v>
      </c>
      <c r="AB69" s="2" t="s">
        <v>2902</v>
      </c>
      <c r="AC69">
        <f>Notes!$C$7 * Notes!$K$7 * Notes!$C$10 * Notes!$C$13</f>
        <v>27124684800</v>
      </c>
      <c r="AD69">
        <f>Notes!$D$7 * Notes!$L$7 * Notes!$C$10 * Notes!$C$13</f>
        <v>8798285220</v>
      </c>
      <c r="AE69">
        <f>Notes!$E$7 * Notes!$M$7 * Notes!$C$10 * Notes!$C$13</f>
        <v>3133440000</v>
      </c>
      <c r="AF69">
        <f>Notes!$F$7 * Notes!$N$7 * Notes!$C$10 * Notes!$C$13</f>
        <v>14155776000</v>
      </c>
      <c r="AG69">
        <v>3</v>
      </c>
      <c r="AH69">
        <v>3</v>
      </c>
      <c r="AI69">
        <v>3</v>
      </c>
    </row>
    <row r="70" spans="1:35" ht="60" x14ac:dyDescent="0.25">
      <c r="A70" s="2" t="s">
        <v>37</v>
      </c>
      <c r="B70" s="2" t="s">
        <v>3218</v>
      </c>
      <c r="C70" s="2" t="s">
        <v>39</v>
      </c>
      <c r="D70" s="2" t="s">
        <v>3219</v>
      </c>
      <c r="E70" s="2" t="s">
        <v>3220</v>
      </c>
      <c r="F70" s="2" t="s">
        <v>3221</v>
      </c>
      <c r="G70" s="2" t="s">
        <v>3222</v>
      </c>
      <c r="H70" s="2" t="s">
        <v>43</v>
      </c>
      <c r="I70" s="2"/>
      <c r="J70" s="2" t="s">
        <v>44</v>
      </c>
      <c r="K70" s="2" t="s">
        <v>45</v>
      </c>
      <c r="L70" s="2" t="s">
        <v>3221</v>
      </c>
      <c r="M70" s="2" t="s">
        <v>2166</v>
      </c>
      <c r="N70" s="2" t="s">
        <v>274</v>
      </c>
      <c r="O70" s="2" t="s">
        <v>47</v>
      </c>
      <c r="P70" s="2" t="s">
        <v>2808</v>
      </c>
      <c r="Q70" s="2" t="s">
        <v>2809</v>
      </c>
      <c r="R70" s="2" t="s">
        <v>2810</v>
      </c>
      <c r="S70" s="2" t="s">
        <v>3223</v>
      </c>
      <c r="T70" s="2" t="s">
        <v>3224</v>
      </c>
      <c r="U70" s="2" t="s">
        <v>50</v>
      </c>
      <c r="V70" s="2" t="s">
        <v>51</v>
      </c>
      <c r="W70" s="2"/>
      <c r="X70" s="2"/>
      <c r="Y70" s="2"/>
      <c r="Z70" s="2"/>
      <c r="AA70" s="2" t="s">
        <v>2902</v>
      </c>
      <c r="AB70" s="2" t="s">
        <v>2902</v>
      </c>
      <c r="AC70">
        <f>Notes!$C$7 * Notes!$K$7 * Notes!$C$10 * Notes!$C$13</f>
        <v>27124684800</v>
      </c>
      <c r="AD70">
        <f>Notes!$D$7 * Notes!$L$7 * Notes!$C$10 * Notes!$C$13</f>
        <v>8798285220</v>
      </c>
      <c r="AE70">
        <f>Notes!$E$7 * Notes!$M$7 * Notes!$C$10 * Notes!$C$13</f>
        <v>3133440000</v>
      </c>
      <c r="AF70">
        <f>Notes!$F$7 * Notes!$N$7 * Notes!$C$10 * Notes!$C$13</f>
        <v>14155776000</v>
      </c>
      <c r="AG70">
        <v>3</v>
      </c>
      <c r="AH70">
        <v>3</v>
      </c>
      <c r="AI70">
        <v>3</v>
      </c>
    </row>
    <row r="71" spans="1:35" ht="45" x14ac:dyDescent="0.25">
      <c r="A71" s="2" t="s">
        <v>37</v>
      </c>
      <c r="B71" s="2" t="s">
        <v>3225</v>
      </c>
      <c r="C71" s="2" t="s">
        <v>39</v>
      </c>
      <c r="D71" s="2" t="s">
        <v>3226</v>
      </c>
      <c r="E71" s="2"/>
      <c r="F71" s="2" t="s">
        <v>3227</v>
      </c>
      <c r="G71" s="2" t="s">
        <v>3228</v>
      </c>
      <c r="H71" s="2" t="s">
        <v>43</v>
      </c>
      <c r="I71" s="2"/>
      <c r="J71" s="2" t="s">
        <v>44</v>
      </c>
      <c r="K71" s="2" t="s">
        <v>45</v>
      </c>
      <c r="L71" s="2" t="s">
        <v>3227</v>
      </c>
      <c r="M71" s="2" t="s">
        <v>2166</v>
      </c>
      <c r="N71" s="2" t="s">
        <v>274</v>
      </c>
      <c r="O71" s="2" t="s">
        <v>47</v>
      </c>
      <c r="P71" s="2" t="s">
        <v>2808</v>
      </c>
      <c r="Q71" s="2" t="s">
        <v>2809</v>
      </c>
      <c r="R71" s="2" t="s">
        <v>2810</v>
      </c>
      <c r="S71" s="2" t="s">
        <v>3229</v>
      </c>
      <c r="T71" s="2" t="s">
        <v>3230</v>
      </c>
      <c r="U71" s="2" t="s">
        <v>50</v>
      </c>
      <c r="V71" s="2" t="s">
        <v>51</v>
      </c>
      <c r="W71" s="2"/>
      <c r="X71" s="2"/>
      <c r="Y71" s="2"/>
      <c r="Z71" s="2"/>
      <c r="AA71" s="2" t="s">
        <v>2902</v>
      </c>
      <c r="AB71" s="2" t="s">
        <v>2902</v>
      </c>
      <c r="AC71">
        <f>Notes!$C$7 * Notes!$K$7 * Notes!$C$10 * Notes!$C$13</f>
        <v>27124684800</v>
      </c>
      <c r="AD71">
        <f>Notes!$D$7 * Notes!$L$7 * Notes!$C$10 * Notes!$C$13</f>
        <v>8798285220</v>
      </c>
      <c r="AE71">
        <f>Notes!$E$7 * Notes!$M$7 * Notes!$C$10 * Notes!$C$13</f>
        <v>3133440000</v>
      </c>
      <c r="AF71">
        <f>Notes!$F$7 * Notes!$N$7 * Notes!$C$10 * Notes!$C$13</f>
        <v>14155776000</v>
      </c>
      <c r="AG71">
        <v>3</v>
      </c>
      <c r="AH71">
        <v>3</v>
      </c>
      <c r="AI71">
        <v>3</v>
      </c>
    </row>
    <row r="72" spans="1:35" ht="45" x14ac:dyDescent="0.25">
      <c r="A72" s="2" t="s">
        <v>37</v>
      </c>
      <c r="B72" s="2" t="s">
        <v>3231</v>
      </c>
      <c r="C72" s="2" t="s">
        <v>223</v>
      </c>
      <c r="D72" s="2" t="s">
        <v>3109</v>
      </c>
      <c r="E72" s="2"/>
      <c r="F72" s="2" t="s">
        <v>3232</v>
      </c>
      <c r="G72" s="2" t="s">
        <v>3233</v>
      </c>
      <c r="H72" s="2" t="s">
        <v>43</v>
      </c>
      <c r="I72" s="2"/>
      <c r="J72" s="2" t="s">
        <v>44</v>
      </c>
      <c r="K72" s="2" t="s">
        <v>45</v>
      </c>
      <c r="L72" s="2" t="s">
        <v>3232</v>
      </c>
      <c r="M72" s="2" t="s">
        <v>2166</v>
      </c>
      <c r="N72" s="2" t="s">
        <v>274</v>
      </c>
      <c r="O72" s="2" t="s">
        <v>47</v>
      </c>
      <c r="P72" s="2" t="s">
        <v>2808</v>
      </c>
      <c r="Q72" s="2" t="s">
        <v>2809</v>
      </c>
      <c r="R72" s="2" t="s">
        <v>2810</v>
      </c>
      <c r="S72" s="2" t="s">
        <v>3234</v>
      </c>
      <c r="T72" s="2" t="s">
        <v>3235</v>
      </c>
      <c r="U72" s="2" t="s">
        <v>50</v>
      </c>
      <c r="V72" s="2" t="s">
        <v>51</v>
      </c>
      <c r="W72" s="2"/>
      <c r="X72" s="2"/>
      <c r="Y72" s="2"/>
      <c r="Z72" s="2"/>
      <c r="AA72" s="2" t="s">
        <v>2822</v>
      </c>
      <c r="AB72" s="2" t="s">
        <v>2822</v>
      </c>
      <c r="AC72">
        <f>Notes!$C$7 * Notes!$K$7 * Notes!$C$10 * Notes!$C$13</f>
        <v>27124684800</v>
      </c>
      <c r="AD72">
        <f>Notes!$D$7 * Notes!$L$7 * Notes!$C$10 * Notes!$C$13</f>
        <v>8798285220</v>
      </c>
      <c r="AE72">
        <f>Notes!$E$7 * Notes!$M$7 * Notes!$C$10 * Notes!$C$13</f>
        <v>3133440000</v>
      </c>
      <c r="AF72">
        <f>Notes!$F$7 * Notes!$N$7 * Notes!$C$10 * Notes!$C$13</f>
        <v>14155776000</v>
      </c>
      <c r="AG72">
        <v>3</v>
      </c>
      <c r="AH72">
        <v>2</v>
      </c>
      <c r="AI72">
        <v>3</v>
      </c>
    </row>
    <row r="73" spans="1:35" ht="45" x14ac:dyDescent="0.25">
      <c r="A73" s="2" t="s">
        <v>37</v>
      </c>
      <c r="B73" s="2" t="s">
        <v>188</v>
      </c>
      <c r="C73" s="2" t="s">
        <v>189</v>
      </c>
      <c r="D73" s="2" t="s">
        <v>190</v>
      </c>
      <c r="E73" s="2" t="s">
        <v>3236</v>
      </c>
      <c r="F73" s="2" t="s">
        <v>191</v>
      </c>
      <c r="G73" s="2" t="s">
        <v>192</v>
      </c>
      <c r="H73" s="2" t="s">
        <v>43</v>
      </c>
      <c r="I73" s="2"/>
      <c r="J73" s="2" t="s">
        <v>44</v>
      </c>
      <c r="K73" s="2" t="s">
        <v>45</v>
      </c>
      <c r="L73" s="2" t="s">
        <v>191</v>
      </c>
      <c r="M73" s="2" t="s">
        <v>46</v>
      </c>
      <c r="N73" s="2" t="s">
        <v>274</v>
      </c>
      <c r="O73" s="2" t="s">
        <v>47</v>
      </c>
      <c r="P73" s="2" t="s">
        <v>1035</v>
      </c>
      <c r="Q73" s="2" t="s">
        <v>1034</v>
      </c>
      <c r="R73" s="2" t="s">
        <v>1033</v>
      </c>
      <c r="S73" s="2" t="s">
        <v>3237</v>
      </c>
      <c r="T73" s="2" t="s">
        <v>194</v>
      </c>
      <c r="U73" s="2" t="s">
        <v>50</v>
      </c>
      <c r="V73" s="2" t="s">
        <v>51</v>
      </c>
      <c r="W73" s="2"/>
      <c r="X73" s="2"/>
      <c r="Y73" s="2"/>
      <c r="Z73" s="2"/>
      <c r="AA73" s="2" t="s">
        <v>2822</v>
      </c>
      <c r="AB73" s="2" t="s">
        <v>2822</v>
      </c>
      <c r="AC73">
        <f>Notes!$C$7 * Notes!$K$7 * Notes!$C$10 * Notes!$C$13</f>
        <v>27124684800</v>
      </c>
      <c r="AD73">
        <f>Notes!$D$7 * Notes!$L$7 * Notes!$C$10 * Notes!$C$13</f>
        <v>8798285220</v>
      </c>
      <c r="AE73">
        <f>Notes!$E$7 * Notes!$M$7 * Notes!$C$10 * Notes!$C$13</f>
        <v>3133440000</v>
      </c>
      <c r="AF73">
        <f>Notes!$F$7 * Notes!$N$7 * Notes!$C$10 * Notes!$C$13</f>
        <v>14155776000</v>
      </c>
      <c r="AG73">
        <v>3</v>
      </c>
      <c r="AH73">
        <v>3</v>
      </c>
      <c r="AI73">
        <v>3</v>
      </c>
    </row>
  </sheetData>
  <pageMargins left="0.7" right="0.7" top="0.75" bottom="0.75" header="0.3" footer="0.3"/>
  <pageSetup paperSize="9" orientation="portrait" verticalDpi="0" r:id="rId1"/>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0E735-3215-42A3-B3C7-9ED7F65F5EF7}">
  <dimension ref="A1:AJ16"/>
  <sheetViews>
    <sheetView workbookViewId="0">
      <selection activeCell="AJ16" sqref="AJ16"/>
    </sheetView>
  </sheetViews>
  <sheetFormatPr defaultRowHeight="15" x14ac:dyDescent="0.25"/>
  <cols>
    <col min="2" max="12" width="40.7109375" customWidth="1"/>
    <col min="13" max="28" width="40.7109375" hidden="1" customWidth="1"/>
    <col min="29" max="32" width="21.28515625" customWidth="1"/>
  </cols>
  <sheetData>
    <row r="1" spans="1:36"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6" ht="60" x14ac:dyDescent="0.25">
      <c r="A2" s="2" t="s">
        <v>37</v>
      </c>
      <c r="B2" s="2" t="s">
        <v>216</v>
      </c>
      <c r="C2" s="2" t="s">
        <v>37</v>
      </c>
      <c r="D2" s="2" t="s">
        <v>217</v>
      </c>
      <c r="E2" s="2"/>
      <c r="F2" s="2" t="s">
        <v>218</v>
      </c>
      <c r="G2" s="2" t="s">
        <v>121</v>
      </c>
      <c r="H2" s="2" t="s">
        <v>4569</v>
      </c>
      <c r="I2" s="2"/>
      <c r="J2" s="2" t="s">
        <v>44</v>
      </c>
      <c r="K2" s="2" t="s">
        <v>1379</v>
      </c>
      <c r="L2" s="2" t="s">
        <v>218</v>
      </c>
      <c r="M2" s="2" t="s">
        <v>46</v>
      </c>
      <c r="N2" s="2" t="s">
        <v>274</v>
      </c>
      <c r="O2" s="2" t="s">
        <v>47</v>
      </c>
      <c r="P2" s="2" t="s">
        <v>282</v>
      </c>
      <c r="Q2" s="2" t="s">
        <v>611</v>
      </c>
      <c r="R2" s="2" t="s">
        <v>670</v>
      </c>
      <c r="S2" s="2" t="s">
        <v>671</v>
      </c>
      <c r="T2" s="2" t="s">
        <v>219</v>
      </c>
      <c r="U2" s="2" t="s">
        <v>651</v>
      </c>
      <c r="V2" s="2" t="s">
        <v>652</v>
      </c>
      <c r="W2" s="2" t="s">
        <v>672</v>
      </c>
      <c r="X2" s="2" t="s">
        <v>673</v>
      </c>
      <c r="Y2" s="2"/>
      <c r="Z2" s="2" t="s">
        <v>674</v>
      </c>
      <c r="AA2" s="2" t="s">
        <v>328</v>
      </c>
      <c r="AB2" s="2" t="s">
        <v>328</v>
      </c>
      <c r="AC2">
        <f>Notes!$C$7 * 7 * Notes!$E$10 * Notes!$C$13</f>
        <v>168621824000</v>
      </c>
      <c r="AD2">
        <f>Notes!$D$7 * 7 * Notes!$E$10 * Notes!$C$13</f>
        <v>54694936100</v>
      </c>
      <c r="AE2">
        <f>Notes!$E$7 * 7 * Notes!$E$10 * Notes!$C$13</f>
        <v>31395840000</v>
      </c>
      <c r="AF2">
        <f>Notes!$F$7 * 7 * Notes!$E$10 * Notes!$C$13</f>
        <v>133955584000</v>
      </c>
      <c r="AG2">
        <v>3</v>
      </c>
      <c r="AH2">
        <v>3</v>
      </c>
    </row>
    <row r="3" spans="1:36" ht="30" customHeight="1" x14ac:dyDescent="0.25">
      <c r="A3" s="7">
        <v>1</v>
      </c>
      <c r="B3" s="2" t="s">
        <v>4677</v>
      </c>
      <c r="C3" s="2" t="s">
        <v>53</v>
      </c>
      <c r="D3" s="2"/>
      <c r="E3" s="2"/>
      <c r="F3" s="2" t="s">
        <v>4678</v>
      </c>
      <c r="G3" s="2" t="s">
        <v>4679</v>
      </c>
      <c r="H3" s="2" t="s">
        <v>4569</v>
      </c>
      <c r="I3" s="2"/>
      <c r="J3" s="2" t="s">
        <v>44</v>
      </c>
      <c r="K3" s="2" t="s">
        <v>137</v>
      </c>
      <c r="L3" s="2" t="s">
        <v>4679</v>
      </c>
      <c r="M3" s="2" t="s">
        <v>46</v>
      </c>
      <c r="N3" s="2" t="s">
        <v>214</v>
      </c>
      <c r="O3" s="2" t="s">
        <v>47</v>
      </c>
      <c r="P3" s="2" t="s">
        <v>1387</v>
      </c>
      <c r="Q3" s="2"/>
      <c r="R3" s="2"/>
      <c r="S3" t="s">
        <v>4680</v>
      </c>
      <c r="W3" s="2"/>
      <c r="X3" s="2"/>
      <c r="Z3" t="b">
        <v>0</v>
      </c>
      <c r="AA3" t="s">
        <v>4623</v>
      </c>
      <c r="AB3" t="s">
        <v>1389</v>
      </c>
      <c r="AC3">
        <f>Notes!$C$7 * Notes!$E$10 * Notes!$C$13</f>
        <v>24088832000</v>
      </c>
      <c r="AD3">
        <f>Notes!$D$7 * Notes!$E$10 * Notes!$C$13</f>
        <v>7813562300</v>
      </c>
      <c r="AE3">
        <f>Notes!$E$7 * Notes!$E$10 * Notes!$C$13</f>
        <v>4485120000</v>
      </c>
      <c r="AF3">
        <f>Notes!$F$7 * Notes!$E$10 * Notes!$C$13</f>
        <v>19136512000</v>
      </c>
      <c r="AG3">
        <v>3</v>
      </c>
      <c r="AH3">
        <v>3</v>
      </c>
    </row>
    <row r="4" spans="1:36" ht="45" customHeight="1" x14ac:dyDescent="0.25">
      <c r="A4" s="7" t="s">
        <v>37</v>
      </c>
      <c r="B4" s="2" t="s">
        <v>4606</v>
      </c>
      <c r="C4" s="2" t="s">
        <v>103</v>
      </c>
      <c r="D4" s="2"/>
      <c r="E4" s="2" t="s">
        <v>4681</v>
      </c>
      <c r="F4" s="2" t="s">
        <v>4608</v>
      </c>
      <c r="G4" s="2" t="s">
        <v>106</v>
      </c>
      <c r="H4" s="2" t="s">
        <v>4569</v>
      </c>
      <c r="I4" s="2"/>
      <c r="J4" s="2" t="s">
        <v>44</v>
      </c>
      <c r="K4" s="2" t="s">
        <v>4609</v>
      </c>
      <c r="L4" s="2" t="s">
        <v>4608</v>
      </c>
      <c r="M4" s="2" t="s">
        <v>46</v>
      </c>
      <c r="N4" s="2" t="s">
        <v>214</v>
      </c>
      <c r="O4" s="2"/>
      <c r="P4" s="2" t="s">
        <v>4610</v>
      </c>
      <c r="Q4" s="2"/>
      <c r="R4" s="2"/>
      <c r="S4" t="s">
        <v>4682</v>
      </c>
      <c r="W4" s="2"/>
      <c r="X4" s="2"/>
      <c r="Z4" t="b">
        <v>0</v>
      </c>
      <c r="AA4">
        <v>3</v>
      </c>
      <c r="AC4">
        <f>Notes!$C$7 * Notes!$E$10 * Notes!$C$13</f>
        <v>24088832000</v>
      </c>
      <c r="AD4">
        <f>Notes!$D$7 * Notes!$E$10 * Notes!$C$13</f>
        <v>7813562300</v>
      </c>
      <c r="AE4">
        <f>Notes!$E$7 * Notes!$E$10 * Notes!$C$13</f>
        <v>4485120000</v>
      </c>
      <c r="AF4">
        <f>Notes!$F$7 * Notes!$E$10 * Notes!$C$13</f>
        <v>19136512000</v>
      </c>
      <c r="AG4">
        <v>2</v>
      </c>
      <c r="AH4">
        <v>3</v>
      </c>
    </row>
    <row r="5" spans="1:36" ht="45" customHeight="1" x14ac:dyDescent="0.25">
      <c r="A5" s="7" t="s">
        <v>37</v>
      </c>
      <c r="B5" s="2" t="s">
        <v>4612</v>
      </c>
      <c r="C5" s="2" t="s">
        <v>103</v>
      </c>
      <c r="D5" s="2"/>
      <c r="E5" s="2" t="s">
        <v>4683</v>
      </c>
      <c r="F5" s="2" t="s">
        <v>4614</v>
      </c>
      <c r="G5" s="2" t="s">
        <v>115</v>
      </c>
      <c r="H5" s="2" t="s">
        <v>4569</v>
      </c>
      <c r="I5" s="2"/>
      <c r="J5" s="2" t="s">
        <v>44</v>
      </c>
      <c r="K5" s="2" t="s">
        <v>4609</v>
      </c>
      <c r="L5" s="2" t="s">
        <v>4614</v>
      </c>
      <c r="M5" s="2" t="s">
        <v>46</v>
      </c>
      <c r="N5" s="2" t="s">
        <v>214</v>
      </c>
      <c r="O5" s="2"/>
      <c r="P5" s="2" t="s">
        <v>4610</v>
      </c>
      <c r="Q5" s="2"/>
      <c r="R5" s="2"/>
      <c r="S5" t="s">
        <v>4684</v>
      </c>
      <c r="W5" s="2"/>
      <c r="X5" s="2"/>
      <c r="Z5" t="b">
        <v>0</v>
      </c>
      <c r="AA5">
        <v>3</v>
      </c>
      <c r="AC5">
        <f>Notes!$C$7 * Notes!$E$10 * Notes!$C$13</f>
        <v>24088832000</v>
      </c>
      <c r="AD5">
        <f>Notes!$D$7 * Notes!$E$10 * Notes!$C$13</f>
        <v>7813562300</v>
      </c>
      <c r="AE5">
        <f>Notes!$E$7 * Notes!$E$10 * Notes!$C$13</f>
        <v>4485120000</v>
      </c>
      <c r="AF5">
        <f>Notes!$F$7 * Notes!$E$10 * Notes!$C$13</f>
        <v>19136512000</v>
      </c>
      <c r="AG5">
        <v>3</v>
      </c>
      <c r="AH5">
        <v>3</v>
      </c>
    </row>
    <row r="6" spans="1:36" ht="45" customHeight="1" x14ac:dyDescent="0.25">
      <c r="A6" s="7" t="s">
        <v>37</v>
      </c>
      <c r="B6" s="2" t="s">
        <v>4685</v>
      </c>
      <c r="C6" s="2">
        <v>1</v>
      </c>
      <c r="D6" s="2"/>
      <c r="E6" s="2" t="s">
        <v>4686</v>
      </c>
      <c r="F6" s="2" t="s">
        <v>4616</v>
      </c>
      <c r="G6" s="2" t="s">
        <v>121</v>
      </c>
      <c r="H6" s="2" t="s">
        <v>4569</v>
      </c>
      <c r="I6" s="2"/>
      <c r="J6" s="2" t="s">
        <v>44</v>
      </c>
      <c r="K6" s="2" t="s">
        <v>4609</v>
      </c>
      <c r="L6" s="2" t="s">
        <v>4616</v>
      </c>
      <c r="M6" s="2" t="s">
        <v>46</v>
      </c>
      <c r="N6" s="2" t="s">
        <v>214</v>
      </c>
      <c r="O6" s="2" t="s">
        <v>47</v>
      </c>
      <c r="P6" s="2" t="s">
        <v>4610</v>
      </c>
      <c r="Q6" s="2"/>
      <c r="R6" s="2"/>
      <c r="S6" t="s">
        <v>4687</v>
      </c>
      <c r="W6" s="2"/>
      <c r="X6" s="2"/>
      <c r="Z6" t="s">
        <v>3252</v>
      </c>
      <c r="AA6">
        <v>3</v>
      </c>
      <c r="AC6">
        <f>Notes!$C$7 * Notes!$E$10 * Notes!$C$13</f>
        <v>24088832000</v>
      </c>
      <c r="AD6">
        <f>Notes!$D$7 * Notes!$E$10 * Notes!$C$13</f>
        <v>7813562300</v>
      </c>
      <c r="AE6">
        <f>Notes!$E$7 * Notes!$E$10 * Notes!$C$13</f>
        <v>4485120000</v>
      </c>
      <c r="AF6">
        <f>Notes!$F$7 * Notes!$E$10 * Notes!$C$13</f>
        <v>19136512000</v>
      </c>
      <c r="AG6">
        <v>3</v>
      </c>
      <c r="AH6">
        <v>3</v>
      </c>
    </row>
    <row r="7" spans="1:36" ht="45" customHeight="1" x14ac:dyDescent="0.25">
      <c r="A7" s="7" t="s">
        <v>37</v>
      </c>
      <c r="B7" s="2" t="s">
        <v>4565</v>
      </c>
      <c r="C7" s="2" t="s">
        <v>103</v>
      </c>
      <c r="D7" s="2" t="s">
        <v>4566</v>
      </c>
      <c r="E7" s="2" t="s">
        <v>4688</v>
      </c>
      <c r="F7" s="2" t="s">
        <v>4568</v>
      </c>
      <c r="G7" s="2" t="s">
        <v>106</v>
      </c>
      <c r="H7" s="2" t="s">
        <v>4569</v>
      </c>
      <c r="I7" s="2"/>
      <c r="J7" s="2" t="s">
        <v>44</v>
      </c>
      <c r="K7" s="2" t="s">
        <v>4570</v>
      </c>
      <c r="L7" s="2" t="s">
        <v>4568</v>
      </c>
      <c r="M7" s="2" t="s">
        <v>46</v>
      </c>
      <c r="N7" s="2" t="s">
        <v>214</v>
      </c>
      <c r="O7" s="2"/>
      <c r="P7" s="2" t="s">
        <v>4644</v>
      </c>
      <c r="S7" t="s">
        <v>4689</v>
      </c>
      <c r="Z7" t="b">
        <v>0</v>
      </c>
      <c r="AA7" t="s">
        <v>4265</v>
      </c>
      <c r="AC7">
        <f>Notes!$C$7 * Notes!$E$10 * Notes!$C$13</f>
        <v>24088832000</v>
      </c>
      <c r="AD7">
        <f>Notes!$D$7 * Notes!$E$10 * Notes!$C$13</f>
        <v>7813562300</v>
      </c>
      <c r="AE7">
        <f>Notes!$E$7 * Notes!$E$10 * Notes!$C$13</f>
        <v>4485120000</v>
      </c>
      <c r="AF7">
        <f>Notes!$F$7 * Notes!$E$10 * Notes!$C$13</f>
        <v>19136512000</v>
      </c>
      <c r="AG7">
        <v>3</v>
      </c>
      <c r="AH7">
        <v>3</v>
      </c>
    </row>
    <row r="8" spans="1:36" ht="45" customHeight="1" x14ac:dyDescent="0.25">
      <c r="A8" s="7" t="s">
        <v>37</v>
      </c>
      <c r="B8" s="2" t="s">
        <v>4574</v>
      </c>
      <c r="C8" s="2" t="s">
        <v>103</v>
      </c>
      <c r="D8" s="2" t="s">
        <v>4575</v>
      </c>
      <c r="E8" s="2" t="s">
        <v>4690</v>
      </c>
      <c r="F8" s="2" t="s">
        <v>4576</v>
      </c>
      <c r="G8" s="2" t="s">
        <v>115</v>
      </c>
      <c r="H8" s="2" t="s">
        <v>4569</v>
      </c>
      <c r="I8" s="2"/>
      <c r="J8" s="2" t="s">
        <v>44</v>
      </c>
      <c r="K8" s="2" t="s">
        <v>4570</v>
      </c>
      <c r="L8" s="2" t="s">
        <v>4576</v>
      </c>
      <c r="M8" s="2" t="s">
        <v>46</v>
      </c>
      <c r="N8" s="2" t="s">
        <v>214</v>
      </c>
      <c r="O8" s="2"/>
      <c r="P8" s="2" t="s">
        <v>4644</v>
      </c>
      <c r="S8" t="s">
        <v>4691</v>
      </c>
      <c r="Z8" t="b">
        <v>0</v>
      </c>
      <c r="AA8" t="s">
        <v>4265</v>
      </c>
      <c r="AC8">
        <f>Notes!$C$7 * Notes!$E$10 * Notes!$C$13</f>
        <v>24088832000</v>
      </c>
      <c r="AD8">
        <f>Notes!$D$7 * Notes!$E$10 * Notes!$C$13</f>
        <v>7813562300</v>
      </c>
      <c r="AE8">
        <f>Notes!$E$7 * Notes!$E$10 * Notes!$C$13</f>
        <v>4485120000</v>
      </c>
      <c r="AF8">
        <f>Notes!$F$7 * Notes!$E$10 * Notes!$C$13</f>
        <v>19136512000</v>
      </c>
      <c r="AG8">
        <v>3</v>
      </c>
      <c r="AH8">
        <v>3</v>
      </c>
    </row>
    <row r="9" spans="1:36" ht="60" customHeight="1" x14ac:dyDescent="0.25">
      <c r="A9" s="7" t="s">
        <v>37</v>
      </c>
      <c r="B9" s="2" t="s">
        <v>4578</v>
      </c>
      <c r="C9" s="2" t="s">
        <v>103</v>
      </c>
      <c r="D9" s="2" t="s">
        <v>4579</v>
      </c>
      <c r="E9" s="2" t="s">
        <v>4692</v>
      </c>
      <c r="F9" s="2" t="s">
        <v>4580</v>
      </c>
      <c r="G9" s="2" t="s">
        <v>106</v>
      </c>
      <c r="H9" s="2" t="s">
        <v>4569</v>
      </c>
      <c r="I9" s="2"/>
      <c r="J9" s="2" t="s">
        <v>44</v>
      </c>
      <c r="K9" s="2" t="s">
        <v>4581</v>
      </c>
      <c r="L9" s="2" t="s">
        <v>4580</v>
      </c>
      <c r="M9" s="2" t="s">
        <v>46</v>
      </c>
      <c r="N9" s="2" t="s">
        <v>214</v>
      </c>
      <c r="O9" s="2"/>
      <c r="P9" s="2" t="s">
        <v>4644</v>
      </c>
      <c r="S9" t="s">
        <v>4693</v>
      </c>
      <c r="Z9" t="b">
        <v>0</v>
      </c>
      <c r="AA9" t="s">
        <v>4265</v>
      </c>
      <c r="AC9">
        <f>Notes!$C$7 * Notes!$E$10 * Notes!$C$13</f>
        <v>24088832000</v>
      </c>
      <c r="AD9">
        <f>Notes!$D$7 * Notes!$E$10 * Notes!$C$13</f>
        <v>7813562300</v>
      </c>
      <c r="AE9">
        <f>Notes!$E$7 * Notes!$E$10 * Notes!$C$13</f>
        <v>4485120000</v>
      </c>
      <c r="AF9">
        <f>Notes!$F$7 * Notes!$E$10 * Notes!$C$13</f>
        <v>19136512000</v>
      </c>
      <c r="AG9">
        <v>3</v>
      </c>
      <c r="AH9">
        <v>3</v>
      </c>
    </row>
    <row r="10" spans="1:36" ht="60" customHeight="1" x14ac:dyDescent="0.25">
      <c r="A10" s="7" t="s">
        <v>37</v>
      </c>
      <c r="B10" s="2" t="s">
        <v>4583</v>
      </c>
      <c r="C10" s="2" t="s">
        <v>103</v>
      </c>
      <c r="D10" s="2" t="s">
        <v>4584</v>
      </c>
      <c r="E10" s="2" t="s">
        <v>4694</v>
      </c>
      <c r="F10" s="2" t="s">
        <v>4585</v>
      </c>
      <c r="G10" s="2" t="s">
        <v>115</v>
      </c>
      <c r="H10" s="2" t="s">
        <v>4569</v>
      </c>
      <c r="I10" s="2"/>
      <c r="J10" s="2" t="s">
        <v>44</v>
      </c>
      <c r="K10" s="2" t="s">
        <v>4581</v>
      </c>
      <c r="L10" s="2" t="s">
        <v>4585</v>
      </c>
      <c r="M10" s="2" t="s">
        <v>46</v>
      </c>
      <c r="N10" s="2" t="s">
        <v>214</v>
      </c>
      <c r="O10" s="2"/>
      <c r="P10" s="2" t="s">
        <v>4644</v>
      </c>
      <c r="S10" t="s">
        <v>4695</v>
      </c>
      <c r="Z10" t="b">
        <v>0</v>
      </c>
      <c r="AA10" t="s">
        <v>4265</v>
      </c>
      <c r="AC10">
        <f>Notes!$C$7 * Notes!$E$10 * Notes!$C$13</f>
        <v>24088832000</v>
      </c>
      <c r="AD10">
        <f>Notes!$D$7 * Notes!$E$10 * Notes!$C$13</f>
        <v>7813562300</v>
      </c>
      <c r="AE10">
        <f>Notes!$E$7 * Notes!$E$10 * Notes!$C$13</f>
        <v>4485120000</v>
      </c>
      <c r="AF10">
        <f>Notes!$F$7 * Notes!$E$10 * Notes!$C$13</f>
        <v>19136512000</v>
      </c>
      <c r="AG10">
        <v>3</v>
      </c>
      <c r="AH10">
        <v>3</v>
      </c>
    </row>
    <row r="11" spans="1:36" ht="60" customHeight="1" x14ac:dyDescent="0.25">
      <c r="A11" s="7" t="s">
        <v>37</v>
      </c>
      <c r="B11" s="2" t="s">
        <v>133</v>
      </c>
      <c r="C11" s="2" t="s">
        <v>53</v>
      </c>
      <c r="D11" s="2" t="s">
        <v>4696</v>
      </c>
      <c r="E11" s="2" t="s">
        <v>4697</v>
      </c>
      <c r="F11" s="2" t="s">
        <v>135</v>
      </c>
      <c r="G11" s="2" t="s">
        <v>136</v>
      </c>
      <c r="H11" s="2" t="s">
        <v>57</v>
      </c>
      <c r="I11" s="2"/>
      <c r="J11" s="2" t="s">
        <v>44</v>
      </c>
      <c r="K11" s="2" t="s">
        <v>137</v>
      </c>
      <c r="L11" s="2" t="s">
        <v>135</v>
      </c>
      <c r="M11" s="2" t="s">
        <v>130</v>
      </c>
      <c r="N11" s="2" t="s">
        <v>214</v>
      </c>
      <c r="O11" s="2" t="s">
        <v>47</v>
      </c>
      <c r="P11" s="2"/>
      <c r="Q11" s="2"/>
      <c r="R11" s="2">
        <v>26</v>
      </c>
      <c r="S11" t="s">
        <v>4698</v>
      </c>
      <c r="V11" t="s">
        <v>4366</v>
      </c>
      <c r="W11" s="2"/>
      <c r="X11" s="2"/>
      <c r="Y11">
        <v>1</v>
      </c>
      <c r="Z11" t="b">
        <v>0</v>
      </c>
      <c r="AA11">
        <v>-1</v>
      </c>
      <c r="AB11" t="s">
        <v>1389</v>
      </c>
      <c r="AC11">
        <f>Notes!$C$7 * Notes!$E$10 * Notes!$C$13</f>
        <v>24088832000</v>
      </c>
      <c r="AD11">
        <f>Notes!$D$7 * Notes!$E$10 * Notes!$C$13</f>
        <v>7813562300</v>
      </c>
      <c r="AE11">
        <f>Notes!$E$7 * Notes!$E$10 * Notes!$C$13</f>
        <v>4485120000</v>
      </c>
      <c r="AF11">
        <f>Notes!$F$7 * Notes!$E$10 * Notes!$C$13</f>
        <v>19136512000</v>
      </c>
      <c r="AG11">
        <v>3</v>
      </c>
      <c r="AH11">
        <v>3</v>
      </c>
    </row>
    <row r="12" spans="1:36" ht="60" customHeight="1" x14ac:dyDescent="0.25">
      <c r="A12" s="7" t="s">
        <v>37</v>
      </c>
      <c r="B12" s="2" t="s">
        <v>140</v>
      </c>
      <c r="C12" s="2" t="s">
        <v>53</v>
      </c>
      <c r="D12" s="2" t="s">
        <v>4483</v>
      </c>
      <c r="E12" s="2" t="s">
        <v>4483</v>
      </c>
      <c r="F12" s="2" t="s">
        <v>4699</v>
      </c>
      <c r="G12" s="2" t="s">
        <v>144</v>
      </c>
      <c r="H12" s="2" t="s">
        <v>4484</v>
      </c>
      <c r="I12" s="2"/>
      <c r="J12" s="2" t="s">
        <v>44</v>
      </c>
      <c r="K12" s="2" t="s">
        <v>137</v>
      </c>
      <c r="L12" s="2" t="s">
        <v>4699</v>
      </c>
      <c r="M12" s="2" t="s">
        <v>145</v>
      </c>
      <c r="N12" s="2" t="s">
        <v>214</v>
      </c>
      <c r="O12" s="2" t="s">
        <v>47</v>
      </c>
      <c r="P12" s="2"/>
      <c r="Q12" s="2"/>
      <c r="R12" s="2">
        <v>27</v>
      </c>
      <c r="S12" t="s">
        <v>4700</v>
      </c>
      <c r="V12" t="s">
        <v>4334</v>
      </c>
      <c r="W12" s="2"/>
      <c r="X12" s="2"/>
      <c r="Y12">
        <v>1</v>
      </c>
      <c r="Z12" t="b">
        <v>0</v>
      </c>
      <c r="AA12">
        <v>-1</v>
      </c>
      <c r="AB12" t="s">
        <v>1389</v>
      </c>
      <c r="AC12">
        <f>Notes!$C$7 * Notes!$E$10 * Notes!$C$13</f>
        <v>24088832000</v>
      </c>
      <c r="AD12">
        <f>Notes!$D$7 * Notes!$E$10 * Notes!$C$13</f>
        <v>7813562300</v>
      </c>
      <c r="AE12">
        <f>Notes!$E$7 * Notes!$E$10 * Notes!$C$13</f>
        <v>4485120000</v>
      </c>
      <c r="AF12">
        <f>Notes!$F$7 * Notes!$E$10 * Notes!$C$13</f>
        <v>19136512000</v>
      </c>
      <c r="AG12">
        <v>3</v>
      </c>
      <c r="AH12">
        <v>3</v>
      </c>
    </row>
    <row r="13" spans="1:36" ht="60" customHeight="1" x14ac:dyDescent="0.25">
      <c r="A13" s="7" t="s">
        <v>37</v>
      </c>
      <c r="B13" s="2" t="s">
        <v>188</v>
      </c>
      <c r="C13" s="2" t="s">
        <v>189</v>
      </c>
      <c r="D13" s="2" t="s">
        <v>190</v>
      </c>
      <c r="E13" s="2" t="s">
        <v>4500</v>
      </c>
      <c r="F13" s="2" t="s">
        <v>191</v>
      </c>
      <c r="G13" s="2" t="s">
        <v>192</v>
      </c>
      <c r="H13" s="2" t="s">
        <v>57</v>
      </c>
      <c r="I13" s="2"/>
      <c r="J13" s="2" t="s">
        <v>44</v>
      </c>
      <c r="K13" s="2" t="s">
        <v>137</v>
      </c>
      <c r="L13" s="2" t="s">
        <v>191</v>
      </c>
      <c r="M13" s="2" t="s">
        <v>46</v>
      </c>
      <c r="N13" s="2" t="s">
        <v>214</v>
      </c>
      <c r="O13" s="2" t="s">
        <v>47</v>
      </c>
      <c r="P13" s="2"/>
      <c r="Q13" s="2"/>
      <c r="R13" s="2">
        <v>34</v>
      </c>
      <c r="S13" t="s">
        <v>4701</v>
      </c>
      <c r="V13" t="s">
        <v>4366</v>
      </c>
      <c r="W13" s="2"/>
      <c r="X13" s="2"/>
      <c r="Y13">
        <v>1</v>
      </c>
      <c r="Z13" t="b">
        <v>0</v>
      </c>
      <c r="AA13">
        <v>-1</v>
      </c>
      <c r="AB13" t="s">
        <v>1389</v>
      </c>
      <c r="AC13">
        <f>Notes!$C$7 * Notes!$E$10 * Notes!$C$13</f>
        <v>24088832000</v>
      </c>
      <c r="AD13">
        <f>Notes!$D$7 * Notes!$E$10 * Notes!$C$13</f>
        <v>7813562300</v>
      </c>
      <c r="AE13">
        <f>Notes!$E$7 * Notes!$E$10 * Notes!$C$13</f>
        <v>4485120000</v>
      </c>
      <c r="AF13">
        <f>Notes!$F$7 * Notes!$E$10 * Notes!$C$13</f>
        <v>19136512000</v>
      </c>
      <c r="AG13">
        <v>2</v>
      </c>
      <c r="AH13">
        <v>3</v>
      </c>
    </row>
    <row r="14" spans="1:36" ht="120" customHeight="1" x14ac:dyDescent="0.25">
      <c r="A14" s="7" t="s">
        <v>37</v>
      </c>
      <c r="B14" s="2" t="s">
        <v>4650</v>
      </c>
      <c r="C14" s="2" t="s">
        <v>198</v>
      </c>
      <c r="D14" s="2" t="s">
        <v>4651</v>
      </c>
      <c r="E14" s="2" t="s">
        <v>4702</v>
      </c>
      <c r="F14" s="2" t="s">
        <v>200</v>
      </c>
      <c r="G14" s="2" t="s">
        <v>201</v>
      </c>
      <c r="H14" s="2" t="s">
        <v>4558</v>
      </c>
      <c r="I14" s="2"/>
      <c r="J14" s="2" t="s">
        <v>44</v>
      </c>
      <c r="K14" s="2" t="s">
        <v>137</v>
      </c>
      <c r="L14" s="2" t="s">
        <v>200</v>
      </c>
      <c r="M14" s="2" t="s">
        <v>46</v>
      </c>
      <c r="N14" s="2" t="s">
        <v>214</v>
      </c>
      <c r="O14" s="2" t="s">
        <v>47</v>
      </c>
      <c r="P14" s="2"/>
      <c r="Q14" s="2"/>
      <c r="R14" s="2">
        <v>35</v>
      </c>
      <c r="S14" t="s">
        <v>4703</v>
      </c>
      <c r="V14" t="s">
        <v>4366</v>
      </c>
      <c r="W14" s="2"/>
      <c r="X14" s="2"/>
      <c r="Y14">
        <v>1</v>
      </c>
      <c r="Z14" t="b">
        <v>0</v>
      </c>
      <c r="AA14">
        <v>-1</v>
      </c>
      <c r="AB14" t="s">
        <v>1389</v>
      </c>
      <c r="AC14">
        <f>Notes!$C$7 * Notes!$E$10 * Notes!$C$13</f>
        <v>24088832000</v>
      </c>
      <c r="AD14">
        <f>Notes!$D$7 * Notes!$E$10 * Notes!$C$13</f>
        <v>7813562300</v>
      </c>
      <c r="AE14">
        <f>Notes!$E$7 * Notes!$E$10 * Notes!$C$13</f>
        <v>4485120000</v>
      </c>
      <c r="AF14">
        <f>Notes!$F$7 * Notes!$E$10 * Notes!$C$13</f>
        <v>19136512000</v>
      </c>
      <c r="AG14">
        <v>2</v>
      </c>
      <c r="AH14">
        <v>3</v>
      </c>
    </row>
    <row r="15" spans="1:36" ht="30" x14ac:dyDescent="0.25">
      <c r="A15" s="2" t="s">
        <v>37</v>
      </c>
      <c r="B15" s="2" t="s">
        <v>2222</v>
      </c>
      <c r="C15" s="2" t="s">
        <v>2223</v>
      </c>
      <c r="D15" s="2" t="s">
        <v>2224</v>
      </c>
      <c r="E15" s="2" t="s">
        <v>2225</v>
      </c>
      <c r="F15" s="2" t="s">
        <v>2226</v>
      </c>
      <c r="G15" s="2" t="s">
        <v>2227</v>
      </c>
      <c r="H15" s="2" t="s">
        <v>43</v>
      </c>
      <c r="I15" s="2"/>
      <c r="J15" s="2" t="s">
        <v>44</v>
      </c>
      <c r="K15" s="2" t="s">
        <v>45</v>
      </c>
      <c r="L15" s="2" t="s">
        <v>2226</v>
      </c>
      <c r="M15" s="2" t="s">
        <v>46</v>
      </c>
      <c r="N15" s="2" t="s">
        <v>274</v>
      </c>
      <c r="O15" s="2" t="s">
        <v>47</v>
      </c>
      <c r="P15" s="2" t="s">
        <v>2228</v>
      </c>
      <c r="Q15" s="2"/>
      <c r="R15" s="2" t="s">
        <v>1338</v>
      </c>
      <c r="S15" s="2" t="s">
        <v>2229</v>
      </c>
      <c r="T15" s="2" t="s">
        <v>2230</v>
      </c>
      <c r="U15" s="2" t="s">
        <v>50</v>
      </c>
      <c r="V15" s="2" t="s">
        <v>51</v>
      </c>
      <c r="W15" s="2"/>
      <c r="X15" s="2"/>
      <c r="Y15" s="2"/>
      <c r="Z15" s="2"/>
      <c r="AA15" s="2" t="s">
        <v>220</v>
      </c>
      <c r="AB15" s="2" t="s">
        <v>220</v>
      </c>
      <c r="AC15">
        <f>Notes!$C$7 * Notes!$E$10 * Notes!$C$13</f>
        <v>24088832000</v>
      </c>
      <c r="AD15">
        <f>Notes!$D$7 * Notes!$E$10 * Notes!$C$13</f>
        <v>7813562300</v>
      </c>
      <c r="AE15">
        <f>Notes!$E$7 * Notes!$E$10 * Notes!$C$13</f>
        <v>4485120000</v>
      </c>
      <c r="AF15">
        <f>Notes!$F$7 * Notes!$E$10 * Notes!$C$13</f>
        <v>19136512000</v>
      </c>
      <c r="AG15">
        <v>2</v>
      </c>
      <c r="AH15">
        <v>2</v>
      </c>
      <c r="AI15">
        <v>1</v>
      </c>
      <c r="AJ15" t="s">
        <v>4812</v>
      </c>
    </row>
    <row r="16" spans="1:36" ht="30" x14ac:dyDescent="0.25">
      <c r="A16" s="2" t="s">
        <v>37</v>
      </c>
      <c r="B16" s="2" t="s">
        <v>2231</v>
      </c>
      <c r="C16" s="2" t="s">
        <v>2223</v>
      </c>
      <c r="D16" s="2" t="s">
        <v>2232</v>
      </c>
      <c r="E16" s="2" t="s">
        <v>2233</v>
      </c>
      <c r="F16" s="2" t="s">
        <v>2234</v>
      </c>
      <c r="G16" s="2" t="s">
        <v>2235</v>
      </c>
      <c r="H16" s="2" t="s">
        <v>43</v>
      </c>
      <c r="I16" s="2"/>
      <c r="J16" s="2" t="s">
        <v>44</v>
      </c>
      <c r="K16" s="2" t="s">
        <v>45</v>
      </c>
      <c r="L16" s="2" t="s">
        <v>2234</v>
      </c>
      <c r="M16" s="2" t="s">
        <v>46</v>
      </c>
      <c r="N16" s="2" t="s">
        <v>274</v>
      </c>
      <c r="O16" s="2" t="s">
        <v>47</v>
      </c>
      <c r="P16" s="2" t="s">
        <v>2228</v>
      </c>
      <c r="Q16" s="2"/>
      <c r="R16" s="2" t="s">
        <v>48</v>
      </c>
      <c r="S16" s="2" t="s">
        <v>2236</v>
      </c>
      <c r="T16" s="2" t="s">
        <v>2237</v>
      </c>
      <c r="U16" s="2" t="s">
        <v>50</v>
      </c>
      <c r="V16" s="2" t="s">
        <v>51</v>
      </c>
      <c r="W16" s="2"/>
      <c r="X16" s="2"/>
      <c r="Y16" s="2"/>
      <c r="Z16" s="2"/>
      <c r="AA16" s="2" t="s">
        <v>220</v>
      </c>
      <c r="AB16" s="2" t="s">
        <v>220</v>
      </c>
      <c r="AC16">
        <f>Notes!$C$7 * Notes!$E$10 * Notes!$C$13</f>
        <v>24088832000</v>
      </c>
      <c r="AD16">
        <f>Notes!$D$7 * Notes!$E$10 * Notes!$C$13</f>
        <v>7813562300</v>
      </c>
      <c r="AE16">
        <f>Notes!$E$7 * Notes!$E$10 * Notes!$C$13</f>
        <v>4485120000</v>
      </c>
      <c r="AF16">
        <f>Notes!$F$7 * Notes!$E$10 * Notes!$C$13</f>
        <v>19136512000</v>
      </c>
      <c r="AG16">
        <v>2</v>
      </c>
      <c r="AH16">
        <v>2</v>
      </c>
      <c r="AI16">
        <v>1</v>
      </c>
      <c r="AJ16" t="s">
        <v>4812</v>
      </c>
    </row>
  </sheetData>
  <conditionalFormatting sqref="Y3:Y14">
    <cfRule type="cellIs" dxfId="17" priority="1" operator="equal">
      <formula>1</formula>
    </cfRule>
  </conditionalFormatting>
  <conditionalFormatting sqref="Y3:Y14">
    <cfRule type="cellIs" dxfId="16" priority="2" operator="equal">
      <formula>2</formula>
    </cfRule>
  </conditionalFormatting>
  <conditionalFormatting sqref="Y3:Y14">
    <cfRule type="cellIs" dxfId="15" priority="3" operator="equal">
      <formula>3</formula>
    </cfRule>
  </conditionalFormatting>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35F7E-BCA1-4D07-B3D4-481ADDA84136}">
  <dimension ref="A1:AI4"/>
  <sheetViews>
    <sheetView topLeftCell="L1" workbookViewId="0">
      <selection activeCell="AF3" sqref="AF3:AF4"/>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75" customHeight="1" x14ac:dyDescent="0.25">
      <c r="A2" s="7" t="s">
        <v>37</v>
      </c>
      <c r="B2" s="2" t="s">
        <v>259</v>
      </c>
      <c r="C2" s="2" t="s">
        <v>103</v>
      </c>
      <c r="D2" s="2" t="s">
        <v>260</v>
      </c>
      <c r="E2" s="2" t="s">
        <v>345</v>
      </c>
      <c r="F2" s="2" t="s">
        <v>261</v>
      </c>
      <c r="G2" s="2" t="s">
        <v>262</v>
      </c>
      <c r="H2" s="2" t="s">
        <v>647</v>
      </c>
      <c r="I2" s="2" t="s">
        <v>4232</v>
      </c>
      <c r="J2" s="2" t="s">
        <v>44</v>
      </c>
      <c r="K2" s="2" t="s">
        <v>4559</v>
      </c>
      <c r="L2" s="2" t="s">
        <v>261</v>
      </c>
      <c r="M2" s="2" t="s">
        <v>46</v>
      </c>
      <c r="N2" s="2" t="s">
        <v>4448</v>
      </c>
      <c r="O2" s="2"/>
      <c r="P2" s="2" t="s">
        <v>1387</v>
      </c>
      <c r="Q2" s="2"/>
      <c r="R2" s="2"/>
      <c r="S2" t="s">
        <v>4560</v>
      </c>
      <c r="W2" s="2"/>
      <c r="X2" s="2"/>
      <c r="Z2" t="s">
        <v>3252</v>
      </c>
      <c r="AA2">
        <v>1</v>
      </c>
      <c r="AB2" t="s">
        <v>4561</v>
      </c>
      <c r="AC2">
        <f>Notes!$C$7 * Notes!$F$10 * Notes!$C$13</f>
        <v>48177664000</v>
      </c>
      <c r="AD2">
        <f>Notes!$D$7 * Notes!$F$10 * Notes!$C$13</f>
        <v>15627124600</v>
      </c>
      <c r="AE2">
        <f>Notes!$E$7 * Notes!$F$10 * Notes!$C$13</f>
        <v>8970240000</v>
      </c>
      <c r="AF2">
        <f>Notes!$F$7 * Notes!$F$10 * Notes!$C$13</f>
        <v>38273024000</v>
      </c>
      <c r="AG2">
        <v>2</v>
      </c>
      <c r="AH2">
        <v>3</v>
      </c>
    </row>
    <row r="3" spans="1:35" ht="90" customHeight="1" x14ac:dyDescent="0.25">
      <c r="A3" s="7" t="s">
        <v>37</v>
      </c>
      <c r="B3" s="2" t="s">
        <v>4246</v>
      </c>
      <c r="C3" s="2" t="s">
        <v>39</v>
      </c>
      <c r="D3" s="2" t="s">
        <v>379</v>
      </c>
      <c r="E3" s="2" t="s">
        <v>379</v>
      </c>
      <c r="F3" s="2" t="s">
        <v>380</v>
      </c>
      <c r="G3" s="2" t="s">
        <v>3431</v>
      </c>
      <c r="H3" s="2" t="s">
        <v>647</v>
      </c>
      <c r="I3" s="2" t="s">
        <v>4232</v>
      </c>
      <c r="J3" s="2" t="s">
        <v>44</v>
      </c>
      <c r="K3" s="2" t="s">
        <v>45</v>
      </c>
      <c r="L3" s="2" t="s">
        <v>380</v>
      </c>
      <c r="M3" s="2" t="s">
        <v>46</v>
      </c>
      <c r="N3" s="2" t="s">
        <v>4448</v>
      </c>
      <c r="O3" s="2" t="s">
        <v>47</v>
      </c>
      <c r="P3" s="2" t="s">
        <v>4252</v>
      </c>
      <c r="S3" t="s">
        <v>4562</v>
      </c>
      <c r="Z3" t="s">
        <v>3252</v>
      </c>
      <c r="AA3">
        <v>1</v>
      </c>
      <c r="AC3">
        <f>Notes!$C$7 * Notes!$F$10 * Notes!$C$13</f>
        <v>48177664000</v>
      </c>
      <c r="AD3">
        <f>Notes!$D$7 * Notes!$F$10 * Notes!$C$13</f>
        <v>15627124600</v>
      </c>
      <c r="AE3">
        <f>Notes!$E$7 * Notes!$F$10 * Notes!$C$13</f>
        <v>8970240000</v>
      </c>
      <c r="AF3">
        <f>Notes!$F$7 * Notes!$F$10 * Notes!$C$13</f>
        <v>38273024000</v>
      </c>
      <c r="AG3">
        <v>3</v>
      </c>
      <c r="AH3">
        <v>3</v>
      </c>
    </row>
    <row r="4" spans="1:35" ht="75" customHeight="1" x14ac:dyDescent="0.25">
      <c r="A4" s="7" t="s">
        <v>37</v>
      </c>
      <c r="B4" s="2" t="s">
        <v>259</v>
      </c>
      <c r="C4" s="2" t="s">
        <v>103</v>
      </c>
      <c r="D4" s="2" t="s">
        <v>260</v>
      </c>
      <c r="E4" s="2" t="s">
        <v>345</v>
      </c>
      <c r="F4" s="2" t="s">
        <v>968</v>
      </c>
      <c r="G4" s="2" t="s">
        <v>262</v>
      </c>
      <c r="H4" s="2" t="s">
        <v>4231</v>
      </c>
      <c r="I4" s="2" t="s">
        <v>4232</v>
      </c>
      <c r="J4" s="2" t="s">
        <v>44</v>
      </c>
      <c r="K4" s="2" t="s">
        <v>4559</v>
      </c>
      <c r="L4" s="2" t="s">
        <v>968</v>
      </c>
      <c r="M4" s="2" t="s">
        <v>46</v>
      </c>
      <c r="N4" s="2" t="s">
        <v>4448</v>
      </c>
      <c r="O4" s="2"/>
      <c r="P4" s="2" t="s">
        <v>4252</v>
      </c>
      <c r="Q4" s="2"/>
      <c r="R4" s="2"/>
      <c r="S4" t="s">
        <v>4563</v>
      </c>
      <c r="W4" s="2"/>
      <c r="X4" s="2"/>
      <c r="Z4" t="s">
        <v>4564</v>
      </c>
      <c r="AA4">
        <v>3</v>
      </c>
      <c r="AC4">
        <f>Notes!$C$7 * Notes!$F$10 * Notes!$C$13</f>
        <v>48177664000</v>
      </c>
      <c r="AD4">
        <f>Notes!$D$7 * Notes!$F$10 * Notes!$C$13</f>
        <v>15627124600</v>
      </c>
      <c r="AE4">
        <f>Notes!$E$7 * Notes!$F$10 * Notes!$C$13</f>
        <v>8970240000</v>
      </c>
      <c r="AF4">
        <f>Notes!$F$7 * Notes!$F$10 * Notes!$C$13</f>
        <v>38273024000</v>
      </c>
      <c r="AG4">
        <v>2</v>
      </c>
      <c r="AH4">
        <v>3</v>
      </c>
    </row>
  </sheetData>
  <conditionalFormatting sqref="Y2:Y4">
    <cfRule type="cellIs" dxfId="14" priority="1" operator="equal">
      <formula>1</formula>
    </cfRule>
  </conditionalFormatting>
  <conditionalFormatting sqref="Y2:Y4">
    <cfRule type="cellIs" dxfId="13" priority="2" operator="equal">
      <formula>2</formula>
    </cfRule>
  </conditionalFormatting>
  <conditionalFormatting sqref="Y2:Y4">
    <cfRule type="cellIs" dxfId="12" priority="3" operator="equal">
      <formula>3</formula>
    </cfRule>
  </conditionalFormatting>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17D10-8643-49CA-AFF4-CCDD61FE713E}">
  <dimension ref="A1:AI15"/>
  <sheetViews>
    <sheetView topLeftCell="A10" workbookViewId="0">
      <selection activeCell="F2" sqref="F2"/>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customHeight="1" x14ac:dyDescent="0.25">
      <c r="A2" s="7" t="s">
        <v>37</v>
      </c>
      <c r="B2" s="2" t="s">
        <v>236</v>
      </c>
      <c r="C2" s="2" t="s">
        <v>189</v>
      </c>
      <c r="D2" s="2" t="s">
        <v>236</v>
      </c>
      <c r="E2" s="2"/>
      <c r="F2" s="2" t="s">
        <v>237</v>
      </c>
      <c r="G2" s="2" t="s">
        <v>4330</v>
      </c>
      <c r="H2" s="9" t="s">
        <v>4569</v>
      </c>
      <c r="I2" s="2"/>
      <c r="J2" s="2" t="s">
        <v>44</v>
      </c>
      <c r="K2" s="2" t="s">
        <v>45</v>
      </c>
      <c r="L2" s="2" t="s">
        <v>237</v>
      </c>
      <c r="M2" s="2" t="s">
        <v>46</v>
      </c>
      <c r="N2" s="2" t="s">
        <v>214</v>
      </c>
      <c r="O2" s="2" t="s">
        <v>47</v>
      </c>
      <c r="P2" s="2" t="s">
        <v>4331</v>
      </c>
      <c r="Q2" s="2"/>
      <c r="R2" s="2">
        <v>17</v>
      </c>
      <c r="S2" t="s">
        <v>4332</v>
      </c>
      <c r="T2" t="s">
        <v>239</v>
      </c>
      <c r="U2" t="s">
        <v>4333</v>
      </c>
      <c r="V2" t="s">
        <v>4334</v>
      </c>
      <c r="W2" s="2" t="s">
        <v>4335</v>
      </c>
      <c r="X2" s="2" t="s">
        <v>4336</v>
      </c>
      <c r="Z2" t="s">
        <v>1372</v>
      </c>
      <c r="AA2">
        <v>1</v>
      </c>
      <c r="AB2" t="s">
        <v>4337</v>
      </c>
      <c r="AC2">
        <f>Notes!$C$7 * Notes!$F$10 * Notes!$C$13</f>
        <v>48177664000</v>
      </c>
      <c r="AD2">
        <f>Notes!$D$7 * Notes!$F$10 * Notes!$C$13</f>
        <v>15627124600</v>
      </c>
      <c r="AE2">
        <f>Notes!$E$7 * Notes!$F$10 * Notes!$C$13</f>
        <v>8970240000</v>
      </c>
      <c r="AF2">
        <f>Notes!$F$7 * Notes!$F$10 * Notes!$C$13</f>
        <v>38273024000</v>
      </c>
      <c r="AG2">
        <v>3</v>
      </c>
      <c r="AH2">
        <v>3</v>
      </c>
    </row>
    <row r="3" spans="1:35" ht="45" customHeight="1" x14ac:dyDescent="0.25">
      <c r="A3" s="7" t="s">
        <v>37</v>
      </c>
      <c r="B3" s="2" t="s">
        <v>4565</v>
      </c>
      <c r="C3" s="2" t="s">
        <v>103</v>
      </c>
      <c r="D3" s="2" t="s">
        <v>4566</v>
      </c>
      <c r="E3" s="2" t="s">
        <v>4567</v>
      </c>
      <c r="F3" s="2" t="s">
        <v>4568</v>
      </c>
      <c r="G3" s="2" t="s">
        <v>106</v>
      </c>
      <c r="H3" s="2" t="s">
        <v>4569</v>
      </c>
      <c r="I3" s="2" t="s">
        <v>4232</v>
      </c>
      <c r="J3" s="2" t="s">
        <v>44</v>
      </c>
      <c r="K3" s="2" t="s">
        <v>4570</v>
      </c>
      <c r="L3" s="2" t="s">
        <v>4568</v>
      </c>
      <c r="M3" s="2" t="s">
        <v>46</v>
      </c>
      <c r="N3" s="2" t="s">
        <v>4448</v>
      </c>
      <c r="O3" s="2"/>
      <c r="P3" s="2" t="s">
        <v>4571</v>
      </c>
      <c r="Q3" s="2"/>
      <c r="R3" s="2"/>
      <c r="S3" t="s">
        <v>4572</v>
      </c>
      <c r="W3" s="2"/>
      <c r="X3" s="2"/>
      <c r="Z3" t="s">
        <v>4564</v>
      </c>
      <c r="AA3" t="s">
        <v>4573</v>
      </c>
      <c r="AB3" t="s">
        <v>1389</v>
      </c>
      <c r="AC3">
        <f>Notes!$C$7 * Notes!$F$10 * Notes!$C$13</f>
        <v>48177664000</v>
      </c>
      <c r="AD3">
        <f>Notes!$D$7 * Notes!$F$10 * Notes!$C$13</f>
        <v>15627124600</v>
      </c>
      <c r="AE3">
        <f>Notes!$E$7 * Notes!$F$10 * Notes!$C$13</f>
        <v>8970240000</v>
      </c>
      <c r="AF3">
        <f>Notes!$F$7 * Notes!$F$10 * Notes!$C$13</f>
        <v>38273024000</v>
      </c>
      <c r="AG3">
        <v>2</v>
      </c>
      <c r="AH3">
        <v>3</v>
      </c>
    </row>
    <row r="4" spans="1:35" ht="45" customHeight="1" x14ac:dyDescent="0.25">
      <c r="A4" s="7" t="s">
        <v>37</v>
      </c>
      <c r="B4" s="2" t="s">
        <v>4574</v>
      </c>
      <c r="C4" s="2" t="s">
        <v>103</v>
      </c>
      <c r="D4" s="2" t="s">
        <v>4575</v>
      </c>
      <c r="E4" s="2" t="s">
        <v>4567</v>
      </c>
      <c r="F4" s="2" t="s">
        <v>4576</v>
      </c>
      <c r="G4" s="2" t="s">
        <v>115</v>
      </c>
      <c r="H4" s="2" t="s">
        <v>4569</v>
      </c>
      <c r="I4" s="2" t="s">
        <v>4232</v>
      </c>
      <c r="J4" s="2" t="s">
        <v>44</v>
      </c>
      <c r="K4" s="2" t="s">
        <v>4570</v>
      </c>
      <c r="L4" s="2" t="s">
        <v>4576</v>
      </c>
      <c r="M4" s="2" t="s">
        <v>46</v>
      </c>
      <c r="N4" s="2" t="s">
        <v>4448</v>
      </c>
      <c r="O4" s="2"/>
      <c r="P4" s="2" t="s">
        <v>4571</v>
      </c>
      <c r="Q4" s="2"/>
      <c r="R4" s="2"/>
      <c r="S4" t="s">
        <v>4577</v>
      </c>
      <c r="W4" s="2"/>
      <c r="X4" s="2"/>
      <c r="Z4" t="s">
        <v>4564</v>
      </c>
      <c r="AA4" t="s">
        <v>4573</v>
      </c>
      <c r="AB4" t="s">
        <v>1389</v>
      </c>
      <c r="AC4">
        <f>Notes!$C$7 * Notes!$F$10 * Notes!$C$13</f>
        <v>48177664000</v>
      </c>
      <c r="AD4">
        <f>Notes!$D$7 * Notes!$F$10 * Notes!$C$13</f>
        <v>15627124600</v>
      </c>
      <c r="AE4">
        <f>Notes!$E$7 * Notes!$F$10 * Notes!$C$13</f>
        <v>8970240000</v>
      </c>
      <c r="AF4">
        <f>Notes!$F$7 * Notes!$F$10 * Notes!$C$13</f>
        <v>38273024000</v>
      </c>
      <c r="AG4">
        <v>2</v>
      </c>
      <c r="AH4">
        <v>3</v>
      </c>
    </row>
    <row r="5" spans="1:35" ht="60" customHeight="1" x14ac:dyDescent="0.25">
      <c r="A5" s="7" t="s">
        <v>37</v>
      </c>
      <c r="B5" s="2" t="s">
        <v>4578</v>
      </c>
      <c r="C5" s="2" t="s">
        <v>103</v>
      </c>
      <c r="D5" s="2" t="s">
        <v>4579</v>
      </c>
      <c r="E5" s="2" t="s">
        <v>4567</v>
      </c>
      <c r="F5" s="2" t="s">
        <v>4580</v>
      </c>
      <c r="G5" s="2" t="s">
        <v>106</v>
      </c>
      <c r="H5" s="2" t="s">
        <v>4569</v>
      </c>
      <c r="I5" s="2" t="s">
        <v>4232</v>
      </c>
      <c r="J5" s="2" t="s">
        <v>44</v>
      </c>
      <c r="K5" s="2" t="s">
        <v>4581</v>
      </c>
      <c r="L5" s="2" t="s">
        <v>4580</v>
      </c>
      <c r="M5" s="2" t="s">
        <v>46</v>
      </c>
      <c r="N5" s="2" t="s">
        <v>4448</v>
      </c>
      <c r="O5" s="2"/>
      <c r="P5" s="2" t="s">
        <v>4571</v>
      </c>
      <c r="S5" t="s">
        <v>4582</v>
      </c>
      <c r="Z5" t="s">
        <v>4564</v>
      </c>
      <c r="AA5" t="s">
        <v>4573</v>
      </c>
      <c r="AB5" t="s">
        <v>1389</v>
      </c>
      <c r="AC5">
        <f>Notes!$C$7 * Notes!$F$10 * Notes!$C$13</f>
        <v>48177664000</v>
      </c>
      <c r="AD5">
        <f>Notes!$D$7 * Notes!$F$10 * Notes!$C$13</f>
        <v>15627124600</v>
      </c>
      <c r="AE5">
        <f>Notes!$E$7 * Notes!$F$10 * Notes!$C$13</f>
        <v>8970240000</v>
      </c>
      <c r="AF5">
        <f>Notes!$F$7 * Notes!$F$10 * Notes!$C$13</f>
        <v>38273024000</v>
      </c>
      <c r="AG5">
        <v>2</v>
      </c>
      <c r="AH5">
        <v>3</v>
      </c>
    </row>
    <row r="6" spans="1:35" ht="60" customHeight="1" x14ac:dyDescent="0.25">
      <c r="A6" s="7" t="s">
        <v>37</v>
      </c>
      <c r="B6" s="2" t="s">
        <v>4583</v>
      </c>
      <c r="C6" s="2" t="s">
        <v>103</v>
      </c>
      <c r="D6" s="2" t="s">
        <v>4584</v>
      </c>
      <c r="E6" s="2" t="s">
        <v>4567</v>
      </c>
      <c r="F6" s="2" t="s">
        <v>4585</v>
      </c>
      <c r="G6" s="2" t="s">
        <v>115</v>
      </c>
      <c r="H6" s="2" t="s">
        <v>4569</v>
      </c>
      <c r="I6" s="2" t="s">
        <v>4232</v>
      </c>
      <c r="J6" s="2" t="s">
        <v>44</v>
      </c>
      <c r="K6" s="2" t="s">
        <v>4581</v>
      </c>
      <c r="L6" s="2" t="s">
        <v>4585</v>
      </c>
      <c r="M6" s="2" t="s">
        <v>46</v>
      </c>
      <c r="N6" s="2" t="s">
        <v>4448</v>
      </c>
      <c r="O6" s="2"/>
      <c r="P6" s="2" t="s">
        <v>4571</v>
      </c>
      <c r="S6" t="s">
        <v>4586</v>
      </c>
      <c r="Z6" t="s">
        <v>4564</v>
      </c>
      <c r="AA6" t="s">
        <v>4573</v>
      </c>
      <c r="AB6" t="s">
        <v>1389</v>
      </c>
      <c r="AC6">
        <f>Notes!$C$7 * Notes!$F$10 * Notes!$C$13</f>
        <v>48177664000</v>
      </c>
      <c r="AD6">
        <f>Notes!$D$7 * Notes!$F$10 * Notes!$C$13</f>
        <v>15627124600</v>
      </c>
      <c r="AE6">
        <f>Notes!$E$7 * Notes!$F$10 * Notes!$C$13</f>
        <v>8970240000</v>
      </c>
      <c r="AF6">
        <f>Notes!$F$7 * Notes!$F$10 * Notes!$C$13</f>
        <v>38273024000</v>
      </c>
      <c r="AG6">
        <v>2</v>
      </c>
      <c r="AH6">
        <v>3</v>
      </c>
    </row>
    <row r="7" spans="1:35" ht="45" customHeight="1" x14ac:dyDescent="0.25">
      <c r="A7" s="7" t="s">
        <v>37</v>
      </c>
      <c r="B7" s="2" t="s">
        <v>4587</v>
      </c>
      <c r="C7" s="2" t="s">
        <v>103</v>
      </c>
      <c r="D7" s="2" t="s">
        <v>4588</v>
      </c>
      <c r="E7" s="2"/>
      <c r="F7" s="2" t="s">
        <v>4589</v>
      </c>
      <c r="G7" s="2" t="s">
        <v>106</v>
      </c>
      <c r="H7" s="2" t="s">
        <v>4569</v>
      </c>
      <c r="I7" s="2" t="s">
        <v>4232</v>
      </c>
      <c r="J7" s="2" t="s">
        <v>44</v>
      </c>
      <c r="K7" s="2" t="s">
        <v>4590</v>
      </c>
      <c r="L7" s="2" t="s">
        <v>4589</v>
      </c>
      <c r="M7" s="2" t="s">
        <v>46</v>
      </c>
      <c r="N7" s="2" t="s">
        <v>4448</v>
      </c>
      <c r="O7" s="2"/>
      <c r="P7" s="2" t="s">
        <v>4571</v>
      </c>
      <c r="Q7" s="2"/>
      <c r="R7" s="2"/>
      <c r="S7" t="s">
        <v>4591</v>
      </c>
      <c r="W7" s="2"/>
      <c r="X7" s="2"/>
      <c r="Z7" t="s">
        <v>4564</v>
      </c>
      <c r="AA7">
        <v>3</v>
      </c>
      <c r="AB7" t="s">
        <v>1389</v>
      </c>
      <c r="AC7">
        <f>Notes!$C$7 * Notes!$F$10 * Notes!$C$13</f>
        <v>48177664000</v>
      </c>
      <c r="AD7">
        <f>Notes!$D$7 * Notes!$F$10 * Notes!$C$13</f>
        <v>15627124600</v>
      </c>
      <c r="AE7">
        <f>Notes!$E$7 * Notes!$F$10 * Notes!$C$13</f>
        <v>8970240000</v>
      </c>
      <c r="AF7">
        <f>Notes!$F$7 * Notes!$F$10 * Notes!$C$13</f>
        <v>38273024000</v>
      </c>
      <c r="AG7">
        <v>3</v>
      </c>
      <c r="AH7">
        <v>3</v>
      </c>
    </row>
    <row r="8" spans="1:35" ht="45" customHeight="1" x14ac:dyDescent="0.25">
      <c r="A8" s="7" t="s">
        <v>37</v>
      </c>
      <c r="B8" s="2" t="s">
        <v>4592</v>
      </c>
      <c r="C8" s="2" t="s">
        <v>103</v>
      </c>
      <c r="D8" s="2" t="s">
        <v>4593</v>
      </c>
      <c r="E8" s="2"/>
      <c r="F8" s="2" t="s">
        <v>4594</v>
      </c>
      <c r="G8" s="2" t="s">
        <v>115</v>
      </c>
      <c r="H8" s="2" t="s">
        <v>4569</v>
      </c>
      <c r="I8" s="2" t="s">
        <v>4232</v>
      </c>
      <c r="J8" s="2" t="s">
        <v>44</v>
      </c>
      <c r="K8" s="2" t="s">
        <v>4590</v>
      </c>
      <c r="L8" s="2" t="s">
        <v>4594</v>
      </c>
      <c r="M8" s="2" t="s">
        <v>46</v>
      </c>
      <c r="N8" s="2" t="s">
        <v>4448</v>
      </c>
      <c r="O8" s="2"/>
      <c r="P8" s="2" t="s">
        <v>4571</v>
      </c>
      <c r="Q8" s="2"/>
      <c r="R8" s="2"/>
      <c r="S8" t="s">
        <v>4595</v>
      </c>
      <c r="W8" s="2"/>
      <c r="X8" s="2"/>
      <c r="Z8" t="s">
        <v>4564</v>
      </c>
      <c r="AA8">
        <v>3</v>
      </c>
      <c r="AB8" t="s">
        <v>1389</v>
      </c>
      <c r="AC8">
        <f>Notes!$C$7 * Notes!$F$10 * Notes!$C$13</f>
        <v>48177664000</v>
      </c>
      <c r="AD8">
        <f>Notes!$D$7 * Notes!$F$10 * Notes!$C$13</f>
        <v>15627124600</v>
      </c>
      <c r="AE8">
        <f>Notes!$E$7 * Notes!$F$10 * Notes!$C$13</f>
        <v>8970240000</v>
      </c>
      <c r="AF8">
        <f>Notes!$F$7 * Notes!$F$10 * Notes!$C$13</f>
        <v>38273024000</v>
      </c>
      <c r="AG8">
        <v>3</v>
      </c>
      <c r="AH8">
        <v>3</v>
      </c>
    </row>
    <row r="9" spans="1:35" ht="45" customHeight="1" x14ac:dyDescent="0.25">
      <c r="A9" s="7" t="s">
        <v>37</v>
      </c>
      <c r="B9" s="2" t="s">
        <v>4596</v>
      </c>
      <c r="C9" s="2" t="s">
        <v>103</v>
      </c>
      <c r="D9" s="2" t="s">
        <v>4596</v>
      </c>
      <c r="E9" s="2"/>
      <c r="F9" s="2" t="s">
        <v>4597</v>
      </c>
      <c r="G9" s="2" t="s">
        <v>56</v>
      </c>
      <c r="H9" s="2" t="s">
        <v>4569</v>
      </c>
      <c r="I9" s="2" t="s">
        <v>4232</v>
      </c>
      <c r="J9" s="2" t="s">
        <v>44</v>
      </c>
      <c r="K9" s="2" t="s">
        <v>4590</v>
      </c>
      <c r="L9" s="2" t="s">
        <v>4597</v>
      </c>
      <c r="M9" s="2" t="s">
        <v>46</v>
      </c>
      <c r="N9" s="2" t="s">
        <v>4448</v>
      </c>
      <c r="P9" s="2" t="s">
        <v>4571</v>
      </c>
      <c r="S9" t="s">
        <v>4598</v>
      </c>
      <c r="Z9" t="s">
        <v>4564</v>
      </c>
      <c r="AA9">
        <v>3</v>
      </c>
      <c r="AB9" t="s">
        <v>1389</v>
      </c>
      <c r="AC9">
        <f>Notes!$C$7 * Notes!$F$10 * Notes!$C$13</f>
        <v>48177664000</v>
      </c>
      <c r="AD9">
        <f>Notes!$D$7 * Notes!$F$10 * Notes!$C$13</f>
        <v>15627124600</v>
      </c>
      <c r="AE9">
        <f>Notes!$E$7 * Notes!$F$10 * Notes!$C$13</f>
        <v>8970240000</v>
      </c>
      <c r="AF9">
        <f>Notes!$F$7 * Notes!$F$10 * Notes!$C$13</f>
        <v>38273024000</v>
      </c>
      <c r="AG9">
        <v>3</v>
      </c>
      <c r="AH9">
        <v>3</v>
      </c>
    </row>
    <row r="10" spans="1:35" ht="45" customHeight="1" x14ac:dyDescent="0.25">
      <c r="A10" s="7" t="s">
        <v>37</v>
      </c>
      <c r="B10" s="2" t="s">
        <v>4599</v>
      </c>
      <c r="C10" s="2" t="s">
        <v>103</v>
      </c>
      <c r="D10" s="2" t="s">
        <v>4599</v>
      </c>
      <c r="E10" s="2"/>
      <c r="F10" s="2" t="s">
        <v>4600</v>
      </c>
      <c r="G10" s="2" t="s">
        <v>121</v>
      </c>
      <c r="H10" s="2" t="s">
        <v>4569</v>
      </c>
      <c r="I10" s="2" t="s">
        <v>4232</v>
      </c>
      <c r="J10" s="2" t="s">
        <v>44</v>
      </c>
      <c r="K10" s="2" t="s">
        <v>4590</v>
      </c>
      <c r="L10" s="2" t="s">
        <v>4600</v>
      </c>
      <c r="M10" s="2" t="s">
        <v>46</v>
      </c>
      <c r="N10" s="2" t="s">
        <v>4448</v>
      </c>
      <c r="P10" s="2" t="s">
        <v>4571</v>
      </c>
      <c r="S10" t="s">
        <v>4601</v>
      </c>
      <c r="Z10" t="s">
        <v>4564</v>
      </c>
      <c r="AA10">
        <v>3</v>
      </c>
      <c r="AB10" t="s">
        <v>1389</v>
      </c>
      <c r="AC10">
        <f>Notes!$C$7 * Notes!$F$10 * Notes!$C$13</f>
        <v>48177664000</v>
      </c>
      <c r="AD10">
        <f>Notes!$D$7 * Notes!$F$10 * Notes!$C$13</f>
        <v>15627124600</v>
      </c>
      <c r="AE10">
        <f>Notes!$E$7 * Notes!$F$10 * Notes!$C$13</f>
        <v>8970240000</v>
      </c>
      <c r="AF10">
        <f>Notes!$F$7 * Notes!$F$10 * Notes!$C$13</f>
        <v>38273024000</v>
      </c>
      <c r="AG10">
        <v>3</v>
      </c>
      <c r="AH10">
        <v>3</v>
      </c>
    </row>
    <row r="11" spans="1:35" ht="45" customHeight="1" x14ac:dyDescent="0.25">
      <c r="A11" s="7" t="s">
        <v>37</v>
      </c>
      <c r="B11" s="2" t="s">
        <v>4602</v>
      </c>
      <c r="C11" s="2" t="s">
        <v>2496</v>
      </c>
      <c r="D11" s="2" t="s">
        <v>4390</v>
      </c>
      <c r="E11" s="2" t="s">
        <v>4390</v>
      </c>
      <c r="F11" s="2" t="s">
        <v>4392</v>
      </c>
      <c r="G11" s="14" t="s">
        <v>4389</v>
      </c>
      <c r="H11" s="2" t="s">
        <v>4569</v>
      </c>
      <c r="I11" s="2"/>
      <c r="J11" s="2"/>
      <c r="K11" s="2" t="s">
        <v>240</v>
      </c>
      <c r="L11" s="2" t="s">
        <v>4392</v>
      </c>
      <c r="M11" s="2" t="s">
        <v>46</v>
      </c>
      <c r="N11" s="2" t="s">
        <v>4448</v>
      </c>
      <c r="O11" s="2" t="s">
        <v>47</v>
      </c>
      <c r="P11" s="2" t="s">
        <v>4252</v>
      </c>
      <c r="Q11" s="2"/>
      <c r="R11" s="2"/>
      <c r="S11" t="s">
        <v>4603</v>
      </c>
      <c r="W11" s="2"/>
      <c r="X11" s="2"/>
      <c r="Z11" t="b">
        <v>0</v>
      </c>
      <c r="AA11">
        <v>-999</v>
      </c>
      <c r="AC11">
        <f>Notes!$C$7 * Notes!$F$10 * Notes!$C$13</f>
        <v>48177664000</v>
      </c>
      <c r="AD11">
        <f>Notes!$D$7 * Notes!$F$10 * Notes!$C$13</f>
        <v>15627124600</v>
      </c>
      <c r="AE11">
        <f>Notes!$E$7 * Notes!$F$10 * Notes!$C$13</f>
        <v>8970240000</v>
      </c>
      <c r="AF11">
        <f>Notes!$F$7 * Notes!$F$10 * Notes!$C$13</f>
        <v>38273024000</v>
      </c>
      <c r="AG11">
        <v>3</v>
      </c>
      <c r="AH11">
        <v>3</v>
      </c>
    </row>
    <row r="12" spans="1:35" ht="45" customHeight="1" x14ac:dyDescent="0.25">
      <c r="A12" s="7" t="s">
        <v>37</v>
      </c>
      <c r="B12" s="2" t="s">
        <v>245</v>
      </c>
      <c r="C12" s="2" t="s">
        <v>223</v>
      </c>
      <c r="D12" s="2"/>
      <c r="E12" s="2" t="s">
        <v>4604</v>
      </c>
      <c r="F12" s="2" t="s">
        <v>247</v>
      </c>
      <c r="G12" s="2" t="s">
        <v>224</v>
      </c>
      <c r="H12" s="2" t="s">
        <v>4569</v>
      </c>
      <c r="I12" s="2" t="s">
        <v>4232</v>
      </c>
      <c r="J12" s="2" t="s">
        <v>44</v>
      </c>
      <c r="K12" s="2" t="s">
        <v>240</v>
      </c>
      <c r="L12" s="2" t="s">
        <v>248</v>
      </c>
      <c r="M12" s="2" t="s">
        <v>46</v>
      </c>
      <c r="N12" s="2" t="s">
        <v>4448</v>
      </c>
      <c r="O12" s="2" t="s">
        <v>47</v>
      </c>
      <c r="P12" s="2" t="s">
        <v>4252</v>
      </c>
      <c r="Q12" s="2"/>
      <c r="R12" s="2"/>
      <c r="S12" t="s">
        <v>4605</v>
      </c>
      <c r="W12" s="2"/>
      <c r="X12" s="2"/>
      <c r="Z12" t="s">
        <v>4564</v>
      </c>
      <c r="AA12">
        <v>3</v>
      </c>
      <c r="AC12">
        <f>Notes!$C$7 * Notes!$F$10 * Notes!$C$13</f>
        <v>48177664000</v>
      </c>
      <c r="AD12">
        <f>Notes!$D$7 * Notes!$F$10 * Notes!$C$13</f>
        <v>15627124600</v>
      </c>
      <c r="AE12">
        <f>Notes!$E$7 * Notes!$F$10 * Notes!$C$13</f>
        <v>8970240000</v>
      </c>
      <c r="AF12">
        <f>Notes!$F$7 * Notes!$F$10 * Notes!$C$13</f>
        <v>38273024000</v>
      </c>
      <c r="AG12">
        <v>1</v>
      </c>
      <c r="AH12">
        <v>3</v>
      </c>
    </row>
    <row r="13" spans="1:35" ht="45" customHeight="1" x14ac:dyDescent="0.25">
      <c r="A13" s="7" t="s">
        <v>37</v>
      </c>
      <c r="B13" s="2" t="s">
        <v>4606</v>
      </c>
      <c r="C13" s="2" t="s">
        <v>103</v>
      </c>
      <c r="D13" s="2" t="s">
        <v>4607</v>
      </c>
      <c r="E13" s="2"/>
      <c r="F13" s="2" t="s">
        <v>4608</v>
      </c>
      <c r="G13" s="2" t="s">
        <v>106</v>
      </c>
      <c r="H13" s="2" t="s">
        <v>4569</v>
      </c>
      <c r="I13" s="2" t="s">
        <v>4232</v>
      </c>
      <c r="J13" s="2" t="s">
        <v>44</v>
      </c>
      <c r="K13" s="2" t="s">
        <v>4609</v>
      </c>
      <c r="L13" s="2" t="s">
        <v>4608</v>
      </c>
      <c r="M13" s="2" t="s">
        <v>46</v>
      </c>
      <c r="N13" s="2" t="s">
        <v>4448</v>
      </c>
      <c r="O13" s="2"/>
      <c r="P13" s="2" t="s">
        <v>4610</v>
      </c>
      <c r="Q13" s="2"/>
      <c r="R13" s="2"/>
      <c r="S13" t="s">
        <v>4611</v>
      </c>
      <c r="W13" s="2"/>
      <c r="X13" s="2"/>
      <c r="Z13" t="s">
        <v>4564</v>
      </c>
      <c r="AA13">
        <v>3</v>
      </c>
      <c r="AC13">
        <f>Notes!$C$7 * Notes!$F$10 * Notes!$C$13</f>
        <v>48177664000</v>
      </c>
      <c r="AD13">
        <f>Notes!$D$7 * Notes!$F$10 * Notes!$C$13</f>
        <v>15627124600</v>
      </c>
      <c r="AE13">
        <f>Notes!$E$7 * Notes!$F$10 * Notes!$C$13</f>
        <v>8970240000</v>
      </c>
      <c r="AF13">
        <f>Notes!$F$7 * Notes!$F$10 * Notes!$C$13</f>
        <v>38273024000</v>
      </c>
      <c r="AG13">
        <v>3</v>
      </c>
      <c r="AH13">
        <v>3</v>
      </c>
    </row>
    <row r="14" spans="1:35" ht="45" customHeight="1" x14ac:dyDescent="0.25">
      <c r="A14" s="7" t="s">
        <v>37</v>
      </c>
      <c r="B14" s="2" t="s">
        <v>4612</v>
      </c>
      <c r="C14" s="2" t="s">
        <v>103</v>
      </c>
      <c r="D14" s="2" t="s">
        <v>4613</v>
      </c>
      <c r="E14" s="2"/>
      <c r="F14" s="2" t="s">
        <v>4614</v>
      </c>
      <c r="G14" s="2" t="s">
        <v>115</v>
      </c>
      <c r="H14" s="2" t="s">
        <v>4569</v>
      </c>
      <c r="I14" s="2" t="s">
        <v>4232</v>
      </c>
      <c r="J14" s="2" t="s">
        <v>44</v>
      </c>
      <c r="K14" s="2" t="s">
        <v>4609</v>
      </c>
      <c r="L14" s="2" t="s">
        <v>4614</v>
      </c>
      <c r="M14" s="2" t="s">
        <v>46</v>
      </c>
      <c r="N14" s="2" t="s">
        <v>4448</v>
      </c>
      <c r="O14" s="2"/>
      <c r="P14" s="2" t="s">
        <v>4610</v>
      </c>
      <c r="Q14" s="2"/>
      <c r="R14" s="2"/>
      <c r="S14" t="s">
        <v>4615</v>
      </c>
      <c r="W14" s="2"/>
      <c r="X14" s="2"/>
      <c r="Z14" t="s">
        <v>4564</v>
      </c>
      <c r="AA14">
        <v>3</v>
      </c>
      <c r="AC14">
        <f>Notes!$C$7 * Notes!$F$10 * Notes!$C$13</f>
        <v>48177664000</v>
      </c>
      <c r="AD14">
        <f>Notes!$D$7 * Notes!$F$10 * Notes!$C$13</f>
        <v>15627124600</v>
      </c>
      <c r="AE14">
        <f>Notes!$E$7 * Notes!$F$10 * Notes!$C$13</f>
        <v>8970240000</v>
      </c>
      <c r="AF14">
        <f>Notes!$F$7 * Notes!$F$10 * Notes!$C$13</f>
        <v>38273024000</v>
      </c>
      <c r="AG14">
        <v>3</v>
      </c>
      <c r="AH14">
        <v>3</v>
      </c>
    </row>
    <row r="15" spans="1:35" ht="45" customHeight="1" x14ac:dyDescent="0.25">
      <c r="A15" s="7" t="s">
        <v>37</v>
      </c>
      <c r="B15" s="2" t="s">
        <v>216</v>
      </c>
      <c r="C15" s="2" t="s">
        <v>3243</v>
      </c>
      <c r="D15" s="2"/>
      <c r="E15" s="2"/>
      <c r="F15" s="2" t="s">
        <v>4616</v>
      </c>
      <c r="G15" s="2" t="s">
        <v>121</v>
      </c>
      <c r="H15" s="2" t="s">
        <v>4569</v>
      </c>
      <c r="I15" s="2" t="s">
        <v>4232</v>
      </c>
      <c r="J15" s="2" t="s">
        <v>44</v>
      </c>
      <c r="K15" s="2" t="s">
        <v>4609</v>
      </c>
      <c r="L15" s="2" t="s">
        <v>4616</v>
      </c>
      <c r="M15" s="2" t="s">
        <v>46</v>
      </c>
      <c r="N15" s="2" t="s">
        <v>4448</v>
      </c>
      <c r="O15" s="2" t="s">
        <v>47</v>
      </c>
      <c r="P15" s="2" t="s">
        <v>4610</v>
      </c>
      <c r="Q15" s="2"/>
      <c r="R15" s="2"/>
      <c r="S15" t="s">
        <v>4617</v>
      </c>
      <c r="W15" s="2"/>
      <c r="X15" s="2"/>
      <c r="Z15" t="s">
        <v>4564</v>
      </c>
      <c r="AA15">
        <v>3</v>
      </c>
      <c r="AC15">
        <f>Notes!$C$7 * Notes!$F$10 * Notes!$C$13</f>
        <v>48177664000</v>
      </c>
      <c r="AD15">
        <f>Notes!$D$7 * Notes!$F$10 * Notes!$C$13</f>
        <v>15627124600</v>
      </c>
      <c r="AE15">
        <f>Notes!$E$7 * Notes!$F$10 * Notes!$C$13</f>
        <v>8970240000</v>
      </c>
      <c r="AF15">
        <f>Notes!$F$7 * Notes!$F$10 * Notes!$C$13</f>
        <v>38273024000</v>
      </c>
      <c r="AG15">
        <v>3</v>
      </c>
      <c r="AH15">
        <v>3</v>
      </c>
    </row>
  </sheetData>
  <conditionalFormatting sqref="Y2">
    <cfRule type="cellIs" dxfId="11" priority="4" operator="equal">
      <formula>1</formula>
    </cfRule>
  </conditionalFormatting>
  <conditionalFormatting sqref="Y2">
    <cfRule type="cellIs" dxfId="10" priority="5" operator="equal">
      <formula>2</formula>
    </cfRule>
  </conditionalFormatting>
  <conditionalFormatting sqref="Y2">
    <cfRule type="cellIs" dxfId="9" priority="6" operator="equal">
      <formula>3</formula>
    </cfRule>
  </conditionalFormatting>
  <conditionalFormatting sqref="Y3:Y15">
    <cfRule type="cellIs" dxfId="8" priority="1" operator="equal">
      <formula>1</formula>
    </cfRule>
  </conditionalFormatting>
  <conditionalFormatting sqref="Y3:Y15">
    <cfRule type="cellIs" dxfId="7" priority="2" operator="equal">
      <formula>2</formula>
    </cfRule>
  </conditionalFormatting>
  <conditionalFormatting sqref="Y3:Y15">
    <cfRule type="cellIs" dxfId="6" priority="3" operator="equal">
      <formula>3</formula>
    </cfRule>
  </conditionalFormatting>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49C1A-84A9-48A4-BE8B-999AAACB71A1}">
  <dimension ref="A1:AJ27"/>
  <sheetViews>
    <sheetView topLeftCell="L2" workbookViewId="0">
      <selection activeCell="AI5" sqref="AI5:AI27"/>
    </sheetView>
  </sheetViews>
  <sheetFormatPr defaultRowHeight="15" x14ac:dyDescent="0.25"/>
  <cols>
    <col min="2" max="12" width="40.7109375" customWidth="1"/>
    <col min="13" max="28" width="40.7109375" hidden="1" customWidth="1"/>
    <col min="29" max="32" width="21.28515625" customWidth="1"/>
  </cols>
  <sheetData>
    <row r="1" spans="1:36"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6" ht="30" x14ac:dyDescent="0.25">
      <c r="A2" s="2" t="s">
        <v>37</v>
      </c>
      <c r="B2" s="2" t="s">
        <v>38</v>
      </c>
      <c r="C2" s="2" t="s">
        <v>39</v>
      </c>
      <c r="D2" s="2" t="s">
        <v>40</v>
      </c>
      <c r="E2" s="2" t="s">
        <v>1335</v>
      </c>
      <c r="F2" s="2" t="s">
        <v>41</v>
      </c>
      <c r="G2" s="2" t="s">
        <v>42</v>
      </c>
      <c r="H2" s="2" t="s">
        <v>43</v>
      </c>
      <c r="I2" s="2"/>
      <c r="J2" s="2" t="s">
        <v>44</v>
      </c>
      <c r="K2" s="2" t="s">
        <v>45</v>
      </c>
      <c r="L2" s="2" t="s">
        <v>41</v>
      </c>
      <c r="M2" s="2" t="s">
        <v>46</v>
      </c>
      <c r="N2" s="2" t="s">
        <v>1336</v>
      </c>
      <c r="O2" s="2" t="s">
        <v>47</v>
      </c>
      <c r="P2" s="2" t="s">
        <v>1337</v>
      </c>
      <c r="Q2" s="2"/>
      <c r="R2" s="2" t="s">
        <v>1338</v>
      </c>
      <c r="S2" s="2" t="s">
        <v>1339</v>
      </c>
      <c r="T2" s="2" t="s">
        <v>49</v>
      </c>
      <c r="U2" s="2" t="s">
        <v>50</v>
      </c>
      <c r="V2" s="2" t="s">
        <v>51</v>
      </c>
      <c r="W2" s="2"/>
      <c r="X2" s="2"/>
      <c r="Y2" s="2"/>
      <c r="Z2" s="2"/>
      <c r="AA2" s="2" t="s">
        <v>220</v>
      </c>
      <c r="AB2" s="2" t="s">
        <v>220</v>
      </c>
      <c r="AC2">
        <f>Notes!$C$7 * Notes!$G$10 * Notes!$C$13</f>
        <v>144532992000</v>
      </c>
      <c r="AD2">
        <f>Notes!$D$7 * Notes!$G$10 * Notes!$C$13</f>
        <v>46881373800</v>
      </c>
      <c r="AE2">
        <f>Notes!$E$7 * Notes!$G$10 * Notes!$C$13</f>
        <v>26910720000</v>
      </c>
      <c r="AF2">
        <f>Notes!$F$7 * Notes!$G$10 * Notes!$C$13</f>
        <v>114819072000</v>
      </c>
      <c r="AG2">
        <v>3</v>
      </c>
      <c r="AH2">
        <v>3</v>
      </c>
      <c r="AI2">
        <v>1</v>
      </c>
      <c r="AJ2" t="s">
        <v>1344</v>
      </c>
    </row>
    <row r="3" spans="1:36" ht="45" x14ac:dyDescent="0.25">
      <c r="A3" s="2" t="s">
        <v>256</v>
      </c>
      <c r="B3" s="2" t="s">
        <v>466</v>
      </c>
      <c r="C3" s="2" t="s">
        <v>64</v>
      </c>
      <c r="D3" s="2" t="s">
        <v>467</v>
      </c>
      <c r="E3" s="2" t="s">
        <v>1340</v>
      </c>
      <c r="F3" s="2" t="s">
        <v>468</v>
      </c>
      <c r="G3" s="2" t="s">
        <v>275</v>
      </c>
      <c r="H3" s="2" t="s">
        <v>57</v>
      </c>
      <c r="I3" s="2" t="s">
        <v>68</v>
      </c>
      <c r="J3" s="2" t="s">
        <v>44</v>
      </c>
      <c r="K3" s="2" t="s">
        <v>137</v>
      </c>
      <c r="L3" s="2" t="s">
        <v>468</v>
      </c>
      <c r="M3" s="2" t="s">
        <v>46</v>
      </c>
      <c r="N3" s="2" t="s">
        <v>1341</v>
      </c>
      <c r="O3" s="2" t="s">
        <v>47</v>
      </c>
      <c r="P3" s="2" t="s">
        <v>1342</v>
      </c>
      <c r="Q3" s="2"/>
      <c r="R3" s="2" t="s">
        <v>100</v>
      </c>
      <c r="S3" s="2" t="s">
        <v>1343</v>
      </c>
      <c r="T3" s="2" t="s">
        <v>471</v>
      </c>
      <c r="U3" s="2" t="s">
        <v>195</v>
      </c>
      <c r="V3" s="2" t="s">
        <v>196</v>
      </c>
      <c r="W3" s="2"/>
      <c r="X3" s="2"/>
      <c r="Y3" s="2"/>
      <c r="Z3" s="2"/>
      <c r="AA3" s="2" t="s">
        <v>220</v>
      </c>
      <c r="AB3" s="2" t="s">
        <v>220</v>
      </c>
      <c r="AC3">
        <f>Notes!$C$7 * Notes!$G$10 * Notes!$C$13</f>
        <v>144532992000</v>
      </c>
      <c r="AD3">
        <f>Notes!$D$7 * Notes!$G$10 * Notes!$C$13</f>
        <v>46881373800</v>
      </c>
      <c r="AE3">
        <f>Notes!$E$7 * Notes!$G$10 * Notes!$C$13</f>
        <v>26910720000</v>
      </c>
      <c r="AF3">
        <f>Notes!$F$7 * Notes!$G$10 * Notes!$C$13</f>
        <v>114819072000</v>
      </c>
      <c r="AG3">
        <v>3</v>
      </c>
      <c r="AH3">
        <v>3</v>
      </c>
      <c r="AI3">
        <v>1</v>
      </c>
      <c r="AJ3" t="s">
        <v>1344</v>
      </c>
    </row>
    <row r="4" spans="1:36" ht="59.25" customHeight="1" x14ac:dyDescent="0.25">
      <c r="A4" s="7" t="s">
        <v>37</v>
      </c>
      <c r="B4" s="2" t="s">
        <v>102</v>
      </c>
      <c r="C4" s="2" t="s">
        <v>103</v>
      </c>
      <c r="D4" s="2" t="s">
        <v>4727</v>
      </c>
      <c r="E4" s="2" t="s">
        <v>4452</v>
      </c>
      <c r="F4" s="2" t="s">
        <v>105</v>
      </c>
      <c r="G4" s="2" t="s">
        <v>106</v>
      </c>
      <c r="H4" s="2" t="s">
        <v>4569</v>
      </c>
      <c r="I4" s="2" t="s">
        <v>4232</v>
      </c>
      <c r="J4" s="2" t="s">
        <v>44</v>
      </c>
      <c r="K4" s="2" t="s">
        <v>4728</v>
      </c>
      <c r="L4" s="2" t="s">
        <v>105</v>
      </c>
      <c r="M4" s="2" t="s">
        <v>46</v>
      </c>
      <c r="N4" s="2" t="s">
        <v>1336</v>
      </c>
      <c r="O4" s="2"/>
      <c r="P4" s="2" t="s">
        <v>1387</v>
      </c>
      <c r="Q4" s="2"/>
      <c r="R4" s="2"/>
      <c r="S4" t="s">
        <v>4729</v>
      </c>
      <c r="W4" s="2"/>
      <c r="X4" s="2"/>
      <c r="Z4" t="s">
        <v>4564</v>
      </c>
      <c r="AA4" t="s">
        <v>4730</v>
      </c>
      <c r="AB4" t="s">
        <v>1389</v>
      </c>
      <c r="AC4">
        <f>Notes!$C$7 * Notes!$G$10 * Notes!$C$13</f>
        <v>144532992000</v>
      </c>
      <c r="AD4">
        <f>Notes!$D$7 * Notes!$G$10 * Notes!$C$13</f>
        <v>46881373800</v>
      </c>
      <c r="AE4">
        <f>Notes!$E$7 * Notes!$G$10 * Notes!$C$13</f>
        <v>26910720000</v>
      </c>
      <c r="AF4">
        <f>Notes!$F$7 * Notes!$G$10 * Notes!$C$13</f>
        <v>114819072000</v>
      </c>
      <c r="AG4">
        <v>1</v>
      </c>
      <c r="AH4">
        <v>3</v>
      </c>
      <c r="AI4">
        <v>3</v>
      </c>
    </row>
    <row r="5" spans="1:36" ht="58.5" customHeight="1" x14ac:dyDescent="0.25">
      <c r="A5" s="7" t="s">
        <v>37</v>
      </c>
      <c r="B5" s="2" t="s">
        <v>112</v>
      </c>
      <c r="C5" s="2" t="s">
        <v>103</v>
      </c>
      <c r="D5" s="2" t="s">
        <v>4731</v>
      </c>
      <c r="E5" s="2" t="s">
        <v>4452</v>
      </c>
      <c r="F5" s="2" t="s">
        <v>114</v>
      </c>
      <c r="G5" s="2" t="s">
        <v>115</v>
      </c>
      <c r="H5" s="2" t="s">
        <v>4569</v>
      </c>
      <c r="I5" s="2" t="s">
        <v>4232</v>
      </c>
      <c r="J5" s="2" t="s">
        <v>44</v>
      </c>
      <c r="K5" s="2" t="s">
        <v>4728</v>
      </c>
      <c r="L5" s="2" t="s">
        <v>114</v>
      </c>
      <c r="M5" s="2" t="s">
        <v>46</v>
      </c>
      <c r="N5" s="2" t="s">
        <v>1336</v>
      </c>
      <c r="O5" s="2"/>
      <c r="P5" s="2" t="s">
        <v>1387</v>
      </c>
      <c r="Q5" s="2"/>
      <c r="R5" s="2"/>
      <c r="S5" t="s">
        <v>4732</v>
      </c>
      <c r="W5" s="2"/>
      <c r="X5" s="2"/>
      <c r="Z5" t="s">
        <v>4564</v>
      </c>
      <c r="AA5" t="s">
        <v>4730</v>
      </c>
      <c r="AB5" t="s">
        <v>1389</v>
      </c>
      <c r="AC5">
        <f>Notes!$C$7 * Notes!$G$10 * Notes!$C$13</f>
        <v>144532992000</v>
      </c>
      <c r="AD5">
        <f>Notes!$D$7 * Notes!$G$10 * Notes!$C$13</f>
        <v>46881373800</v>
      </c>
      <c r="AE5">
        <f>Notes!$E$7 * Notes!$G$10 * Notes!$C$13</f>
        <v>26910720000</v>
      </c>
      <c r="AF5">
        <f>Notes!$F$7 * Notes!$G$10 * Notes!$C$13</f>
        <v>114819072000</v>
      </c>
      <c r="AG5">
        <v>2</v>
      </c>
      <c r="AH5">
        <v>3</v>
      </c>
      <c r="AI5">
        <v>3</v>
      </c>
    </row>
    <row r="6" spans="1:36" ht="60" customHeight="1" x14ac:dyDescent="0.25">
      <c r="A6" s="7" t="s">
        <v>37</v>
      </c>
      <c r="B6" s="2" t="s">
        <v>4565</v>
      </c>
      <c r="C6" s="2" t="s">
        <v>103</v>
      </c>
      <c r="D6" s="2" t="s">
        <v>4566</v>
      </c>
      <c r="E6" s="2" t="s">
        <v>4733</v>
      </c>
      <c r="F6" s="2" t="s">
        <v>4568</v>
      </c>
      <c r="G6" s="2" t="s">
        <v>106</v>
      </c>
      <c r="H6" s="2" t="s">
        <v>4569</v>
      </c>
      <c r="I6" s="2" t="s">
        <v>4232</v>
      </c>
      <c r="J6" s="2" t="s">
        <v>44</v>
      </c>
      <c r="K6" s="2" t="s">
        <v>4570</v>
      </c>
      <c r="L6" s="2" t="s">
        <v>4568</v>
      </c>
      <c r="M6" s="2" t="s">
        <v>46</v>
      </c>
      <c r="N6" s="2" t="s">
        <v>1336</v>
      </c>
      <c r="O6" s="2"/>
      <c r="P6" s="2" t="s">
        <v>1387</v>
      </c>
      <c r="S6" t="s">
        <v>4734</v>
      </c>
      <c r="Z6" t="b">
        <v>0</v>
      </c>
      <c r="AA6" t="s">
        <v>4735</v>
      </c>
      <c r="AB6" t="s">
        <v>1389</v>
      </c>
      <c r="AC6">
        <f>Notes!$C$7 * Notes!$G$10 * Notes!$C$13</f>
        <v>144532992000</v>
      </c>
      <c r="AD6">
        <f>Notes!$D$7 * Notes!$G$10 * Notes!$C$13</f>
        <v>46881373800</v>
      </c>
      <c r="AE6">
        <f>Notes!$E$7 * Notes!$G$10 * Notes!$C$13</f>
        <v>26910720000</v>
      </c>
      <c r="AF6">
        <f>Notes!$F$7 * Notes!$G$10 * Notes!$C$13</f>
        <v>114819072000</v>
      </c>
      <c r="AG6">
        <v>2</v>
      </c>
      <c r="AH6">
        <v>3</v>
      </c>
      <c r="AI6">
        <v>3</v>
      </c>
    </row>
    <row r="7" spans="1:36" ht="62.25" customHeight="1" x14ac:dyDescent="0.25">
      <c r="A7" s="7" t="s">
        <v>37</v>
      </c>
      <c r="B7" s="2" t="s">
        <v>4574</v>
      </c>
      <c r="C7" s="2" t="s">
        <v>103</v>
      </c>
      <c r="D7" s="2" t="s">
        <v>4575</v>
      </c>
      <c r="E7" s="2" t="s">
        <v>4733</v>
      </c>
      <c r="F7" s="2" t="s">
        <v>4576</v>
      </c>
      <c r="G7" s="2" t="s">
        <v>115</v>
      </c>
      <c r="H7" s="2" t="s">
        <v>4569</v>
      </c>
      <c r="I7" s="2" t="s">
        <v>4232</v>
      </c>
      <c r="J7" s="2" t="s">
        <v>44</v>
      </c>
      <c r="K7" s="2" t="s">
        <v>4570</v>
      </c>
      <c r="L7" s="2" t="s">
        <v>4576</v>
      </c>
      <c r="M7" s="2" t="s">
        <v>46</v>
      </c>
      <c r="N7" s="2" t="s">
        <v>1336</v>
      </c>
      <c r="O7" s="2"/>
      <c r="P7" s="2" t="s">
        <v>1387</v>
      </c>
      <c r="S7" t="s">
        <v>4736</v>
      </c>
      <c r="Z7" t="b">
        <v>0</v>
      </c>
      <c r="AA7" t="s">
        <v>4735</v>
      </c>
      <c r="AB7" t="s">
        <v>1389</v>
      </c>
      <c r="AC7">
        <f>Notes!$C$7 * Notes!$G$10 * Notes!$C$13</f>
        <v>144532992000</v>
      </c>
      <c r="AD7">
        <f>Notes!$D$7 * Notes!$G$10 * Notes!$C$13</f>
        <v>46881373800</v>
      </c>
      <c r="AE7">
        <f>Notes!$E$7 * Notes!$G$10 * Notes!$C$13</f>
        <v>26910720000</v>
      </c>
      <c r="AF7">
        <f>Notes!$F$7 * Notes!$G$10 * Notes!$C$13</f>
        <v>114819072000</v>
      </c>
      <c r="AG7">
        <v>2</v>
      </c>
      <c r="AH7">
        <v>3</v>
      </c>
      <c r="AI7">
        <v>3</v>
      </c>
    </row>
    <row r="8" spans="1:36" ht="60" customHeight="1" x14ac:dyDescent="0.25">
      <c r="A8" s="7" t="s">
        <v>37</v>
      </c>
      <c r="B8" s="2" t="s">
        <v>4578</v>
      </c>
      <c r="C8" s="2" t="s">
        <v>103</v>
      </c>
      <c r="D8" s="2" t="s">
        <v>4579</v>
      </c>
      <c r="E8" s="2" t="s">
        <v>4733</v>
      </c>
      <c r="F8" s="2" t="s">
        <v>4580</v>
      </c>
      <c r="G8" s="2" t="s">
        <v>106</v>
      </c>
      <c r="H8" s="2" t="s">
        <v>4569</v>
      </c>
      <c r="I8" s="2" t="s">
        <v>4232</v>
      </c>
      <c r="J8" s="2" t="s">
        <v>44</v>
      </c>
      <c r="K8" s="2" t="s">
        <v>4581</v>
      </c>
      <c r="L8" s="2" t="s">
        <v>4580</v>
      </c>
      <c r="M8" s="2" t="s">
        <v>46</v>
      </c>
      <c r="N8" s="2" t="s">
        <v>1336</v>
      </c>
      <c r="O8" s="2"/>
      <c r="P8" s="2" t="s">
        <v>1387</v>
      </c>
      <c r="S8" t="s">
        <v>4737</v>
      </c>
      <c r="Z8" t="b">
        <v>0</v>
      </c>
      <c r="AA8" t="s">
        <v>4735</v>
      </c>
      <c r="AB8" t="s">
        <v>1389</v>
      </c>
      <c r="AC8">
        <f>Notes!$C$7 * Notes!$G$10 * Notes!$C$13</f>
        <v>144532992000</v>
      </c>
      <c r="AD8">
        <f>Notes!$D$7 * Notes!$G$10 * Notes!$C$13</f>
        <v>46881373800</v>
      </c>
      <c r="AE8">
        <f>Notes!$E$7 * Notes!$G$10 * Notes!$C$13</f>
        <v>26910720000</v>
      </c>
      <c r="AF8">
        <f>Notes!$F$7 * Notes!$G$10 * Notes!$C$13</f>
        <v>114819072000</v>
      </c>
      <c r="AG8">
        <v>3</v>
      </c>
      <c r="AH8">
        <v>3</v>
      </c>
      <c r="AI8">
        <v>3</v>
      </c>
    </row>
    <row r="9" spans="1:36" ht="60" customHeight="1" x14ac:dyDescent="0.25">
      <c r="A9" s="7" t="s">
        <v>37</v>
      </c>
      <c r="B9" s="2" t="s">
        <v>4583</v>
      </c>
      <c r="C9" s="2" t="s">
        <v>103</v>
      </c>
      <c r="D9" s="2" t="s">
        <v>4584</v>
      </c>
      <c r="E9" s="2" t="s">
        <v>4733</v>
      </c>
      <c r="F9" s="2" t="s">
        <v>4585</v>
      </c>
      <c r="G9" s="2" t="s">
        <v>115</v>
      </c>
      <c r="H9" s="2" t="s">
        <v>4569</v>
      </c>
      <c r="I9" s="2" t="s">
        <v>4232</v>
      </c>
      <c r="J9" s="2" t="s">
        <v>44</v>
      </c>
      <c r="K9" s="2" t="s">
        <v>4581</v>
      </c>
      <c r="L9" s="2" t="s">
        <v>4585</v>
      </c>
      <c r="M9" s="2" t="s">
        <v>46</v>
      </c>
      <c r="N9" s="2" t="s">
        <v>1336</v>
      </c>
      <c r="O9" s="2"/>
      <c r="P9" s="2" t="s">
        <v>1387</v>
      </c>
      <c r="S9" t="s">
        <v>4738</v>
      </c>
      <c r="Z9" t="b">
        <v>0</v>
      </c>
      <c r="AA9" t="s">
        <v>4735</v>
      </c>
      <c r="AB9" t="s">
        <v>1389</v>
      </c>
      <c r="AC9">
        <f>Notes!$C$7 * Notes!$G$10 * Notes!$C$13</f>
        <v>144532992000</v>
      </c>
      <c r="AD9">
        <f>Notes!$D$7 * Notes!$G$10 * Notes!$C$13</f>
        <v>46881373800</v>
      </c>
      <c r="AE9">
        <f>Notes!$E$7 * Notes!$G$10 * Notes!$C$13</f>
        <v>26910720000</v>
      </c>
      <c r="AF9">
        <f>Notes!$F$7 * Notes!$G$10 * Notes!$C$13</f>
        <v>114819072000</v>
      </c>
      <c r="AG9">
        <v>3</v>
      </c>
      <c r="AH9">
        <v>3</v>
      </c>
      <c r="AI9">
        <v>3</v>
      </c>
    </row>
    <row r="10" spans="1:36" ht="45" customHeight="1" x14ac:dyDescent="0.25">
      <c r="A10" s="7" t="s">
        <v>37</v>
      </c>
      <c r="B10" s="2" t="s">
        <v>4504</v>
      </c>
      <c r="C10" s="2" t="s">
        <v>64</v>
      </c>
      <c r="D10" s="2"/>
      <c r="E10" s="2" t="s">
        <v>4739</v>
      </c>
      <c r="F10" s="2" t="s">
        <v>4506</v>
      </c>
      <c r="G10" s="2" t="s">
        <v>4507</v>
      </c>
      <c r="H10" s="2" t="s">
        <v>647</v>
      </c>
      <c r="I10" s="2" t="s">
        <v>4232</v>
      </c>
      <c r="J10" s="2" t="s">
        <v>44</v>
      </c>
      <c r="K10" s="2" t="s">
        <v>45</v>
      </c>
      <c r="L10" s="2" t="s">
        <v>4506</v>
      </c>
      <c r="M10" s="2" t="s">
        <v>46</v>
      </c>
      <c r="N10" s="2" t="s">
        <v>1336</v>
      </c>
      <c r="O10" s="2" t="s">
        <v>47</v>
      </c>
      <c r="P10" s="2" t="s">
        <v>1387</v>
      </c>
      <c r="S10" t="s">
        <v>4740</v>
      </c>
      <c r="Z10" t="b">
        <v>0</v>
      </c>
      <c r="AA10" t="s">
        <v>4730</v>
      </c>
      <c r="AB10" t="s">
        <v>1389</v>
      </c>
      <c r="AC10">
        <f>Notes!$C$7 * Notes!$G$10 * Notes!$C$13</f>
        <v>144532992000</v>
      </c>
      <c r="AD10">
        <f>Notes!$D$7 * Notes!$G$10 * Notes!$C$13</f>
        <v>46881373800</v>
      </c>
      <c r="AE10">
        <f>Notes!$E$7 * Notes!$G$10 * Notes!$C$13</f>
        <v>26910720000</v>
      </c>
      <c r="AF10">
        <f>Notes!$F$7 * Notes!$G$10 * Notes!$C$13</f>
        <v>114819072000</v>
      </c>
      <c r="AG10">
        <v>2</v>
      </c>
      <c r="AH10">
        <v>3</v>
      </c>
      <c r="AI10">
        <v>3</v>
      </c>
    </row>
    <row r="11" spans="1:36" ht="30" customHeight="1" x14ac:dyDescent="0.25">
      <c r="A11" s="7" t="s">
        <v>37</v>
      </c>
      <c r="B11" s="2" t="s">
        <v>90</v>
      </c>
      <c r="C11" s="2" t="s">
        <v>64</v>
      </c>
      <c r="D11" s="2" t="s">
        <v>4647</v>
      </c>
      <c r="E11" s="2" t="s">
        <v>4739</v>
      </c>
      <c r="F11" s="2" t="s">
        <v>92</v>
      </c>
      <c r="G11" s="2" t="s">
        <v>93</v>
      </c>
      <c r="H11" s="2" t="s">
        <v>647</v>
      </c>
      <c r="I11" s="2" t="s">
        <v>81</v>
      </c>
      <c r="J11" s="2" t="s">
        <v>44</v>
      </c>
      <c r="K11" s="2" t="s">
        <v>45</v>
      </c>
      <c r="L11" s="2" t="s">
        <v>92</v>
      </c>
      <c r="M11" s="2" t="s">
        <v>46</v>
      </c>
      <c r="N11" s="2" t="s">
        <v>1336</v>
      </c>
      <c r="O11" s="2" t="s">
        <v>47</v>
      </c>
      <c r="P11" s="2" t="s">
        <v>1387</v>
      </c>
      <c r="Q11" s="2"/>
      <c r="R11" s="2"/>
      <c r="S11" t="s">
        <v>4741</v>
      </c>
      <c r="W11" s="2"/>
      <c r="X11" s="2"/>
      <c r="Z11" t="s">
        <v>4564</v>
      </c>
      <c r="AA11" t="s">
        <v>4730</v>
      </c>
      <c r="AB11" t="s">
        <v>1389</v>
      </c>
      <c r="AC11">
        <f>Notes!$C$7 * Notes!$G$10 * Notes!$C$13</f>
        <v>144532992000</v>
      </c>
      <c r="AD11">
        <f>Notes!$D$7 * Notes!$G$10 * Notes!$C$13</f>
        <v>46881373800</v>
      </c>
      <c r="AE11">
        <f>Notes!$E$7 * Notes!$G$10 * Notes!$C$13</f>
        <v>26910720000</v>
      </c>
      <c r="AF11">
        <f>Notes!$F$7 * Notes!$G$10 * Notes!$C$13</f>
        <v>114819072000</v>
      </c>
      <c r="AG11">
        <v>2</v>
      </c>
      <c r="AH11">
        <v>3</v>
      </c>
      <c r="AI11">
        <v>3</v>
      </c>
    </row>
    <row r="12" spans="1:36" ht="62.25" customHeight="1" x14ac:dyDescent="0.25">
      <c r="A12" s="7" t="s">
        <v>823</v>
      </c>
      <c r="B12" s="2" t="s">
        <v>4624</v>
      </c>
      <c r="C12" s="2" t="s">
        <v>103</v>
      </c>
      <c r="D12" s="2" t="s">
        <v>260</v>
      </c>
      <c r="E12" s="2" t="s">
        <v>4739</v>
      </c>
      <c r="F12" s="2" t="s">
        <v>968</v>
      </c>
      <c r="G12" s="2" t="s">
        <v>262</v>
      </c>
      <c r="H12" s="2" t="s">
        <v>4231</v>
      </c>
      <c r="I12" s="2" t="s">
        <v>4232</v>
      </c>
      <c r="J12" s="2" t="s">
        <v>44</v>
      </c>
      <c r="K12" s="2" t="s">
        <v>4559</v>
      </c>
      <c r="L12" s="2" t="s">
        <v>968</v>
      </c>
      <c r="M12" s="2" t="s">
        <v>46</v>
      </c>
      <c r="N12" s="2" t="s">
        <v>1336</v>
      </c>
      <c r="O12" s="2"/>
      <c r="P12" s="2" t="s">
        <v>1387</v>
      </c>
      <c r="Q12" s="2"/>
      <c r="R12" s="2"/>
      <c r="S12" t="s">
        <v>4742</v>
      </c>
      <c r="W12" s="2"/>
      <c r="X12" s="2"/>
      <c r="Z12" t="s">
        <v>4564</v>
      </c>
      <c r="AA12" t="s">
        <v>4735</v>
      </c>
      <c r="AB12" t="s">
        <v>1389</v>
      </c>
      <c r="AC12">
        <f>Notes!$C$7 * Notes!$G$10 * Notes!$C$13</f>
        <v>144532992000</v>
      </c>
      <c r="AD12">
        <f>Notes!$D$7 * Notes!$G$10 * Notes!$C$13</f>
        <v>46881373800</v>
      </c>
      <c r="AE12">
        <f>Notes!$E$7 * Notes!$G$10 * Notes!$C$13</f>
        <v>26910720000</v>
      </c>
      <c r="AF12">
        <f>Notes!$F$7 * Notes!$G$10 * Notes!$C$13</f>
        <v>114819072000</v>
      </c>
      <c r="AG12">
        <v>3</v>
      </c>
      <c r="AH12">
        <v>3</v>
      </c>
      <c r="AI12">
        <v>3</v>
      </c>
    </row>
    <row r="13" spans="1:36" ht="62.25" customHeight="1" x14ac:dyDescent="0.25">
      <c r="A13" s="7" t="s">
        <v>823</v>
      </c>
      <c r="B13" s="2" t="s">
        <v>4743</v>
      </c>
      <c r="C13" s="2" t="s">
        <v>103</v>
      </c>
      <c r="D13" t="s">
        <v>4744</v>
      </c>
      <c r="E13" s="2" t="s">
        <v>4733</v>
      </c>
      <c r="F13" s="2" t="s">
        <v>4745</v>
      </c>
      <c r="G13" s="2" t="s">
        <v>262</v>
      </c>
      <c r="H13" s="2" t="s">
        <v>4231</v>
      </c>
      <c r="I13" s="2" t="s">
        <v>4232</v>
      </c>
      <c r="J13" s="2" t="s">
        <v>44</v>
      </c>
      <c r="K13" s="2" t="s">
        <v>4746</v>
      </c>
      <c r="L13" s="2" t="s">
        <v>4745</v>
      </c>
      <c r="M13" s="2" t="s">
        <v>46</v>
      </c>
      <c r="N13" s="2" t="s">
        <v>1336</v>
      </c>
      <c r="P13" s="2" t="s">
        <v>1387</v>
      </c>
      <c r="S13" t="s">
        <v>4747</v>
      </c>
      <c r="Z13" t="b">
        <v>0</v>
      </c>
      <c r="AA13" t="s">
        <v>4735</v>
      </c>
      <c r="AB13" t="s">
        <v>1389</v>
      </c>
      <c r="AC13">
        <f>Notes!$C$7 * Notes!$G$10 * Notes!$C$13</f>
        <v>144532992000</v>
      </c>
      <c r="AD13">
        <f>Notes!$D$7 * Notes!$G$10 * Notes!$C$13</f>
        <v>46881373800</v>
      </c>
      <c r="AE13">
        <f>Notes!$E$7 * Notes!$G$10 * Notes!$C$13</f>
        <v>26910720000</v>
      </c>
      <c r="AF13">
        <f>Notes!$F$7 * Notes!$G$10 * Notes!$C$13</f>
        <v>114819072000</v>
      </c>
      <c r="AG13">
        <v>3</v>
      </c>
      <c r="AH13">
        <v>3</v>
      </c>
      <c r="AI13">
        <v>3</v>
      </c>
    </row>
    <row r="14" spans="1:36" ht="60" customHeight="1" x14ac:dyDescent="0.25">
      <c r="A14" s="7" t="s">
        <v>823</v>
      </c>
      <c r="B14" s="2" t="s">
        <v>4748</v>
      </c>
      <c r="C14" s="2" t="s">
        <v>103</v>
      </c>
      <c r="D14" t="s">
        <v>4749</v>
      </c>
      <c r="E14" s="2" t="s">
        <v>4733</v>
      </c>
      <c r="F14" s="2" t="s">
        <v>4750</v>
      </c>
      <c r="G14" s="2" t="s">
        <v>262</v>
      </c>
      <c r="H14" s="2" t="s">
        <v>4231</v>
      </c>
      <c r="I14" s="2" t="s">
        <v>4232</v>
      </c>
      <c r="J14" s="2" t="s">
        <v>44</v>
      </c>
      <c r="K14" s="2" t="s">
        <v>4751</v>
      </c>
      <c r="L14" s="2" t="s">
        <v>4750</v>
      </c>
      <c r="M14" s="2" t="s">
        <v>46</v>
      </c>
      <c r="N14" s="2" t="s">
        <v>1336</v>
      </c>
      <c r="P14" s="2" t="s">
        <v>1387</v>
      </c>
      <c r="S14" t="s">
        <v>4752</v>
      </c>
      <c r="Z14" t="b">
        <v>0</v>
      </c>
      <c r="AA14" t="s">
        <v>4735</v>
      </c>
      <c r="AB14" t="s">
        <v>1389</v>
      </c>
      <c r="AC14">
        <f>Notes!$C$7 * Notes!$G$10 * Notes!$C$13</f>
        <v>144532992000</v>
      </c>
      <c r="AD14">
        <f>Notes!$D$7 * Notes!$G$10 * Notes!$C$13</f>
        <v>46881373800</v>
      </c>
      <c r="AE14">
        <f>Notes!$E$7 * Notes!$G$10 * Notes!$C$13</f>
        <v>26910720000</v>
      </c>
      <c r="AF14">
        <f>Notes!$F$7 * Notes!$G$10 * Notes!$C$13</f>
        <v>114819072000</v>
      </c>
      <c r="AG14">
        <v>3</v>
      </c>
      <c r="AH14">
        <v>3</v>
      </c>
      <c r="AI14">
        <v>3</v>
      </c>
    </row>
    <row r="15" spans="1:36" ht="63" customHeight="1" x14ac:dyDescent="0.25">
      <c r="A15" s="7" t="s">
        <v>823</v>
      </c>
      <c r="B15" s="2" t="s">
        <v>4618</v>
      </c>
      <c r="C15" s="2" t="s">
        <v>103</v>
      </c>
      <c r="D15" s="2" t="s">
        <v>4753</v>
      </c>
      <c r="E15" s="2" t="s">
        <v>4739</v>
      </c>
      <c r="F15" s="2" t="s">
        <v>4620</v>
      </c>
      <c r="G15" s="2" t="s">
        <v>4621</v>
      </c>
      <c r="H15" s="2" t="s">
        <v>4231</v>
      </c>
      <c r="I15" s="2" t="s">
        <v>4232</v>
      </c>
      <c r="J15" s="2" t="s">
        <v>44</v>
      </c>
      <c r="K15" s="2" t="s">
        <v>4559</v>
      </c>
      <c r="L15" s="2" t="s">
        <v>4620</v>
      </c>
      <c r="M15" s="2" t="s">
        <v>46</v>
      </c>
      <c r="N15" s="2" t="s">
        <v>1336</v>
      </c>
      <c r="P15" s="2" t="s">
        <v>1387</v>
      </c>
      <c r="S15" t="s">
        <v>4754</v>
      </c>
      <c r="Z15" t="b">
        <v>0</v>
      </c>
      <c r="AA15" t="s">
        <v>4755</v>
      </c>
      <c r="AB15" t="s">
        <v>1389</v>
      </c>
      <c r="AC15">
        <f>Notes!$C$7 * Notes!$G$10 * Notes!$C$13</f>
        <v>144532992000</v>
      </c>
      <c r="AD15">
        <f>Notes!$D$7 * Notes!$G$10 * Notes!$C$13</f>
        <v>46881373800</v>
      </c>
      <c r="AE15">
        <f>Notes!$E$7 * Notes!$G$10 * Notes!$C$13</f>
        <v>26910720000</v>
      </c>
      <c r="AF15">
        <f>Notes!$F$7 * Notes!$G$10 * Notes!$C$13</f>
        <v>114819072000</v>
      </c>
      <c r="AG15">
        <v>3</v>
      </c>
      <c r="AH15">
        <v>3</v>
      </c>
      <c r="AI15">
        <v>3</v>
      </c>
    </row>
    <row r="16" spans="1:36" ht="54" customHeight="1" x14ac:dyDescent="0.25">
      <c r="A16" s="7" t="s">
        <v>823</v>
      </c>
      <c r="B16" s="2" t="s">
        <v>4756</v>
      </c>
      <c r="C16" s="2" t="s">
        <v>103</v>
      </c>
      <c r="D16" t="s">
        <v>4757</v>
      </c>
      <c r="E16" s="2" t="s">
        <v>4733</v>
      </c>
      <c r="F16" s="2" t="s">
        <v>4758</v>
      </c>
      <c r="G16" s="2" t="s">
        <v>4621</v>
      </c>
      <c r="H16" s="2" t="s">
        <v>4231</v>
      </c>
      <c r="I16" s="2" t="s">
        <v>4232</v>
      </c>
      <c r="J16" s="2" t="s">
        <v>44</v>
      </c>
      <c r="K16" s="2" t="s">
        <v>4746</v>
      </c>
      <c r="L16" s="2" t="s">
        <v>4758</v>
      </c>
      <c r="M16" s="2" t="s">
        <v>46</v>
      </c>
      <c r="N16" s="2" t="s">
        <v>1336</v>
      </c>
      <c r="P16" s="2" t="s">
        <v>1387</v>
      </c>
      <c r="S16" t="s">
        <v>4759</v>
      </c>
      <c r="Z16" t="b">
        <v>0</v>
      </c>
      <c r="AA16" t="s">
        <v>4755</v>
      </c>
      <c r="AB16" t="s">
        <v>1389</v>
      </c>
      <c r="AC16">
        <f>Notes!$C$7 * Notes!$G$10 * Notes!$C$13</f>
        <v>144532992000</v>
      </c>
      <c r="AD16">
        <f>Notes!$D$7 * Notes!$G$10 * Notes!$C$13</f>
        <v>46881373800</v>
      </c>
      <c r="AE16">
        <f>Notes!$E$7 * Notes!$G$10 * Notes!$C$13</f>
        <v>26910720000</v>
      </c>
      <c r="AF16">
        <f>Notes!$F$7 * Notes!$G$10 * Notes!$C$13</f>
        <v>114819072000</v>
      </c>
      <c r="AG16">
        <v>3</v>
      </c>
      <c r="AH16">
        <v>3</v>
      </c>
      <c r="AI16">
        <v>3</v>
      </c>
    </row>
    <row r="17" spans="1:35" ht="60" customHeight="1" x14ac:dyDescent="0.25">
      <c r="A17" s="7" t="s">
        <v>823</v>
      </c>
      <c r="B17" s="2" t="s">
        <v>4760</v>
      </c>
      <c r="C17" s="2" t="s">
        <v>103</v>
      </c>
      <c r="D17" t="s">
        <v>4761</v>
      </c>
      <c r="E17" s="2" t="s">
        <v>4733</v>
      </c>
      <c r="F17" s="2" t="s">
        <v>4762</v>
      </c>
      <c r="G17" s="2" t="s">
        <v>4621</v>
      </c>
      <c r="H17" s="2" t="s">
        <v>4231</v>
      </c>
      <c r="I17" s="2" t="s">
        <v>4232</v>
      </c>
      <c r="J17" s="2" t="s">
        <v>44</v>
      </c>
      <c r="K17" s="2" t="s">
        <v>4751</v>
      </c>
      <c r="L17" s="2" t="s">
        <v>4762</v>
      </c>
      <c r="M17" s="2" t="s">
        <v>46</v>
      </c>
      <c r="N17" s="2" t="s">
        <v>1336</v>
      </c>
      <c r="P17" s="2" t="s">
        <v>1387</v>
      </c>
      <c r="S17" t="s">
        <v>4763</v>
      </c>
      <c r="Z17" t="b">
        <v>0</v>
      </c>
      <c r="AA17" t="s">
        <v>4755</v>
      </c>
      <c r="AB17" t="s">
        <v>1389</v>
      </c>
      <c r="AC17">
        <f>Notes!$C$7 * Notes!$G$10 * Notes!$C$13</f>
        <v>144532992000</v>
      </c>
      <c r="AD17">
        <f>Notes!$D$7 * Notes!$G$10 * Notes!$C$13</f>
        <v>46881373800</v>
      </c>
      <c r="AE17">
        <f>Notes!$E$7 * Notes!$G$10 * Notes!$C$13</f>
        <v>26910720000</v>
      </c>
      <c r="AF17">
        <f>Notes!$F$7 * Notes!$G$10 * Notes!$C$13</f>
        <v>114819072000</v>
      </c>
      <c r="AG17">
        <v>3</v>
      </c>
      <c r="AH17">
        <v>3</v>
      </c>
      <c r="AI17">
        <v>3</v>
      </c>
    </row>
    <row r="18" spans="1:35" ht="45" customHeight="1" x14ac:dyDescent="0.25">
      <c r="A18" s="7" t="s">
        <v>823</v>
      </c>
      <c r="B18" s="2" t="s">
        <v>4764</v>
      </c>
      <c r="C18" s="2" t="s">
        <v>64</v>
      </c>
      <c r="D18" s="2"/>
      <c r="E18" s="2" t="s">
        <v>4739</v>
      </c>
      <c r="F18" s="2" t="s">
        <v>4765</v>
      </c>
      <c r="G18" s="2" t="s">
        <v>4507</v>
      </c>
      <c r="H18" s="2" t="s">
        <v>4231</v>
      </c>
      <c r="I18" s="2" t="s">
        <v>4232</v>
      </c>
      <c r="J18" s="2" t="s">
        <v>44</v>
      </c>
      <c r="K18" s="2" t="s">
        <v>45</v>
      </c>
      <c r="L18" s="2" t="s">
        <v>4765</v>
      </c>
      <c r="M18" s="2" t="s">
        <v>46</v>
      </c>
      <c r="N18" s="2" t="s">
        <v>1336</v>
      </c>
      <c r="O18" s="2" t="s">
        <v>47</v>
      </c>
      <c r="P18" s="2" t="s">
        <v>1387</v>
      </c>
      <c r="S18" t="s">
        <v>4655</v>
      </c>
      <c r="Z18" t="b">
        <v>0</v>
      </c>
      <c r="AA18" t="s">
        <v>4755</v>
      </c>
      <c r="AB18" t="s">
        <v>1389</v>
      </c>
      <c r="AC18">
        <f>Notes!$C$7 * Notes!$G$10 * Notes!$C$13</f>
        <v>144532992000</v>
      </c>
      <c r="AD18">
        <f>Notes!$D$7 * Notes!$G$10 * Notes!$C$13</f>
        <v>46881373800</v>
      </c>
      <c r="AE18">
        <f>Notes!$E$7 * Notes!$G$10 * Notes!$C$13</f>
        <v>26910720000</v>
      </c>
      <c r="AF18">
        <f>Notes!$F$7 * Notes!$G$10 * Notes!$C$13</f>
        <v>114819072000</v>
      </c>
      <c r="AG18">
        <v>3</v>
      </c>
      <c r="AH18">
        <v>3</v>
      </c>
      <c r="AI18">
        <v>3</v>
      </c>
    </row>
    <row r="19" spans="1:35" ht="45" customHeight="1" x14ac:dyDescent="0.25">
      <c r="A19" s="7" t="s">
        <v>823</v>
      </c>
      <c r="B19" s="2" t="s">
        <v>4766</v>
      </c>
      <c r="C19" s="2" t="s">
        <v>64</v>
      </c>
      <c r="D19" s="2" t="s">
        <v>4647</v>
      </c>
      <c r="E19" s="2" t="s">
        <v>4739</v>
      </c>
      <c r="F19" s="2" t="s">
        <v>4767</v>
      </c>
      <c r="G19" s="2" t="s">
        <v>93</v>
      </c>
      <c r="H19" s="2" t="s">
        <v>4231</v>
      </c>
      <c r="I19" s="2" t="s">
        <v>81</v>
      </c>
      <c r="J19" s="2" t="s">
        <v>44</v>
      </c>
      <c r="K19" s="2" t="s">
        <v>45</v>
      </c>
      <c r="L19" s="2" t="s">
        <v>4767</v>
      </c>
      <c r="M19" s="2" t="s">
        <v>46</v>
      </c>
      <c r="N19" s="2" t="s">
        <v>1336</v>
      </c>
      <c r="O19" s="2" t="s">
        <v>47</v>
      </c>
      <c r="P19" s="2" t="s">
        <v>1387</v>
      </c>
      <c r="S19" t="s">
        <v>4768</v>
      </c>
      <c r="Z19" t="b">
        <v>0</v>
      </c>
      <c r="AA19" t="s">
        <v>4769</v>
      </c>
      <c r="AB19" t="s">
        <v>1389</v>
      </c>
      <c r="AC19">
        <f>Notes!$C$7 * Notes!$G$10 * Notes!$C$13</f>
        <v>144532992000</v>
      </c>
      <c r="AD19">
        <f>Notes!$D$7 * Notes!$G$10 * Notes!$C$13</f>
        <v>46881373800</v>
      </c>
      <c r="AE19">
        <f>Notes!$E$7 * Notes!$G$10 * Notes!$C$13</f>
        <v>26910720000</v>
      </c>
      <c r="AF19">
        <f>Notes!$F$7 * Notes!$G$10 * Notes!$C$13</f>
        <v>114819072000</v>
      </c>
      <c r="AG19">
        <v>3</v>
      </c>
      <c r="AH19">
        <v>3</v>
      </c>
      <c r="AI19">
        <v>3</v>
      </c>
    </row>
    <row r="20" spans="1:35" ht="45" customHeight="1" x14ac:dyDescent="0.25">
      <c r="A20" s="7" t="s">
        <v>823</v>
      </c>
      <c r="B20" s="2" t="s">
        <v>4770</v>
      </c>
      <c r="C20" s="2" t="s">
        <v>64</v>
      </c>
      <c r="D20" s="2"/>
      <c r="E20" s="2" t="s">
        <v>4739</v>
      </c>
      <c r="F20" s="2" t="s">
        <v>4771</v>
      </c>
      <c r="G20" s="2" t="s">
        <v>4507</v>
      </c>
      <c r="H20" s="2" t="s">
        <v>4240</v>
      </c>
      <c r="I20" s="2" t="s">
        <v>4232</v>
      </c>
      <c r="J20" s="2" t="s">
        <v>44</v>
      </c>
      <c r="K20" s="2" t="s">
        <v>45</v>
      </c>
      <c r="L20" s="2" t="s">
        <v>4771</v>
      </c>
      <c r="M20" s="2" t="s">
        <v>46</v>
      </c>
      <c r="N20" s="2" t="s">
        <v>1336</v>
      </c>
      <c r="O20" s="2" t="s">
        <v>47</v>
      </c>
      <c r="P20" s="2" t="s">
        <v>1387</v>
      </c>
      <c r="S20" t="s">
        <v>4772</v>
      </c>
      <c r="Z20" t="b">
        <v>0</v>
      </c>
      <c r="AA20" t="s">
        <v>4769</v>
      </c>
      <c r="AB20" t="s">
        <v>1389</v>
      </c>
      <c r="AC20">
        <f>Notes!$C$7 * Notes!$G$10 * Notes!$C$13</f>
        <v>144532992000</v>
      </c>
      <c r="AD20">
        <f>Notes!$D$7 * Notes!$G$10 * Notes!$C$13</f>
        <v>46881373800</v>
      </c>
      <c r="AE20">
        <f>Notes!$E$7 * Notes!$G$10 * Notes!$C$13</f>
        <v>26910720000</v>
      </c>
      <c r="AF20">
        <f>Notes!$F$7 * Notes!$G$10 * Notes!$C$13</f>
        <v>114819072000</v>
      </c>
      <c r="AG20">
        <v>3</v>
      </c>
      <c r="AH20">
        <v>3</v>
      </c>
      <c r="AI20">
        <v>3</v>
      </c>
    </row>
    <row r="21" spans="1:35" ht="45" customHeight="1" x14ac:dyDescent="0.25">
      <c r="A21" s="7" t="s">
        <v>823</v>
      </c>
      <c r="B21" s="2" t="s">
        <v>4773</v>
      </c>
      <c r="C21" s="2" t="s">
        <v>64</v>
      </c>
      <c r="D21" s="2" t="s">
        <v>4647</v>
      </c>
      <c r="E21" s="2" t="s">
        <v>4739</v>
      </c>
      <c r="F21" s="2" t="s">
        <v>4774</v>
      </c>
      <c r="G21" s="2" t="s">
        <v>93</v>
      </c>
      <c r="H21" s="2" t="s">
        <v>4240</v>
      </c>
      <c r="I21" s="2" t="s">
        <v>81</v>
      </c>
      <c r="J21" s="2" t="s">
        <v>44</v>
      </c>
      <c r="K21" s="2" t="s">
        <v>45</v>
      </c>
      <c r="L21" s="2" t="s">
        <v>4774</v>
      </c>
      <c r="M21" s="2" t="s">
        <v>46</v>
      </c>
      <c r="N21" s="2" t="s">
        <v>1336</v>
      </c>
      <c r="O21" s="2" t="s">
        <v>47</v>
      </c>
      <c r="P21" s="2" t="s">
        <v>1387</v>
      </c>
      <c r="S21" t="s">
        <v>4775</v>
      </c>
      <c r="Z21" t="b">
        <v>0</v>
      </c>
      <c r="AA21" t="s">
        <v>4769</v>
      </c>
      <c r="AB21" t="s">
        <v>1389</v>
      </c>
      <c r="AC21">
        <f>Notes!$C$7 * Notes!$G$10 * Notes!$C$13</f>
        <v>144532992000</v>
      </c>
      <c r="AD21">
        <f>Notes!$D$7 * Notes!$G$10 * Notes!$C$13</f>
        <v>46881373800</v>
      </c>
      <c r="AE21">
        <f>Notes!$E$7 * Notes!$G$10 * Notes!$C$13</f>
        <v>26910720000</v>
      </c>
      <c r="AF21">
        <f>Notes!$F$7 * Notes!$G$10 * Notes!$C$13</f>
        <v>114819072000</v>
      </c>
      <c r="AG21">
        <v>3</v>
      </c>
      <c r="AH21">
        <v>3</v>
      </c>
      <c r="AI21">
        <v>3</v>
      </c>
    </row>
    <row r="22" spans="1:35" ht="54.75" customHeight="1" x14ac:dyDescent="0.25">
      <c r="A22" s="7" t="s">
        <v>823</v>
      </c>
      <c r="B22" s="2" t="s">
        <v>4776</v>
      </c>
      <c r="C22" s="2" t="s">
        <v>103</v>
      </c>
      <c r="E22" s="2" t="s">
        <v>4739</v>
      </c>
      <c r="F22" s="2" t="s">
        <v>4777</v>
      </c>
      <c r="G22" s="2" t="s">
        <v>262</v>
      </c>
      <c r="H22" s="2" t="s">
        <v>4240</v>
      </c>
      <c r="I22" s="2" t="s">
        <v>4232</v>
      </c>
      <c r="J22" s="2" t="s">
        <v>44</v>
      </c>
      <c r="K22" s="2" t="s">
        <v>4559</v>
      </c>
      <c r="L22" s="2" t="s">
        <v>4777</v>
      </c>
      <c r="M22" s="2" t="s">
        <v>46</v>
      </c>
      <c r="N22" s="2" t="s">
        <v>1336</v>
      </c>
      <c r="P22" s="2" t="s">
        <v>1387</v>
      </c>
      <c r="S22" t="s">
        <v>4778</v>
      </c>
      <c r="Z22" t="b">
        <v>0</v>
      </c>
      <c r="AA22" t="s">
        <v>4769</v>
      </c>
      <c r="AB22" t="s">
        <v>1389</v>
      </c>
      <c r="AC22">
        <f>Notes!$C$7 * Notes!$G$10 * Notes!$C$13</f>
        <v>144532992000</v>
      </c>
      <c r="AD22">
        <f>Notes!$D$7 * Notes!$G$10 * Notes!$C$13</f>
        <v>46881373800</v>
      </c>
      <c r="AE22">
        <f>Notes!$E$7 * Notes!$G$10 * Notes!$C$13</f>
        <v>26910720000</v>
      </c>
      <c r="AF22">
        <f>Notes!$F$7 * Notes!$G$10 * Notes!$C$13</f>
        <v>114819072000</v>
      </c>
      <c r="AG22">
        <v>3</v>
      </c>
      <c r="AH22">
        <v>3</v>
      </c>
      <c r="AI22">
        <v>3</v>
      </c>
    </row>
    <row r="23" spans="1:35" ht="57" customHeight="1" x14ac:dyDescent="0.25">
      <c r="A23" s="7" t="s">
        <v>823</v>
      </c>
      <c r="B23" s="2" t="s">
        <v>4779</v>
      </c>
      <c r="C23" s="2" t="s">
        <v>103</v>
      </c>
      <c r="E23" s="2" t="s">
        <v>4733</v>
      </c>
      <c r="F23" s="2" t="s">
        <v>4780</v>
      </c>
      <c r="G23" s="2" t="s">
        <v>262</v>
      </c>
      <c r="H23" s="2" t="s">
        <v>4240</v>
      </c>
      <c r="I23" s="2" t="s">
        <v>4232</v>
      </c>
      <c r="J23" s="2" t="s">
        <v>44</v>
      </c>
      <c r="K23" s="2" t="s">
        <v>4746</v>
      </c>
      <c r="L23" s="2" t="s">
        <v>4780</v>
      </c>
      <c r="M23" s="2" t="s">
        <v>46</v>
      </c>
      <c r="N23" s="2" t="s">
        <v>1336</v>
      </c>
      <c r="P23" s="2" t="s">
        <v>1387</v>
      </c>
      <c r="S23" t="s">
        <v>4781</v>
      </c>
      <c r="Z23" t="b">
        <v>0</v>
      </c>
      <c r="AA23" t="s">
        <v>4735</v>
      </c>
      <c r="AB23" t="s">
        <v>1389</v>
      </c>
      <c r="AC23">
        <f>Notes!$C$7 * Notes!$G$10 * Notes!$C$13</f>
        <v>144532992000</v>
      </c>
      <c r="AD23">
        <f>Notes!$D$7 * Notes!$G$10 * Notes!$C$13</f>
        <v>46881373800</v>
      </c>
      <c r="AE23">
        <f>Notes!$E$7 * Notes!$G$10 * Notes!$C$13</f>
        <v>26910720000</v>
      </c>
      <c r="AF23">
        <f>Notes!$F$7 * Notes!$G$10 * Notes!$C$13</f>
        <v>114819072000</v>
      </c>
      <c r="AG23">
        <v>3</v>
      </c>
      <c r="AH23">
        <v>3</v>
      </c>
      <c r="AI23">
        <v>3</v>
      </c>
    </row>
    <row r="24" spans="1:35" ht="60" customHeight="1" x14ac:dyDescent="0.25">
      <c r="A24" s="7" t="s">
        <v>823</v>
      </c>
      <c r="B24" s="2" t="s">
        <v>4782</v>
      </c>
      <c r="C24" s="2" t="s">
        <v>103</v>
      </c>
      <c r="E24" s="2" t="s">
        <v>4733</v>
      </c>
      <c r="F24" s="2" t="s">
        <v>4783</v>
      </c>
      <c r="G24" s="2" t="s">
        <v>262</v>
      </c>
      <c r="H24" s="2" t="s">
        <v>4240</v>
      </c>
      <c r="I24" s="2" t="s">
        <v>4232</v>
      </c>
      <c r="J24" s="2" t="s">
        <v>44</v>
      </c>
      <c r="K24" s="2" t="s">
        <v>4751</v>
      </c>
      <c r="L24" s="2" t="s">
        <v>4783</v>
      </c>
      <c r="M24" s="2" t="s">
        <v>46</v>
      </c>
      <c r="N24" s="2" t="s">
        <v>1336</v>
      </c>
      <c r="P24" s="2" t="s">
        <v>1387</v>
      </c>
      <c r="S24" t="s">
        <v>4784</v>
      </c>
      <c r="Z24" t="b">
        <v>0</v>
      </c>
      <c r="AA24" t="s">
        <v>4735</v>
      </c>
      <c r="AB24" t="s">
        <v>1389</v>
      </c>
      <c r="AC24">
        <f>Notes!$C$7 * Notes!$G$10 * Notes!$C$13</f>
        <v>144532992000</v>
      </c>
      <c r="AD24">
        <f>Notes!$D$7 * Notes!$G$10 * Notes!$C$13</f>
        <v>46881373800</v>
      </c>
      <c r="AE24">
        <f>Notes!$E$7 * Notes!$G$10 * Notes!$C$13</f>
        <v>26910720000</v>
      </c>
      <c r="AF24">
        <f>Notes!$F$7 * Notes!$G$10 * Notes!$C$13</f>
        <v>114819072000</v>
      </c>
      <c r="AG24">
        <v>3</v>
      </c>
      <c r="AH24">
        <v>3</v>
      </c>
      <c r="AI24">
        <v>3</v>
      </c>
    </row>
    <row r="25" spans="1:35" ht="45" customHeight="1" x14ac:dyDescent="0.25">
      <c r="A25" s="7" t="s">
        <v>823</v>
      </c>
      <c r="B25" s="2" t="s">
        <v>188</v>
      </c>
      <c r="C25" s="2" t="s">
        <v>189</v>
      </c>
      <c r="D25" s="2" t="s">
        <v>190</v>
      </c>
      <c r="E25" s="2"/>
      <c r="F25" s="2" t="s">
        <v>191</v>
      </c>
      <c r="G25" s="2" t="s">
        <v>192</v>
      </c>
      <c r="H25" s="2" t="s">
        <v>4569</v>
      </c>
      <c r="I25" s="2" t="s">
        <v>4232</v>
      </c>
      <c r="J25" s="2" t="s">
        <v>44</v>
      </c>
      <c r="K25" s="2" t="s">
        <v>137</v>
      </c>
      <c r="L25" s="2" t="s">
        <v>191</v>
      </c>
      <c r="M25" s="2" t="s">
        <v>46</v>
      </c>
      <c r="N25" s="2" t="s">
        <v>1336</v>
      </c>
      <c r="O25" s="2" t="s">
        <v>47</v>
      </c>
      <c r="P25" s="2" t="s">
        <v>1387</v>
      </c>
      <c r="Q25" s="2"/>
      <c r="R25" s="2"/>
      <c r="S25" t="s">
        <v>4785</v>
      </c>
      <c r="W25" s="2"/>
      <c r="X25" s="2"/>
      <c r="Z25" t="s">
        <v>4564</v>
      </c>
      <c r="AA25" t="s">
        <v>4786</v>
      </c>
      <c r="AB25" t="s">
        <v>1389</v>
      </c>
      <c r="AC25">
        <f>Notes!$C$7 * Notes!$G$10 * Notes!$C$13</f>
        <v>144532992000</v>
      </c>
      <c r="AD25">
        <f>Notes!$D$7 * Notes!$G$10 * Notes!$C$13</f>
        <v>46881373800</v>
      </c>
      <c r="AE25">
        <f>Notes!$E$7 * Notes!$G$10 * Notes!$C$13</f>
        <v>26910720000</v>
      </c>
      <c r="AF25">
        <f>Notes!$F$7 * Notes!$G$10 * Notes!$C$13</f>
        <v>114819072000</v>
      </c>
      <c r="AG25">
        <v>3</v>
      </c>
      <c r="AH25">
        <v>3</v>
      </c>
      <c r="AI25">
        <v>3</v>
      </c>
    </row>
    <row r="26" spans="1:35" ht="56.25" customHeight="1" x14ac:dyDescent="0.25">
      <c r="A26" s="7" t="s">
        <v>823</v>
      </c>
      <c r="B26" s="2" t="s">
        <v>52</v>
      </c>
      <c r="C26" s="2" t="s">
        <v>53</v>
      </c>
      <c r="D26" s="2" t="s">
        <v>54</v>
      </c>
      <c r="E26" s="2" t="s">
        <v>4452</v>
      </c>
      <c r="F26" s="2" t="s">
        <v>55</v>
      </c>
      <c r="G26" s="2" t="s">
        <v>56</v>
      </c>
      <c r="H26" s="2" t="s">
        <v>4569</v>
      </c>
      <c r="I26" s="2" t="s">
        <v>4232</v>
      </c>
      <c r="J26" s="2" t="s">
        <v>44</v>
      </c>
      <c r="K26" s="2" t="s">
        <v>4787</v>
      </c>
      <c r="L26" s="2" t="s">
        <v>55</v>
      </c>
      <c r="M26" s="2" t="s">
        <v>46</v>
      </c>
      <c r="N26" s="2" t="s">
        <v>1336</v>
      </c>
      <c r="O26" s="2" t="s">
        <v>47</v>
      </c>
      <c r="P26" s="2" t="s">
        <v>1387</v>
      </c>
      <c r="Q26" s="2"/>
      <c r="R26" s="2"/>
      <c r="S26" t="s">
        <v>4788</v>
      </c>
      <c r="W26" s="2"/>
      <c r="X26" s="2"/>
      <c r="Z26" t="s">
        <v>4564</v>
      </c>
      <c r="AA26" t="s">
        <v>4786</v>
      </c>
      <c r="AB26" t="s">
        <v>1389</v>
      </c>
      <c r="AC26">
        <f>Notes!$C$7 * Notes!$G$10 * Notes!$C$13</f>
        <v>144532992000</v>
      </c>
      <c r="AD26">
        <f>Notes!$D$7 * Notes!$G$10 * Notes!$C$13</f>
        <v>46881373800</v>
      </c>
      <c r="AE26">
        <f>Notes!$E$7 * Notes!$G$10 * Notes!$C$13</f>
        <v>26910720000</v>
      </c>
      <c r="AF26">
        <f>Notes!$F$7 * Notes!$G$10 * Notes!$C$13</f>
        <v>114819072000</v>
      </c>
      <c r="AG26">
        <v>2</v>
      </c>
      <c r="AH26">
        <v>3</v>
      </c>
      <c r="AI26">
        <v>3</v>
      </c>
    </row>
    <row r="27" spans="1:35" ht="36.75" customHeight="1" x14ac:dyDescent="0.25">
      <c r="A27" s="7" t="s">
        <v>823</v>
      </c>
      <c r="B27" t="s">
        <v>4789</v>
      </c>
      <c r="C27">
        <v>1</v>
      </c>
      <c r="D27" t="s">
        <v>4790</v>
      </c>
      <c r="E27" t="s">
        <v>500</v>
      </c>
      <c r="F27" t="s">
        <v>200</v>
      </c>
      <c r="G27" t="s">
        <v>610</v>
      </c>
      <c r="H27" t="s">
        <v>4569</v>
      </c>
      <c r="I27" t="s">
        <v>4232</v>
      </c>
      <c r="J27" t="s">
        <v>44</v>
      </c>
      <c r="K27" t="s">
        <v>137</v>
      </c>
      <c r="L27" t="s">
        <v>200</v>
      </c>
      <c r="M27" t="s">
        <v>46</v>
      </c>
      <c r="N27" t="s">
        <v>1336</v>
      </c>
      <c r="O27" t="s">
        <v>47</v>
      </c>
      <c r="P27" t="s">
        <v>4791</v>
      </c>
      <c r="Q27" t="s">
        <v>4792</v>
      </c>
      <c r="S27" t="s">
        <v>4792</v>
      </c>
      <c r="Z27" t="s">
        <v>4564</v>
      </c>
      <c r="AA27" t="s">
        <v>4786</v>
      </c>
      <c r="AC27">
        <f>Notes!$C$7 * Notes!$G$10 * Notes!$C$13</f>
        <v>144532992000</v>
      </c>
      <c r="AD27">
        <f>Notes!$D$7 * Notes!$G$10 * Notes!$C$13</f>
        <v>46881373800</v>
      </c>
      <c r="AE27">
        <f>Notes!$E$7 * Notes!$G$10 * Notes!$C$13</f>
        <v>26910720000</v>
      </c>
      <c r="AF27">
        <f>Notes!$F$7 * Notes!$G$10 * Notes!$C$13</f>
        <v>114819072000</v>
      </c>
      <c r="AG27">
        <v>2</v>
      </c>
      <c r="AH27">
        <v>3</v>
      </c>
      <c r="AI27">
        <v>3</v>
      </c>
    </row>
  </sheetData>
  <conditionalFormatting sqref="Y4:Y27">
    <cfRule type="cellIs" dxfId="5" priority="1" operator="equal">
      <formula>1</formula>
    </cfRule>
  </conditionalFormatting>
  <conditionalFormatting sqref="Y4:Y27">
    <cfRule type="cellIs" dxfId="4" priority="2" operator="equal">
      <formula>2</formula>
    </cfRule>
  </conditionalFormatting>
  <conditionalFormatting sqref="Y4:Y27">
    <cfRule type="cellIs" dxfId="3" priority="3" operator="equal">
      <formula>3</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4E04-447A-4846-AF7C-3E19150786B2}">
  <dimension ref="A1:AI57"/>
  <sheetViews>
    <sheetView topLeftCell="K51" workbookViewId="0">
      <selection activeCell="AI58" sqref="AI58"/>
    </sheetView>
  </sheetViews>
  <sheetFormatPr defaultRowHeight="15" x14ac:dyDescent="0.25"/>
  <cols>
    <col min="2" max="11" width="40.7109375" customWidth="1"/>
    <col min="12" max="12" width="20.140625" customWidth="1"/>
    <col min="13" max="28" width="40.7109375" hidden="1" customWidth="1"/>
    <col min="29" max="30" width="22.7109375" customWidth="1"/>
    <col min="31" max="31" width="20.42578125" customWidth="1"/>
    <col min="32" max="32" width="25.710937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30" x14ac:dyDescent="0.25">
      <c r="A2" s="2" t="s">
        <v>37</v>
      </c>
      <c r="B2" s="2" t="s">
        <v>2405</v>
      </c>
      <c r="C2" s="2" t="s">
        <v>64</v>
      </c>
      <c r="D2" s="2" t="s">
        <v>2406</v>
      </c>
      <c r="E2" s="2" t="s">
        <v>2407</v>
      </c>
      <c r="F2" s="2" t="s">
        <v>2408</v>
      </c>
      <c r="G2" s="2" t="s">
        <v>2409</v>
      </c>
      <c r="H2" s="2" t="s">
        <v>43</v>
      </c>
      <c r="I2" s="2" t="s">
        <v>68</v>
      </c>
      <c r="J2" s="2" t="s">
        <v>44</v>
      </c>
      <c r="K2" s="2" t="s">
        <v>641</v>
      </c>
      <c r="L2" s="2" t="s">
        <v>2408</v>
      </c>
      <c r="M2" s="2" t="s">
        <v>46</v>
      </c>
      <c r="N2" s="2" t="s">
        <v>274</v>
      </c>
      <c r="O2" s="2" t="s">
        <v>47</v>
      </c>
      <c r="P2" s="2" t="s">
        <v>2410</v>
      </c>
      <c r="Q2" s="2" t="s">
        <v>2411</v>
      </c>
      <c r="R2" s="2" t="s">
        <v>59</v>
      </c>
      <c r="S2" s="2" t="s">
        <v>2412</v>
      </c>
      <c r="T2" s="2" t="s">
        <v>2413</v>
      </c>
      <c r="U2" s="2" t="s">
        <v>645</v>
      </c>
      <c r="V2" s="2" t="s">
        <v>646</v>
      </c>
      <c r="W2" s="2"/>
      <c r="X2" s="2"/>
      <c r="Y2" s="2"/>
      <c r="Z2" s="2"/>
      <c r="AA2" s="2" t="s">
        <v>2414</v>
      </c>
      <c r="AB2" s="2" t="s">
        <v>2414</v>
      </c>
      <c r="AC2">
        <f>Notes!$C$7 * Notes!$K$7 * Notes!$C$10 * Notes!$C$13</f>
        <v>27124684800</v>
      </c>
      <c r="AD2">
        <f>Notes!$D$7 * Notes!$L$7 * Notes!$C$10 * Notes!$C$13</f>
        <v>8798285220</v>
      </c>
      <c r="AE2">
        <f>Notes!$E$7 * Notes!$M$7 * Notes!$C$10 * Notes!$C$13</f>
        <v>3133440000</v>
      </c>
      <c r="AF2">
        <f>Notes!$F$7 * Notes!$N$7 * Notes!$C$10 * Notes!$C$13</f>
        <v>14155776000</v>
      </c>
      <c r="AG2">
        <v>2</v>
      </c>
      <c r="AH2">
        <v>2</v>
      </c>
      <c r="AI2">
        <v>3</v>
      </c>
    </row>
    <row r="3" spans="1:35" ht="45" x14ac:dyDescent="0.25">
      <c r="A3" s="2" t="s">
        <v>37</v>
      </c>
      <c r="B3" s="2" t="s">
        <v>2415</v>
      </c>
      <c r="C3" s="2" t="s">
        <v>64</v>
      </c>
      <c r="D3" s="2" t="s">
        <v>2416</v>
      </c>
      <c r="E3" s="2" t="s">
        <v>2407</v>
      </c>
      <c r="F3" s="2" t="s">
        <v>2417</v>
      </c>
      <c r="G3" s="2" t="s">
        <v>2418</v>
      </c>
      <c r="H3" s="2" t="s">
        <v>43</v>
      </c>
      <c r="I3" s="2" t="s">
        <v>68</v>
      </c>
      <c r="J3" s="2" t="s">
        <v>44</v>
      </c>
      <c r="K3" s="2" t="s">
        <v>641</v>
      </c>
      <c r="L3" s="2" t="s">
        <v>2417</v>
      </c>
      <c r="M3" s="2" t="s">
        <v>46</v>
      </c>
      <c r="N3" s="2" t="s">
        <v>274</v>
      </c>
      <c r="O3" s="2" t="s">
        <v>47</v>
      </c>
      <c r="P3" s="2" t="s">
        <v>2410</v>
      </c>
      <c r="Q3" s="2" t="s">
        <v>2411</v>
      </c>
      <c r="R3" s="2" t="s">
        <v>69</v>
      </c>
      <c r="S3" s="2" t="s">
        <v>2419</v>
      </c>
      <c r="T3" s="2" t="s">
        <v>2420</v>
      </c>
      <c r="U3" s="2" t="s">
        <v>645</v>
      </c>
      <c r="V3" s="2" t="s">
        <v>646</v>
      </c>
      <c r="W3" s="2"/>
      <c r="X3" s="2"/>
      <c r="Y3" s="2"/>
      <c r="Z3" s="2"/>
      <c r="AA3" s="2" t="s">
        <v>2414</v>
      </c>
      <c r="AB3" s="2" t="s">
        <v>2414</v>
      </c>
      <c r="AC3">
        <f>Notes!$C$7 * Notes!$K$7 * Notes!$C$10 * Notes!$C$13</f>
        <v>27124684800</v>
      </c>
      <c r="AD3">
        <f>Notes!$D$7 * Notes!$L$7 * Notes!$C$10 * Notes!$C$13</f>
        <v>8798285220</v>
      </c>
      <c r="AE3">
        <f>Notes!$E$7 * Notes!$M$7 * Notes!$C$10 * Notes!$C$13</f>
        <v>3133440000</v>
      </c>
      <c r="AF3">
        <f>Notes!$F$7 * Notes!$N$7 * Notes!$C$10 * Notes!$C$13</f>
        <v>14155776000</v>
      </c>
      <c r="AG3">
        <v>2</v>
      </c>
      <c r="AH3">
        <v>2</v>
      </c>
      <c r="AI3">
        <v>3</v>
      </c>
    </row>
    <row r="4" spans="1:35" ht="30" x14ac:dyDescent="0.25">
      <c r="A4" s="2" t="s">
        <v>37</v>
      </c>
      <c r="B4" s="2" t="s">
        <v>2421</v>
      </c>
      <c r="C4" s="2" t="s">
        <v>64</v>
      </c>
      <c r="D4" s="2" t="s">
        <v>2422</v>
      </c>
      <c r="E4" s="2" t="s">
        <v>2407</v>
      </c>
      <c r="F4" s="2" t="s">
        <v>2423</v>
      </c>
      <c r="G4" s="2" t="s">
        <v>2424</v>
      </c>
      <c r="H4" s="2" t="s">
        <v>43</v>
      </c>
      <c r="I4" s="2" t="s">
        <v>81</v>
      </c>
      <c r="J4" s="2" t="s">
        <v>44</v>
      </c>
      <c r="K4" s="2" t="s">
        <v>641</v>
      </c>
      <c r="L4" s="2" t="s">
        <v>2423</v>
      </c>
      <c r="M4" s="2" t="s">
        <v>46</v>
      </c>
      <c r="N4" s="2" t="s">
        <v>274</v>
      </c>
      <c r="O4" s="2" t="s">
        <v>47</v>
      </c>
      <c r="P4" s="2" t="s">
        <v>2410</v>
      </c>
      <c r="Q4" s="2" t="s">
        <v>2411</v>
      </c>
      <c r="R4" s="2" t="s">
        <v>75</v>
      </c>
      <c r="S4" s="2" t="s">
        <v>2425</v>
      </c>
      <c r="T4" s="2" t="s">
        <v>2426</v>
      </c>
      <c r="U4" s="2" t="s">
        <v>645</v>
      </c>
      <c r="V4" s="2" t="s">
        <v>646</v>
      </c>
      <c r="W4" s="2"/>
      <c r="X4" s="2"/>
      <c r="Y4" s="2"/>
      <c r="Z4" s="2"/>
      <c r="AA4" s="2" t="s">
        <v>2414</v>
      </c>
      <c r="AB4" s="2" t="s">
        <v>2414</v>
      </c>
      <c r="AC4">
        <f>Notes!$C$7 * Notes!$K$7 * Notes!$C$10 * Notes!$C$13</f>
        <v>27124684800</v>
      </c>
      <c r="AD4">
        <f>Notes!$D$7 * Notes!$L$7 * Notes!$C$10 * Notes!$C$13</f>
        <v>8798285220</v>
      </c>
      <c r="AE4">
        <f>Notes!$E$7 * Notes!$M$7 * Notes!$C$10 * Notes!$C$13</f>
        <v>3133440000</v>
      </c>
      <c r="AF4">
        <f>Notes!$F$7 * Notes!$N$7 * Notes!$C$10 * Notes!$C$13</f>
        <v>14155776000</v>
      </c>
      <c r="AG4">
        <v>2</v>
      </c>
      <c r="AH4">
        <v>2</v>
      </c>
      <c r="AI4">
        <v>3</v>
      </c>
    </row>
    <row r="5" spans="1:35" ht="45" x14ac:dyDescent="0.25">
      <c r="A5" s="2" t="s">
        <v>37</v>
      </c>
      <c r="B5" s="2" t="s">
        <v>2427</v>
      </c>
      <c r="C5" s="2" t="s">
        <v>64</v>
      </c>
      <c r="D5" s="2" t="s">
        <v>2428</v>
      </c>
      <c r="E5" s="2" t="s">
        <v>2407</v>
      </c>
      <c r="F5" s="2" t="s">
        <v>2429</v>
      </c>
      <c r="G5" s="2" t="s">
        <v>2430</v>
      </c>
      <c r="H5" s="2" t="s">
        <v>43</v>
      </c>
      <c r="I5" s="2" t="s">
        <v>81</v>
      </c>
      <c r="J5" s="2" t="s">
        <v>44</v>
      </c>
      <c r="K5" s="2" t="s">
        <v>641</v>
      </c>
      <c r="L5" s="2" t="s">
        <v>2429</v>
      </c>
      <c r="M5" s="2" t="s">
        <v>46</v>
      </c>
      <c r="N5" s="2" t="s">
        <v>274</v>
      </c>
      <c r="O5" s="2" t="s">
        <v>47</v>
      </c>
      <c r="P5" s="2" t="s">
        <v>2410</v>
      </c>
      <c r="Q5" s="2" t="s">
        <v>2411</v>
      </c>
      <c r="R5" s="2" t="s">
        <v>82</v>
      </c>
      <c r="S5" s="2" t="s">
        <v>2431</v>
      </c>
      <c r="T5" s="2" t="s">
        <v>2432</v>
      </c>
      <c r="U5" s="2" t="s">
        <v>645</v>
      </c>
      <c r="V5" s="2" t="s">
        <v>646</v>
      </c>
      <c r="W5" s="2"/>
      <c r="X5" s="2"/>
      <c r="Y5" s="2"/>
      <c r="Z5" s="2"/>
      <c r="AA5" s="2" t="s">
        <v>2414</v>
      </c>
      <c r="AB5" s="2" t="s">
        <v>2414</v>
      </c>
      <c r="AC5">
        <f>Notes!$C$7 * Notes!$K$7 * Notes!$C$10 * Notes!$C$13</f>
        <v>27124684800</v>
      </c>
      <c r="AD5">
        <f>Notes!$D$7 * Notes!$L$7 * Notes!$C$10 * Notes!$C$13</f>
        <v>8798285220</v>
      </c>
      <c r="AE5">
        <f>Notes!$E$7 * Notes!$M$7 * Notes!$C$10 * Notes!$C$13</f>
        <v>3133440000</v>
      </c>
      <c r="AF5">
        <f>Notes!$F$7 * Notes!$N$7 * Notes!$C$10 * Notes!$C$13</f>
        <v>14155776000</v>
      </c>
      <c r="AG5">
        <v>2</v>
      </c>
      <c r="AH5">
        <v>2</v>
      </c>
      <c r="AI5">
        <v>3</v>
      </c>
    </row>
    <row r="6" spans="1:35" ht="30" x14ac:dyDescent="0.25">
      <c r="A6" s="2" t="s">
        <v>37</v>
      </c>
      <c r="B6" s="2" t="s">
        <v>2433</v>
      </c>
      <c r="C6" s="2" t="s">
        <v>64</v>
      </c>
      <c r="D6" s="2" t="s">
        <v>2434</v>
      </c>
      <c r="E6" s="2" t="s">
        <v>2407</v>
      </c>
      <c r="F6" s="2" t="s">
        <v>2435</v>
      </c>
      <c r="G6" s="2" t="s">
        <v>2436</v>
      </c>
      <c r="H6" s="2" t="s">
        <v>43</v>
      </c>
      <c r="I6" s="2" t="s">
        <v>68</v>
      </c>
      <c r="J6" s="2" t="s">
        <v>44</v>
      </c>
      <c r="K6" s="2" t="s">
        <v>641</v>
      </c>
      <c r="L6" s="2" t="s">
        <v>2435</v>
      </c>
      <c r="M6" s="2" t="s">
        <v>46</v>
      </c>
      <c r="N6" s="2" t="s">
        <v>274</v>
      </c>
      <c r="O6" s="2" t="s">
        <v>47</v>
      </c>
      <c r="P6" s="2" t="s">
        <v>2410</v>
      </c>
      <c r="Q6" s="2" t="s">
        <v>2411</v>
      </c>
      <c r="R6" s="2" t="s">
        <v>88</v>
      </c>
      <c r="S6" s="2" t="s">
        <v>2437</v>
      </c>
      <c r="T6" s="2" t="s">
        <v>2438</v>
      </c>
      <c r="U6" s="2" t="s">
        <v>645</v>
      </c>
      <c r="V6" s="2" t="s">
        <v>646</v>
      </c>
      <c r="W6" s="2"/>
      <c r="X6" s="2"/>
      <c r="Y6" s="2"/>
      <c r="Z6" s="2"/>
      <c r="AA6" s="2" t="s">
        <v>2414</v>
      </c>
      <c r="AB6" s="2" t="s">
        <v>2414</v>
      </c>
      <c r="AC6">
        <f>Notes!$C$7 * Notes!$K$7 * Notes!$C$10 * Notes!$C$13</f>
        <v>27124684800</v>
      </c>
      <c r="AD6">
        <f>Notes!$D$7 * Notes!$L$7 * Notes!$C$10 * Notes!$C$13</f>
        <v>8798285220</v>
      </c>
      <c r="AE6">
        <f>Notes!$E$7 * Notes!$M$7 * Notes!$C$10 * Notes!$C$13</f>
        <v>3133440000</v>
      </c>
      <c r="AF6">
        <f>Notes!$F$7 * Notes!$N$7 * Notes!$C$10 * Notes!$C$13</f>
        <v>14155776000</v>
      </c>
      <c r="AG6">
        <v>2</v>
      </c>
      <c r="AH6">
        <v>2</v>
      </c>
      <c r="AI6">
        <v>3</v>
      </c>
    </row>
    <row r="7" spans="1:35" ht="30" x14ac:dyDescent="0.25">
      <c r="A7" s="2" t="s">
        <v>37</v>
      </c>
      <c r="B7" s="2" t="s">
        <v>2439</v>
      </c>
      <c r="C7" s="2" t="s">
        <v>64</v>
      </c>
      <c r="D7" s="2" t="s">
        <v>2440</v>
      </c>
      <c r="E7" s="2" t="s">
        <v>2407</v>
      </c>
      <c r="F7" s="2" t="s">
        <v>2441</v>
      </c>
      <c r="G7" s="2" t="s">
        <v>2442</v>
      </c>
      <c r="H7" s="2" t="s">
        <v>43</v>
      </c>
      <c r="I7" s="2" t="s">
        <v>68</v>
      </c>
      <c r="J7" s="2" t="s">
        <v>44</v>
      </c>
      <c r="K7" s="2" t="s">
        <v>641</v>
      </c>
      <c r="L7" s="2" t="s">
        <v>2441</v>
      </c>
      <c r="M7" s="2" t="s">
        <v>46</v>
      </c>
      <c r="N7" s="2" t="s">
        <v>274</v>
      </c>
      <c r="O7" s="2" t="s">
        <v>47</v>
      </c>
      <c r="P7" s="2" t="s">
        <v>2410</v>
      </c>
      <c r="Q7" s="2" t="s">
        <v>2411</v>
      </c>
      <c r="R7" s="2" t="s">
        <v>94</v>
      </c>
      <c r="S7" s="2" t="s">
        <v>2443</v>
      </c>
      <c r="T7" s="2" t="s">
        <v>2444</v>
      </c>
      <c r="U7" s="2" t="s">
        <v>645</v>
      </c>
      <c r="V7" s="2" t="s">
        <v>646</v>
      </c>
      <c r="W7" s="2"/>
      <c r="X7" s="2"/>
      <c r="Y7" s="2"/>
      <c r="Z7" s="2"/>
      <c r="AA7" s="2" t="s">
        <v>2414</v>
      </c>
      <c r="AB7" s="2" t="s">
        <v>2414</v>
      </c>
      <c r="AC7">
        <f>Notes!$C$7 * Notes!$K$7 * Notes!$C$10 * Notes!$C$13</f>
        <v>27124684800</v>
      </c>
      <c r="AD7">
        <f>Notes!$D$7 * Notes!$L$7 * Notes!$C$10 * Notes!$C$13</f>
        <v>8798285220</v>
      </c>
      <c r="AE7">
        <f>Notes!$E$7 * Notes!$M$7 * Notes!$C$10 * Notes!$C$13</f>
        <v>3133440000</v>
      </c>
      <c r="AF7">
        <f>Notes!$F$7 * Notes!$N$7 * Notes!$C$10 * Notes!$C$13</f>
        <v>14155776000</v>
      </c>
      <c r="AG7">
        <v>2</v>
      </c>
      <c r="AH7">
        <v>2</v>
      </c>
      <c r="AI7">
        <v>3</v>
      </c>
    </row>
    <row r="8" spans="1:35" ht="30" x14ac:dyDescent="0.25">
      <c r="A8" s="2" t="s">
        <v>37</v>
      </c>
      <c r="B8" s="2" t="s">
        <v>2445</v>
      </c>
      <c r="C8" s="2" t="s">
        <v>64</v>
      </c>
      <c r="D8" s="2" t="s">
        <v>2446</v>
      </c>
      <c r="E8" s="2" t="s">
        <v>2407</v>
      </c>
      <c r="F8" s="2" t="s">
        <v>2447</v>
      </c>
      <c r="G8" s="2" t="s">
        <v>2448</v>
      </c>
      <c r="H8" s="2" t="s">
        <v>43</v>
      </c>
      <c r="I8" s="2" t="s">
        <v>81</v>
      </c>
      <c r="J8" s="2" t="s">
        <v>44</v>
      </c>
      <c r="K8" s="2" t="s">
        <v>641</v>
      </c>
      <c r="L8" s="2" t="s">
        <v>2447</v>
      </c>
      <c r="M8" s="2" t="s">
        <v>46</v>
      </c>
      <c r="N8" s="2" t="s">
        <v>274</v>
      </c>
      <c r="O8" s="2" t="s">
        <v>47</v>
      </c>
      <c r="P8" s="2" t="s">
        <v>2410</v>
      </c>
      <c r="Q8" s="2" t="s">
        <v>2411</v>
      </c>
      <c r="R8" s="2" t="s">
        <v>100</v>
      </c>
      <c r="S8" s="2" t="s">
        <v>2449</v>
      </c>
      <c r="T8" s="2" t="s">
        <v>2450</v>
      </c>
      <c r="U8" s="2" t="s">
        <v>645</v>
      </c>
      <c r="V8" s="2" t="s">
        <v>646</v>
      </c>
      <c r="W8" s="2"/>
      <c r="X8" s="2"/>
      <c r="Y8" s="2"/>
      <c r="Z8" s="2"/>
      <c r="AA8" s="2" t="s">
        <v>2414</v>
      </c>
      <c r="AB8" s="2" t="s">
        <v>2414</v>
      </c>
      <c r="AC8">
        <f>Notes!$C$7 * Notes!$K$7 * Notes!$C$10 * Notes!$C$13</f>
        <v>27124684800</v>
      </c>
      <c r="AD8">
        <f>Notes!$D$7 * Notes!$L$7 * Notes!$C$10 * Notes!$C$13</f>
        <v>8798285220</v>
      </c>
      <c r="AE8">
        <f>Notes!$E$7 * Notes!$M$7 * Notes!$C$10 * Notes!$C$13</f>
        <v>3133440000</v>
      </c>
      <c r="AF8">
        <f>Notes!$F$7 * Notes!$N$7 * Notes!$C$10 * Notes!$C$13</f>
        <v>14155776000</v>
      </c>
      <c r="AG8">
        <v>2</v>
      </c>
      <c r="AH8">
        <v>2</v>
      </c>
      <c r="AI8">
        <v>3</v>
      </c>
    </row>
    <row r="9" spans="1:35" ht="45" x14ac:dyDescent="0.25">
      <c r="A9" s="2" t="s">
        <v>37</v>
      </c>
      <c r="B9" s="2" t="s">
        <v>2451</v>
      </c>
      <c r="C9" s="2" t="s">
        <v>64</v>
      </c>
      <c r="D9" s="2" t="s">
        <v>2452</v>
      </c>
      <c r="E9" s="2" t="s">
        <v>2407</v>
      </c>
      <c r="F9" s="2" t="s">
        <v>2453</v>
      </c>
      <c r="G9" s="2" t="s">
        <v>2454</v>
      </c>
      <c r="H9" s="2" t="s">
        <v>43</v>
      </c>
      <c r="I9" s="2" t="s">
        <v>81</v>
      </c>
      <c r="J9" s="2" t="s">
        <v>44</v>
      </c>
      <c r="K9" s="2" t="s">
        <v>641</v>
      </c>
      <c r="L9" s="2" t="s">
        <v>2453</v>
      </c>
      <c r="M9" s="2" t="s">
        <v>46</v>
      </c>
      <c r="N9" s="2" t="s">
        <v>274</v>
      </c>
      <c r="O9" s="2" t="s">
        <v>47</v>
      </c>
      <c r="P9" s="2" t="s">
        <v>2410</v>
      </c>
      <c r="Q9" s="2" t="s">
        <v>2411</v>
      </c>
      <c r="R9" s="2" t="s">
        <v>108</v>
      </c>
      <c r="S9" s="2" t="s">
        <v>2455</v>
      </c>
      <c r="T9" s="2" t="s">
        <v>2456</v>
      </c>
      <c r="U9" s="2" t="s">
        <v>645</v>
      </c>
      <c r="V9" s="2" t="s">
        <v>646</v>
      </c>
      <c r="W9" s="2"/>
      <c r="X9" s="2"/>
      <c r="Y9" s="2"/>
      <c r="Z9" s="2"/>
      <c r="AA9" s="2" t="s">
        <v>2414</v>
      </c>
      <c r="AB9" s="2" t="s">
        <v>2414</v>
      </c>
      <c r="AC9">
        <f>Notes!$C$7 * Notes!$K$7 * Notes!$C$10 * Notes!$C$13</f>
        <v>27124684800</v>
      </c>
      <c r="AD9">
        <f>Notes!$D$7 * Notes!$L$7 * Notes!$C$10 * Notes!$C$13</f>
        <v>8798285220</v>
      </c>
      <c r="AE9">
        <f>Notes!$E$7 * Notes!$M$7 * Notes!$C$10 * Notes!$C$13</f>
        <v>3133440000</v>
      </c>
      <c r="AF9">
        <f>Notes!$F$7 * Notes!$N$7 * Notes!$C$10 * Notes!$C$13</f>
        <v>14155776000</v>
      </c>
      <c r="AG9">
        <v>2</v>
      </c>
      <c r="AH9">
        <v>2</v>
      </c>
      <c r="AI9">
        <v>3</v>
      </c>
    </row>
    <row r="10" spans="1:35" ht="30" x14ac:dyDescent="0.25">
      <c r="A10" s="2" t="s">
        <v>37</v>
      </c>
      <c r="B10" s="2" t="s">
        <v>233</v>
      </c>
      <c r="C10" s="2" t="s">
        <v>53</v>
      </c>
      <c r="D10" s="2" t="s">
        <v>233</v>
      </c>
      <c r="E10" s="2"/>
      <c r="F10" s="2" t="s">
        <v>234</v>
      </c>
      <c r="G10" s="2" t="s">
        <v>56</v>
      </c>
      <c r="H10" s="2" t="s">
        <v>43</v>
      </c>
      <c r="I10" s="2"/>
      <c r="J10" s="2" t="s">
        <v>44</v>
      </c>
      <c r="K10" s="2" t="s">
        <v>278</v>
      </c>
      <c r="L10" s="2" t="s">
        <v>234</v>
      </c>
      <c r="M10" s="2" t="s">
        <v>46</v>
      </c>
      <c r="N10" s="2" t="s">
        <v>274</v>
      </c>
      <c r="O10" s="2" t="s">
        <v>47</v>
      </c>
      <c r="P10" s="2" t="s">
        <v>2410</v>
      </c>
      <c r="Q10" s="2" t="s">
        <v>2411</v>
      </c>
      <c r="R10" s="2" t="s">
        <v>116</v>
      </c>
      <c r="S10" s="2" t="s">
        <v>2457</v>
      </c>
      <c r="T10" s="2" t="s">
        <v>235</v>
      </c>
      <c r="U10" s="2" t="s">
        <v>279</v>
      </c>
      <c r="V10" s="2" t="s">
        <v>280</v>
      </c>
      <c r="W10" s="2"/>
      <c r="X10" s="2"/>
      <c r="Y10" s="2"/>
      <c r="Z10" s="2"/>
      <c r="AA10" s="2" t="s">
        <v>2458</v>
      </c>
      <c r="AB10" s="2" t="s">
        <v>2458</v>
      </c>
      <c r="AC10">
        <f>Notes!$C$7 * Notes!$K$7 * Notes!$C$10 * Notes!$C$13</f>
        <v>27124684800</v>
      </c>
      <c r="AD10">
        <f>Notes!$D$7 * Notes!$L$7 * Notes!$C$10 * Notes!$C$13</f>
        <v>8798285220</v>
      </c>
      <c r="AE10">
        <f>Notes!$E$7 * Notes!$M$7 * Notes!$C$10 * Notes!$C$13</f>
        <v>3133440000</v>
      </c>
      <c r="AF10">
        <f>Notes!$F$7 * Notes!$N$7 * Notes!$C$10 * Notes!$C$13</f>
        <v>14155776000</v>
      </c>
      <c r="AG10">
        <v>2</v>
      </c>
      <c r="AH10">
        <v>1</v>
      </c>
      <c r="AI10">
        <v>3</v>
      </c>
    </row>
    <row r="11" spans="1:35" ht="30" x14ac:dyDescent="0.25">
      <c r="A11" s="2" t="s">
        <v>37</v>
      </c>
      <c r="B11" s="2" t="s">
        <v>2459</v>
      </c>
      <c r="C11" s="2" t="s">
        <v>2148</v>
      </c>
      <c r="D11" s="2" t="s">
        <v>2459</v>
      </c>
      <c r="E11" s="2"/>
      <c r="F11" s="2" t="s">
        <v>2460</v>
      </c>
      <c r="G11" s="2" t="s">
        <v>2461</v>
      </c>
      <c r="H11" s="2" t="s">
        <v>43</v>
      </c>
      <c r="I11" s="2"/>
      <c r="J11" s="2" t="s">
        <v>44</v>
      </c>
      <c r="K11" s="2" t="s">
        <v>278</v>
      </c>
      <c r="L11" s="2" t="s">
        <v>2460</v>
      </c>
      <c r="M11" s="2" t="s">
        <v>46</v>
      </c>
      <c r="N11" s="2" t="s">
        <v>274</v>
      </c>
      <c r="O11" s="2" t="s">
        <v>47</v>
      </c>
      <c r="P11" s="2" t="s">
        <v>2410</v>
      </c>
      <c r="Q11" s="2" t="s">
        <v>2411</v>
      </c>
      <c r="R11" s="2" t="s">
        <v>122</v>
      </c>
      <c r="S11" s="2" t="s">
        <v>2462</v>
      </c>
      <c r="T11" s="2" t="s">
        <v>2463</v>
      </c>
      <c r="U11" s="2" t="s">
        <v>279</v>
      </c>
      <c r="V11" s="2" t="s">
        <v>280</v>
      </c>
      <c r="W11" s="2"/>
      <c r="X11" s="2"/>
      <c r="Y11" s="2"/>
      <c r="Z11" s="2"/>
      <c r="AA11" s="2" t="s">
        <v>2464</v>
      </c>
      <c r="AB11" s="2" t="s">
        <v>2464</v>
      </c>
      <c r="AC11">
        <f>Notes!$C$7 * Notes!$K$7 * Notes!$C$10 * Notes!$C$13</f>
        <v>27124684800</v>
      </c>
      <c r="AD11">
        <f>Notes!$D$7 * Notes!$L$7 * Notes!$C$10 * Notes!$C$13</f>
        <v>8798285220</v>
      </c>
      <c r="AE11">
        <f>Notes!$E$7 * Notes!$M$7 * Notes!$C$10 * Notes!$C$13</f>
        <v>3133440000</v>
      </c>
      <c r="AF11">
        <f>Notes!$F$7 * Notes!$N$7 * Notes!$C$10 * Notes!$C$13</f>
        <v>14155776000</v>
      </c>
      <c r="AG11">
        <v>3</v>
      </c>
      <c r="AH11">
        <v>3</v>
      </c>
      <c r="AI11">
        <v>3</v>
      </c>
    </row>
    <row r="12" spans="1:35" ht="30" x14ac:dyDescent="0.25">
      <c r="A12" s="2" t="s">
        <v>37</v>
      </c>
      <c r="B12" s="2" t="s">
        <v>2465</v>
      </c>
      <c r="C12" s="2" t="s">
        <v>2148</v>
      </c>
      <c r="D12" s="2" t="s">
        <v>2466</v>
      </c>
      <c r="E12" s="2"/>
      <c r="F12" s="2" t="s">
        <v>2467</v>
      </c>
      <c r="G12" s="2" t="s">
        <v>2468</v>
      </c>
      <c r="H12" s="2" t="s">
        <v>43</v>
      </c>
      <c r="I12" s="2"/>
      <c r="J12" s="2" t="s">
        <v>44</v>
      </c>
      <c r="K12" s="2" t="s">
        <v>278</v>
      </c>
      <c r="L12" s="2" t="s">
        <v>2467</v>
      </c>
      <c r="M12" s="2" t="s">
        <v>46</v>
      </c>
      <c r="N12" s="2" t="s">
        <v>274</v>
      </c>
      <c r="O12" s="2" t="s">
        <v>47</v>
      </c>
      <c r="P12" s="2" t="s">
        <v>2410</v>
      </c>
      <c r="Q12" s="2" t="s">
        <v>2411</v>
      </c>
      <c r="R12" s="2" t="s">
        <v>131</v>
      </c>
      <c r="S12" s="2" t="s">
        <v>2469</v>
      </c>
      <c r="T12" s="2" t="s">
        <v>2470</v>
      </c>
      <c r="U12" s="2" t="s">
        <v>279</v>
      </c>
      <c r="V12" s="2" t="s">
        <v>280</v>
      </c>
      <c r="W12" s="2"/>
      <c r="X12" s="2"/>
      <c r="Y12" s="2"/>
      <c r="Z12" s="2"/>
      <c r="AA12" s="2" t="s">
        <v>2464</v>
      </c>
      <c r="AB12" s="2" t="s">
        <v>2464</v>
      </c>
      <c r="AC12">
        <f>Notes!$C$7 * Notes!$K$7 * Notes!$C$10 * Notes!$C$13</f>
        <v>27124684800</v>
      </c>
      <c r="AD12">
        <f>Notes!$D$7 * Notes!$L$7 * Notes!$C$10 * Notes!$C$13</f>
        <v>8798285220</v>
      </c>
      <c r="AE12">
        <f>Notes!$E$7 * Notes!$M$7 * Notes!$C$10 * Notes!$C$13</f>
        <v>3133440000</v>
      </c>
      <c r="AF12">
        <f>Notes!$F$7 * Notes!$N$7 * Notes!$C$10 * Notes!$C$13</f>
        <v>14155776000</v>
      </c>
      <c r="AG12">
        <v>3</v>
      </c>
      <c r="AH12">
        <v>3</v>
      </c>
      <c r="AI12">
        <v>3</v>
      </c>
    </row>
    <row r="13" spans="1:35" ht="225" x14ac:dyDescent="0.25">
      <c r="A13" s="2" t="s">
        <v>37</v>
      </c>
      <c r="B13" s="2" t="s">
        <v>2147</v>
      </c>
      <c r="C13" s="2" t="s">
        <v>2148</v>
      </c>
      <c r="D13" s="2" t="s">
        <v>2149</v>
      </c>
      <c r="E13" s="2" t="s">
        <v>2471</v>
      </c>
      <c r="F13" s="2" t="s">
        <v>2151</v>
      </c>
      <c r="G13" s="2" t="s">
        <v>2152</v>
      </c>
      <c r="H13" s="2" t="s">
        <v>43</v>
      </c>
      <c r="I13" s="2"/>
      <c r="J13" s="2" t="s">
        <v>44</v>
      </c>
      <c r="K13" s="2" t="s">
        <v>278</v>
      </c>
      <c r="L13" s="2" t="s">
        <v>2151</v>
      </c>
      <c r="M13" s="2" t="s">
        <v>46</v>
      </c>
      <c r="N13" s="2" t="s">
        <v>274</v>
      </c>
      <c r="O13" s="2" t="s">
        <v>47</v>
      </c>
      <c r="P13" s="2" t="s">
        <v>2410</v>
      </c>
      <c r="Q13" s="2" t="s">
        <v>2411</v>
      </c>
      <c r="R13" s="2" t="s">
        <v>138</v>
      </c>
      <c r="S13" s="2" t="s">
        <v>2472</v>
      </c>
      <c r="T13" s="2" t="s">
        <v>2157</v>
      </c>
      <c r="U13" s="2" t="s">
        <v>279</v>
      </c>
      <c r="V13" s="2" t="s">
        <v>280</v>
      </c>
      <c r="W13" s="2"/>
      <c r="X13" s="2"/>
      <c r="Y13" s="2"/>
      <c r="Z13" s="2"/>
      <c r="AA13" s="2" t="s">
        <v>2464</v>
      </c>
      <c r="AB13" s="2" t="s">
        <v>2464</v>
      </c>
      <c r="AC13">
        <f>Notes!$C$7 * Notes!$K$7 * Notes!$C$10 * Notes!$C$13</f>
        <v>27124684800</v>
      </c>
      <c r="AD13">
        <f>Notes!$D$7 * Notes!$L$7 * Notes!$C$10 * Notes!$C$13</f>
        <v>8798285220</v>
      </c>
      <c r="AE13">
        <f>Notes!$E$7 * Notes!$M$7 * Notes!$C$10 * Notes!$C$13</f>
        <v>3133440000</v>
      </c>
      <c r="AF13">
        <f>Notes!$F$7 * Notes!$N$7 * Notes!$C$10 * Notes!$C$13</f>
        <v>14155776000</v>
      </c>
      <c r="AG13">
        <v>3</v>
      </c>
      <c r="AH13">
        <v>3</v>
      </c>
      <c r="AI13">
        <v>3</v>
      </c>
    </row>
    <row r="14" spans="1:35" ht="105" x14ac:dyDescent="0.25">
      <c r="A14" s="2" t="s">
        <v>37</v>
      </c>
      <c r="B14" s="2" t="s">
        <v>2473</v>
      </c>
      <c r="C14" s="2" t="s">
        <v>2148</v>
      </c>
      <c r="D14" s="2" t="s">
        <v>2474</v>
      </c>
      <c r="E14" s="2" t="s">
        <v>2475</v>
      </c>
      <c r="F14" s="2" t="s">
        <v>2476</v>
      </c>
      <c r="G14" s="2" t="s">
        <v>2477</v>
      </c>
      <c r="H14" s="2" t="s">
        <v>43</v>
      </c>
      <c r="I14" s="2"/>
      <c r="J14" s="2" t="s">
        <v>44</v>
      </c>
      <c r="K14" s="2" t="s">
        <v>278</v>
      </c>
      <c r="L14" s="2" t="s">
        <v>2476</v>
      </c>
      <c r="M14" s="2" t="s">
        <v>46</v>
      </c>
      <c r="N14" s="2" t="s">
        <v>274</v>
      </c>
      <c r="O14" s="2" t="s">
        <v>47</v>
      </c>
      <c r="P14" s="2" t="s">
        <v>2410</v>
      </c>
      <c r="Q14" s="2" t="s">
        <v>2411</v>
      </c>
      <c r="R14" s="2" t="s">
        <v>147</v>
      </c>
      <c r="S14" s="2" t="s">
        <v>2478</v>
      </c>
      <c r="T14" s="2" t="s">
        <v>2479</v>
      </c>
      <c r="U14" s="2" t="s">
        <v>279</v>
      </c>
      <c r="V14" s="2" t="s">
        <v>280</v>
      </c>
      <c r="W14" s="2"/>
      <c r="X14" s="2"/>
      <c r="Y14" s="2"/>
      <c r="Z14" s="2"/>
      <c r="AA14" s="2" t="s">
        <v>2464</v>
      </c>
      <c r="AB14" s="2" t="s">
        <v>2464</v>
      </c>
      <c r="AC14">
        <f>Notes!$C$7 * Notes!$K$7 * Notes!$C$10 * Notes!$C$13</f>
        <v>27124684800</v>
      </c>
      <c r="AD14">
        <f>Notes!$D$7 * Notes!$L$7 * Notes!$C$10 * Notes!$C$13</f>
        <v>8798285220</v>
      </c>
      <c r="AE14">
        <f>Notes!$E$7 * Notes!$M$7 * Notes!$C$10 * Notes!$C$13</f>
        <v>3133440000</v>
      </c>
      <c r="AF14">
        <f>Notes!$F$7 * Notes!$N$7 * Notes!$C$10 * Notes!$C$13</f>
        <v>14155776000</v>
      </c>
      <c r="AG14">
        <v>3</v>
      </c>
      <c r="AH14">
        <v>2</v>
      </c>
      <c r="AI14">
        <v>3</v>
      </c>
    </row>
    <row r="15" spans="1:35" ht="30" x14ac:dyDescent="0.25">
      <c r="A15" s="2" t="s">
        <v>37</v>
      </c>
      <c r="B15" s="2" t="s">
        <v>2480</v>
      </c>
      <c r="C15" s="2" t="s">
        <v>2148</v>
      </c>
      <c r="D15" s="2" t="s">
        <v>2481</v>
      </c>
      <c r="E15" s="2"/>
      <c r="F15" s="2" t="s">
        <v>2482</v>
      </c>
      <c r="G15" s="2" t="s">
        <v>2483</v>
      </c>
      <c r="H15" s="2" t="s">
        <v>43</v>
      </c>
      <c r="I15" s="2"/>
      <c r="J15" s="2" t="s">
        <v>44</v>
      </c>
      <c r="K15" s="2" t="s">
        <v>278</v>
      </c>
      <c r="L15" s="2" t="s">
        <v>2482</v>
      </c>
      <c r="M15" s="2" t="s">
        <v>46</v>
      </c>
      <c r="N15" s="2" t="s">
        <v>274</v>
      </c>
      <c r="O15" s="2" t="s">
        <v>47</v>
      </c>
      <c r="P15" s="2" t="s">
        <v>2410</v>
      </c>
      <c r="Q15" s="2" t="s">
        <v>2411</v>
      </c>
      <c r="R15" s="2" t="s">
        <v>153</v>
      </c>
      <c r="S15" s="2" t="s">
        <v>2484</v>
      </c>
      <c r="T15" s="2" t="s">
        <v>2485</v>
      </c>
      <c r="U15" s="2" t="s">
        <v>279</v>
      </c>
      <c r="V15" s="2" t="s">
        <v>280</v>
      </c>
      <c r="W15" s="2"/>
      <c r="X15" s="2"/>
      <c r="Y15" s="2"/>
      <c r="Z15" s="2"/>
      <c r="AA15" s="2" t="s">
        <v>2464</v>
      </c>
      <c r="AB15" s="2" t="s">
        <v>2464</v>
      </c>
      <c r="AC15">
        <f>Notes!$C$7 * Notes!$K$7 * Notes!$C$10 * Notes!$C$13</f>
        <v>27124684800</v>
      </c>
      <c r="AD15">
        <f>Notes!$D$7 * Notes!$L$7 * Notes!$C$10 * Notes!$C$13</f>
        <v>8798285220</v>
      </c>
      <c r="AE15">
        <f>Notes!$E$7 * Notes!$M$7 * Notes!$C$10 * Notes!$C$13</f>
        <v>3133440000</v>
      </c>
      <c r="AF15">
        <f>Notes!$F$7 * Notes!$N$7 * Notes!$C$10 * Notes!$C$13</f>
        <v>14155776000</v>
      </c>
      <c r="AG15">
        <v>3</v>
      </c>
      <c r="AH15">
        <v>3</v>
      </c>
      <c r="AI15">
        <v>3</v>
      </c>
    </row>
    <row r="16" spans="1:35" ht="30" x14ac:dyDescent="0.25">
      <c r="A16" s="2" t="s">
        <v>37</v>
      </c>
      <c r="B16" s="2" t="s">
        <v>2486</v>
      </c>
      <c r="C16" s="2" t="s">
        <v>2148</v>
      </c>
      <c r="D16" s="2" t="s">
        <v>2487</v>
      </c>
      <c r="E16" s="2"/>
      <c r="F16" s="2" t="s">
        <v>2488</v>
      </c>
      <c r="G16" s="2" t="s">
        <v>2489</v>
      </c>
      <c r="H16" s="2" t="s">
        <v>43</v>
      </c>
      <c r="I16" s="2"/>
      <c r="J16" s="2" t="s">
        <v>44</v>
      </c>
      <c r="K16" s="2" t="s">
        <v>278</v>
      </c>
      <c r="L16" s="2" t="s">
        <v>2488</v>
      </c>
      <c r="M16" s="2" t="s">
        <v>46</v>
      </c>
      <c r="N16" s="2" t="s">
        <v>274</v>
      </c>
      <c r="O16" s="2" t="s">
        <v>47</v>
      </c>
      <c r="P16" s="2" t="s">
        <v>2410</v>
      </c>
      <c r="Q16" s="2" t="s">
        <v>2411</v>
      </c>
      <c r="R16" s="2" t="s">
        <v>159</v>
      </c>
      <c r="S16" s="2" t="s">
        <v>2490</v>
      </c>
      <c r="T16" s="2" t="s">
        <v>2491</v>
      </c>
      <c r="U16" s="2" t="s">
        <v>279</v>
      </c>
      <c r="V16" s="2" t="s">
        <v>280</v>
      </c>
      <c r="W16" s="2"/>
      <c r="X16" s="2"/>
      <c r="Y16" s="2"/>
      <c r="Z16" s="2"/>
      <c r="AA16" s="2" t="s">
        <v>2464</v>
      </c>
      <c r="AB16" s="2" t="s">
        <v>2464</v>
      </c>
      <c r="AC16">
        <f>Notes!$C$7 * Notes!$K$7 * Notes!$C$10 * Notes!$C$13</f>
        <v>27124684800</v>
      </c>
      <c r="AD16">
        <f>Notes!$D$7 * Notes!$L$7 * Notes!$C$10 * Notes!$C$13</f>
        <v>8798285220</v>
      </c>
      <c r="AE16">
        <f>Notes!$E$7 * Notes!$M$7 * Notes!$C$10 * Notes!$C$13</f>
        <v>3133440000</v>
      </c>
      <c r="AF16">
        <f>Notes!$F$7 * Notes!$N$7 * Notes!$C$10 * Notes!$C$13</f>
        <v>14155776000</v>
      </c>
      <c r="AG16">
        <v>3</v>
      </c>
      <c r="AH16">
        <v>3</v>
      </c>
      <c r="AI16">
        <v>3</v>
      </c>
    </row>
    <row r="17" spans="1:35" ht="45" x14ac:dyDescent="0.25">
      <c r="A17" s="2" t="s">
        <v>37</v>
      </c>
      <c r="B17" s="2" t="s">
        <v>675</v>
      </c>
      <c r="C17" s="2" t="s">
        <v>198</v>
      </c>
      <c r="D17" s="2" t="s">
        <v>350</v>
      </c>
      <c r="E17" s="2"/>
      <c r="F17" s="2" t="s">
        <v>676</v>
      </c>
      <c r="G17" s="2" t="s">
        <v>353</v>
      </c>
      <c r="H17" s="2" t="s">
        <v>43</v>
      </c>
      <c r="I17" s="2"/>
      <c r="J17" s="2" t="s">
        <v>44</v>
      </c>
      <c r="K17" s="2" t="s">
        <v>278</v>
      </c>
      <c r="L17" s="2" t="s">
        <v>676</v>
      </c>
      <c r="M17" s="2" t="s">
        <v>46</v>
      </c>
      <c r="N17" s="2" t="s">
        <v>274</v>
      </c>
      <c r="O17" s="2" t="s">
        <v>47</v>
      </c>
      <c r="P17" s="2" t="s">
        <v>2410</v>
      </c>
      <c r="Q17" s="2" t="s">
        <v>2411</v>
      </c>
      <c r="R17" s="2" t="s">
        <v>166</v>
      </c>
      <c r="S17" s="2" t="s">
        <v>2492</v>
      </c>
      <c r="T17" s="2" t="s">
        <v>679</v>
      </c>
      <c r="U17" s="2" t="s">
        <v>279</v>
      </c>
      <c r="V17" s="2" t="s">
        <v>280</v>
      </c>
      <c r="W17" s="2"/>
      <c r="X17" s="2"/>
      <c r="Y17" s="2"/>
      <c r="Z17" s="2"/>
      <c r="AA17" s="2" t="s">
        <v>2493</v>
      </c>
      <c r="AB17" s="2" t="s">
        <v>2493</v>
      </c>
      <c r="AC17">
        <f>Notes!$C$7 * Notes!$K$7 * Notes!$C$10 * Notes!$C$13</f>
        <v>27124684800</v>
      </c>
      <c r="AD17">
        <f>Notes!$D$7 * Notes!$L$7 * Notes!$C$10 * Notes!$C$13</f>
        <v>8798285220</v>
      </c>
      <c r="AE17">
        <f>Notes!$E$7 * Notes!$M$7 * Notes!$C$10 * Notes!$C$13</f>
        <v>3133440000</v>
      </c>
      <c r="AF17">
        <f>Notes!$F$7 * Notes!$N$7 * Notes!$C$10 * Notes!$C$13</f>
        <v>14155776000</v>
      </c>
      <c r="AG17">
        <v>2</v>
      </c>
      <c r="AH17">
        <v>2</v>
      </c>
      <c r="AI17">
        <v>3</v>
      </c>
    </row>
    <row r="18" spans="1:35" ht="30" x14ac:dyDescent="0.25">
      <c r="A18" s="2" t="s">
        <v>37</v>
      </c>
      <c r="B18" s="2" t="s">
        <v>216</v>
      </c>
      <c r="C18" s="2" t="s">
        <v>37</v>
      </c>
      <c r="D18" s="2" t="s">
        <v>217</v>
      </c>
      <c r="E18" s="2"/>
      <c r="F18" s="2" t="s">
        <v>218</v>
      </c>
      <c r="G18" s="2" t="s">
        <v>121</v>
      </c>
      <c r="H18" s="2" t="s">
        <v>43</v>
      </c>
      <c r="I18" s="2"/>
      <c r="J18" s="2" t="s">
        <v>44</v>
      </c>
      <c r="K18" s="2" t="s">
        <v>278</v>
      </c>
      <c r="L18" s="2" t="s">
        <v>218</v>
      </c>
      <c r="M18" s="2" t="s">
        <v>46</v>
      </c>
      <c r="N18" s="2" t="s">
        <v>274</v>
      </c>
      <c r="O18" s="2" t="s">
        <v>47</v>
      </c>
      <c r="P18" s="2" t="s">
        <v>2410</v>
      </c>
      <c r="Q18" s="2" t="s">
        <v>2411</v>
      </c>
      <c r="R18" s="2" t="s">
        <v>174</v>
      </c>
      <c r="S18" s="2" t="s">
        <v>2494</v>
      </c>
      <c r="T18" s="2" t="s">
        <v>219</v>
      </c>
      <c r="U18" s="2" t="s">
        <v>279</v>
      </c>
      <c r="V18" s="2" t="s">
        <v>280</v>
      </c>
      <c r="W18" s="2"/>
      <c r="X18" s="2"/>
      <c r="Y18" s="2"/>
      <c r="Z18" s="2"/>
      <c r="AA18" s="2" t="s">
        <v>2493</v>
      </c>
      <c r="AB18" s="2" t="s">
        <v>2493</v>
      </c>
      <c r="AC18">
        <f>Notes!$C$7 * Notes!$K$7 * Notes!$C$10 * Notes!$C$13</f>
        <v>27124684800</v>
      </c>
      <c r="AD18">
        <f>Notes!$D$7 * Notes!$L$7 * Notes!$C$10 * Notes!$C$13</f>
        <v>8798285220</v>
      </c>
      <c r="AE18">
        <f>Notes!$E$7 * Notes!$M$7 * Notes!$C$10 * Notes!$C$13</f>
        <v>3133440000</v>
      </c>
      <c r="AF18">
        <f>Notes!$F$7 * Notes!$N$7 * Notes!$C$10 * Notes!$C$13</f>
        <v>14155776000</v>
      </c>
      <c r="AG18">
        <v>2</v>
      </c>
      <c r="AH18">
        <v>1</v>
      </c>
      <c r="AI18">
        <v>3</v>
      </c>
    </row>
    <row r="19" spans="1:35" ht="30" x14ac:dyDescent="0.25">
      <c r="A19" s="2" t="s">
        <v>37</v>
      </c>
      <c r="B19" s="2" t="s">
        <v>2495</v>
      </c>
      <c r="C19" s="2" t="s">
        <v>2496</v>
      </c>
      <c r="D19" s="2" t="s">
        <v>2495</v>
      </c>
      <c r="E19" s="2"/>
      <c r="F19" s="2" t="s">
        <v>2497</v>
      </c>
      <c r="G19" s="2" t="s">
        <v>2498</v>
      </c>
      <c r="H19" s="2" t="s">
        <v>43</v>
      </c>
      <c r="I19" s="2"/>
      <c r="J19" s="2" t="s">
        <v>44</v>
      </c>
      <c r="K19" s="2" t="s">
        <v>278</v>
      </c>
      <c r="L19" s="2" t="s">
        <v>2497</v>
      </c>
      <c r="M19" s="2" t="s">
        <v>46</v>
      </c>
      <c r="N19" s="2" t="s">
        <v>274</v>
      </c>
      <c r="O19" s="2" t="s">
        <v>47</v>
      </c>
      <c r="P19" s="2" t="s">
        <v>2410</v>
      </c>
      <c r="Q19" s="2" t="s">
        <v>2411</v>
      </c>
      <c r="R19" s="2" t="s">
        <v>180</v>
      </c>
      <c r="S19" s="2" t="s">
        <v>2499</v>
      </c>
      <c r="T19" s="2" t="s">
        <v>2500</v>
      </c>
      <c r="U19" s="2" t="s">
        <v>279</v>
      </c>
      <c r="V19" s="2" t="s">
        <v>280</v>
      </c>
      <c r="W19" s="2"/>
      <c r="X19" s="2"/>
      <c r="Y19" s="2"/>
      <c r="Z19" s="2"/>
      <c r="AA19" s="2" t="s">
        <v>2464</v>
      </c>
      <c r="AB19" s="2" t="s">
        <v>2464</v>
      </c>
      <c r="AC19">
        <f>Notes!$C$7 * Notes!$K$7 * Notes!$C$10 * Notes!$C$13</f>
        <v>27124684800</v>
      </c>
      <c r="AD19">
        <f>Notes!$D$7 * Notes!$L$7 * Notes!$C$10 * Notes!$C$13</f>
        <v>8798285220</v>
      </c>
      <c r="AE19">
        <f>Notes!$E$7 * Notes!$M$7 * Notes!$C$10 * Notes!$C$13</f>
        <v>3133440000</v>
      </c>
      <c r="AF19">
        <f>Notes!$F$7 * Notes!$N$7 * Notes!$C$10 * Notes!$C$13</f>
        <v>14155776000</v>
      </c>
      <c r="AG19">
        <v>3</v>
      </c>
      <c r="AH19">
        <v>2</v>
      </c>
      <c r="AI19">
        <v>3</v>
      </c>
    </row>
    <row r="20" spans="1:35" ht="30" x14ac:dyDescent="0.25">
      <c r="A20" s="2" t="s">
        <v>37</v>
      </c>
      <c r="B20" s="2" t="s">
        <v>2501</v>
      </c>
      <c r="C20" s="2" t="s">
        <v>2496</v>
      </c>
      <c r="D20" s="2" t="s">
        <v>2502</v>
      </c>
      <c r="E20" s="2"/>
      <c r="F20" s="2" t="s">
        <v>2503</v>
      </c>
      <c r="G20" s="2" t="s">
        <v>2504</v>
      </c>
      <c r="H20" s="2" t="s">
        <v>43</v>
      </c>
      <c r="I20" s="2"/>
      <c r="J20" s="2" t="s">
        <v>44</v>
      </c>
      <c r="K20" s="2" t="s">
        <v>278</v>
      </c>
      <c r="L20" s="2" t="s">
        <v>2503</v>
      </c>
      <c r="M20" s="2" t="s">
        <v>46</v>
      </c>
      <c r="N20" s="2" t="s">
        <v>274</v>
      </c>
      <c r="O20" s="2" t="s">
        <v>47</v>
      </c>
      <c r="P20" s="2" t="s">
        <v>2410</v>
      </c>
      <c r="Q20" s="2" t="s">
        <v>2411</v>
      </c>
      <c r="R20" s="2" t="s">
        <v>186</v>
      </c>
      <c r="S20" s="2" t="s">
        <v>2505</v>
      </c>
      <c r="T20" s="2" t="s">
        <v>2506</v>
      </c>
      <c r="U20" s="2" t="s">
        <v>279</v>
      </c>
      <c r="V20" s="2" t="s">
        <v>280</v>
      </c>
      <c r="W20" s="2"/>
      <c r="X20" s="2"/>
      <c r="Y20" s="2"/>
      <c r="Z20" s="2"/>
      <c r="AA20" s="2" t="s">
        <v>2464</v>
      </c>
      <c r="AB20" s="2" t="s">
        <v>2464</v>
      </c>
      <c r="AC20">
        <f>Notes!$C$7 * Notes!$K$7 * Notes!$C$10 * Notes!$C$13</f>
        <v>27124684800</v>
      </c>
      <c r="AD20">
        <f>Notes!$D$7 * Notes!$L$7 * Notes!$C$10 * Notes!$C$13</f>
        <v>8798285220</v>
      </c>
      <c r="AE20">
        <f>Notes!$E$7 * Notes!$M$7 * Notes!$C$10 * Notes!$C$13</f>
        <v>3133440000</v>
      </c>
      <c r="AF20">
        <f>Notes!$F$7 * Notes!$N$7 * Notes!$C$10 * Notes!$C$13</f>
        <v>14155776000</v>
      </c>
      <c r="AG20">
        <v>3</v>
      </c>
      <c r="AH20">
        <v>2</v>
      </c>
      <c r="AI20">
        <v>3</v>
      </c>
    </row>
    <row r="21" spans="1:35" ht="30" x14ac:dyDescent="0.25">
      <c r="A21" s="2" t="s">
        <v>37</v>
      </c>
      <c r="B21" s="2" t="s">
        <v>2507</v>
      </c>
      <c r="C21" s="2" t="s">
        <v>2496</v>
      </c>
      <c r="D21" s="2" t="s">
        <v>2487</v>
      </c>
      <c r="E21" s="2"/>
      <c r="F21" s="2" t="s">
        <v>2508</v>
      </c>
      <c r="G21" s="2" t="s">
        <v>2509</v>
      </c>
      <c r="H21" s="2" t="s">
        <v>43</v>
      </c>
      <c r="I21" s="2"/>
      <c r="J21" s="2" t="s">
        <v>44</v>
      </c>
      <c r="K21" s="2" t="s">
        <v>278</v>
      </c>
      <c r="L21" s="2" t="s">
        <v>2508</v>
      </c>
      <c r="M21" s="2" t="s">
        <v>46</v>
      </c>
      <c r="N21" s="2" t="s">
        <v>274</v>
      </c>
      <c r="O21" s="2" t="s">
        <v>47</v>
      </c>
      <c r="P21" s="2" t="s">
        <v>2410</v>
      </c>
      <c r="Q21" s="2" t="s">
        <v>2411</v>
      </c>
      <c r="R21" s="2" t="s">
        <v>193</v>
      </c>
      <c r="S21" s="2" t="s">
        <v>2510</v>
      </c>
      <c r="T21" s="2" t="s">
        <v>2511</v>
      </c>
      <c r="U21" s="2" t="s">
        <v>279</v>
      </c>
      <c r="V21" s="2" t="s">
        <v>280</v>
      </c>
      <c r="W21" s="2"/>
      <c r="X21" s="2"/>
      <c r="Y21" s="2"/>
      <c r="Z21" s="2"/>
      <c r="AA21" s="2" t="s">
        <v>2464</v>
      </c>
      <c r="AB21" s="2" t="s">
        <v>2464</v>
      </c>
      <c r="AC21">
        <f>Notes!$C$7 * Notes!$K$7 * Notes!$C$10 * Notes!$C$13</f>
        <v>27124684800</v>
      </c>
      <c r="AD21">
        <f>Notes!$D$7 * Notes!$L$7 * Notes!$C$10 * Notes!$C$13</f>
        <v>8798285220</v>
      </c>
      <c r="AE21">
        <f>Notes!$E$7 * Notes!$M$7 * Notes!$C$10 * Notes!$C$13</f>
        <v>3133440000</v>
      </c>
      <c r="AF21">
        <f>Notes!$F$7 * Notes!$N$7 * Notes!$C$10 * Notes!$C$13</f>
        <v>14155776000</v>
      </c>
      <c r="AG21">
        <v>3</v>
      </c>
      <c r="AH21">
        <v>2</v>
      </c>
      <c r="AI21">
        <v>3</v>
      </c>
    </row>
    <row r="22" spans="1:35" ht="180" x14ac:dyDescent="0.25">
      <c r="A22" s="2" t="s">
        <v>37</v>
      </c>
      <c r="B22" s="2" t="s">
        <v>2512</v>
      </c>
      <c r="C22" s="2" t="s">
        <v>2496</v>
      </c>
      <c r="D22" s="2" t="s">
        <v>2513</v>
      </c>
      <c r="E22" s="2" t="s">
        <v>2514</v>
      </c>
      <c r="F22" s="2" t="s">
        <v>2515</v>
      </c>
      <c r="G22" s="2" t="s">
        <v>2516</v>
      </c>
      <c r="H22" s="2" t="s">
        <v>43</v>
      </c>
      <c r="I22" s="2"/>
      <c r="J22" s="2" t="s">
        <v>44</v>
      </c>
      <c r="K22" s="2" t="s">
        <v>278</v>
      </c>
      <c r="L22" s="2" t="s">
        <v>2515</v>
      </c>
      <c r="M22" s="2" t="s">
        <v>46</v>
      </c>
      <c r="N22" s="2" t="s">
        <v>274</v>
      </c>
      <c r="O22" s="2" t="s">
        <v>47</v>
      </c>
      <c r="P22" s="2" t="s">
        <v>2410</v>
      </c>
      <c r="Q22" s="2" t="s">
        <v>2411</v>
      </c>
      <c r="R22" s="2" t="s">
        <v>202</v>
      </c>
      <c r="S22" s="2" t="s">
        <v>2517</v>
      </c>
      <c r="T22" s="2" t="s">
        <v>2518</v>
      </c>
      <c r="U22" s="2" t="s">
        <v>279</v>
      </c>
      <c r="V22" s="2" t="s">
        <v>280</v>
      </c>
      <c r="W22" s="2"/>
      <c r="X22" s="2"/>
      <c r="Y22" s="2"/>
      <c r="Z22" s="2"/>
      <c r="AA22" s="2" t="s">
        <v>2464</v>
      </c>
      <c r="AB22" s="2" t="s">
        <v>2464</v>
      </c>
      <c r="AC22">
        <f>Notes!$C$7 * Notes!$K$7 * Notes!$C$10 * Notes!$C$13</f>
        <v>27124684800</v>
      </c>
      <c r="AD22">
        <f>Notes!$D$7 * Notes!$L$7 * Notes!$C$10 * Notes!$C$13</f>
        <v>8798285220</v>
      </c>
      <c r="AE22">
        <f>Notes!$E$7 * Notes!$M$7 * Notes!$C$10 * Notes!$C$13</f>
        <v>3133440000</v>
      </c>
      <c r="AF22">
        <f>Notes!$F$7 * Notes!$N$7 * Notes!$C$10 * Notes!$C$13</f>
        <v>14155776000</v>
      </c>
      <c r="AG22">
        <v>3</v>
      </c>
      <c r="AH22">
        <v>3</v>
      </c>
      <c r="AI22">
        <v>3</v>
      </c>
    </row>
    <row r="23" spans="1:35" ht="120" x14ac:dyDescent="0.25">
      <c r="A23" s="2" t="s">
        <v>37</v>
      </c>
      <c r="B23" s="2" t="s">
        <v>2519</v>
      </c>
      <c r="C23" s="2" t="s">
        <v>2496</v>
      </c>
      <c r="D23" s="2" t="s">
        <v>2520</v>
      </c>
      <c r="E23" s="2" t="s">
        <v>2521</v>
      </c>
      <c r="F23" s="2" t="s">
        <v>2522</v>
      </c>
      <c r="G23" s="2" t="s">
        <v>2523</v>
      </c>
      <c r="H23" s="2" t="s">
        <v>43</v>
      </c>
      <c r="I23" s="2"/>
      <c r="J23" s="2" t="s">
        <v>44</v>
      </c>
      <c r="K23" s="2" t="s">
        <v>278</v>
      </c>
      <c r="L23" s="2" t="s">
        <v>2522</v>
      </c>
      <c r="M23" s="2" t="s">
        <v>46</v>
      </c>
      <c r="N23" s="2" t="s">
        <v>274</v>
      </c>
      <c r="O23" s="2" t="s">
        <v>47</v>
      </c>
      <c r="P23" s="2" t="s">
        <v>2410</v>
      </c>
      <c r="Q23" s="2" t="s">
        <v>2411</v>
      </c>
      <c r="R23" s="2" t="s">
        <v>208</v>
      </c>
      <c r="S23" s="2" t="s">
        <v>2524</v>
      </c>
      <c r="T23" s="2" t="s">
        <v>2525</v>
      </c>
      <c r="U23" s="2" t="s">
        <v>279</v>
      </c>
      <c r="V23" s="2" t="s">
        <v>280</v>
      </c>
      <c r="W23" s="2"/>
      <c r="X23" s="2"/>
      <c r="Y23" s="2"/>
      <c r="Z23" s="2"/>
      <c r="AA23" s="2" t="s">
        <v>2464</v>
      </c>
      <c r="AB23" s="2" t="s">
        <v>2464</v>
      </c>
      <c r="AC23">
        <f>Notes!$C$7 * Notes!$K$7 * Notes!$C$10 * Notes!$C$13</f>
        <v>27124684800</v>
      </c>
      <c r="AD23">
        <f>Notes!$D$7 * Notes!$L$7 * Notes!$C$10 * Notes!$C$13</f>
        <v>8798285220</v>
      </c>
      <c r="AE23">
        <f>Notes!$E$7 * Notes!$M$7 * Notes!$C$10 * Notes!$C$13</f>
        <v>3133440000</v>
      </c>
      <c r="AF23">
        <f>Notes!$F$7 * Notes!$N$7 * Notes!$C$10 * Notes!$C$13</f>
        <v>14155776000</v>
      </c>
      <c r="AG23">
        <v>3</v>
      </c>
      <c r="AH23">
        <v>2</v>
      </c>
      <c r="AI23">
        <v>3</v>
      </c>
    </row>
    <row r="24" spans="1:35" ht="165" x14ac:dyDescent="0.25">
      <c r="A24" s="2" t="s">
        <v>37</v>
      </c>
      <c r="B24" s="2" t="s">
        <v>2526</v>
      </c>
      <c r="C24" s="2" t="s">
        <v>2496</v>
      </c>
      <c r="D24" s="2" t="s">
        <v>2527</v>
      </c>
      <c r="E24" s="2" t="s">
        <v>2528</v>
      </c>
      <c r="F24" s="2" t="s">
        <v>2529</v>
      </c>
      <c r="G24" s="2" t="s">
        <v>2530</v>
      </c>
      <c r="H24" s="2" t="s">
        <v>43</v>
      </c>
      <c r="I24" s="2"/>
      <c r="J24" s="2" t="s">
        <v>44</v>
      </c>
      <c r="K24" s="2" t="s">
        <v>278</v>
      </c>
      <c r="L24" s="2" t="s">
        <v>2529</v>
      </c>
      <c r="M24" s="2" t="s">
        <v>46</v>
      </c>
      <c r="N24" s="2" t="s">
        <v>274</v>
      </c>
      <c r="O24" s="2" t="s">
        <v>47</v>
      </c>
      <c r="P24" s="2" t="s">
        <v>2410</v>
      </c>
      <c r="Q24" s="2" t="s">
        <v>2411</v>
      </c>
      <c r="R24" s="2" t="s">
        <v>436</v>
      </c>
      <c r="S24" s="2" t="s">
        <v>2531</v>
      </c>
      <c r="T24" s="2" t="s">
        <v>2532</v>
      </c>
      <c r="U24" s="2" t="s">
        <v>279</v>
      </c>
      <c r="V24" s="2" t="s">
        <v>280</v>
      </c>
      <c r="W24" s="2"/>
      <c r="X24" s="2"/>
      <c r="Y24" s="2"/>
      <c r="Z24" s="2"/>
      <c r="AA24" s="2" t="s">
        <v>2464</v>
      </c>
      <c r="AB24" s="2" t="s">
        <v>2464</v>
      </c>
      <c r="AC24">
        <f>Notes!$C$7 * Notes!$K$7 * Notes!$C$10 * Notes!$C$13</f>
        <v>27124684800</v>
      </c>
      <c r="AD24">
        <f>Notes!$D$7 * Notes!$L$7 * Notes!$C$10 * Notes!$C$13</f>
        <v>8798285220</v>
      </c>
      <c r="AE24">
        <f>Notes!$E$7 * Notes!$M$7 * Notes!$C$10 * Notes!$C$13</f>
        <v>3133440000</v>
      </c>
      <c r="AF24">
        <f>Notes!$F$7 * Notes!$N$7 * Notes!$C$10 * Notes!$C$13</f>
        <v>14155776000</v>
      </c>
      <c r="AG24">
        <v>3</v>
      </c>
      <c r="AH24">
        <v>2</v>
      </c>
      <c r="AI24">
        <v>3</v>
      </c>
    </row>
    <row r="25" spans="1:35" ht="30" x14ac:dyDescent="0.25">
      <c r="A25" s="2" t="s">
        <v>37</v>
      </c>
      <c r="B25" s="2" t="s">
        <v>2533</v>
      </c>
      <c r="C25" s="2" t="s">
        <v>2223</v>
      </c>
      <c r="D25" s="2" t="s">
        <v>2534</v>
      </c>
      <c r="E25" s="2"/>
      <c r="F25" s="2" t="s">
        <v>2535</v>
      </c>
      <c r="G25" s="2" t="s">
        <v>2536</v>
      </c>
      <c r="H25" s="2" t="s">
        <v>43</v>
      </c>
      <c r="I25" s="2"/>
      <c r="J25" s="2" t="s">
        <v>44</v>
      </c>
      <c r="K25" s="2" t="s">
        <v>278</v>
      </c>
      <c r="L25" s="2" t="s">
        <v>2535</v>
      </c>
      <c r="M25" s="2" t="s">
        <v>46</v>
      </c>
      <c r="N25" s="2" t="s">
        <v>274</v>
      </c>
      <c r="O25" s="2" t="s">
        <v>47</v>
      </c>
      <c r="P25" s="2" t="s">
        <v>2410</v>
      </c>
      <c r="Q25" s="2" t="s">
        <v>2411</v>
      </c>
      <c r="R25" s="2" t="s">
        <v>439</v>
      </c>
      <c r="S25" s="2" t="s">
        <v>2537</v>
      </c>
      <c r="T25" s="2" t="s">
        <v>2538</v>
      </c>
      <c r="U25" s="2" t="s">
        <v>279</v>
      </c>
      <c r="V25" s="2" t="s">
        <v>280</v>
      </c>
      <c r="W25" s="2"/>
      <c r="X25" s="2"/>
      <c r="Y25" s="2"/>
      <c r="Z25" s="2"/>
      <c r="AA25" s="2" t="s">
        <v>2493</v>
      </c>
      <c r="AB25" s="2" t="s">
        <v>2493</v>
      </c>
      <c r="AC25">
        <f>Notes!$C$7 * Notes!$K$7 * Notes!$C$10 * Notes!$C$13</f>
        <v>27124684800</v>
      </c>
      <c r="AD25">
        <f>Notes!$D$7 * Notes!$L$7 * Notes!$C$10 * Notes!$C$13</f>
        <v>8798285220</v>
      </c>
      <c r="AE25">
        <f>Notes!$E$7 * Notes!$M$7 * Notes!$C$10 * Notes!$C$13</f>
        <v>3133440000</v>
      </c>
      <c r="AF25">
        <f>Notes!$F$7 * Notes!$N$7 * Notes!$C$10 * Notes!$C$13</f>
        <v>14155776000</v>
      </c>
      <c r="AG25">
        <v>3</v>
      </c>
      <c r="AH25">
        <v>3</v>
      </c>
      <c r="AI25">
        <v>3</v>
      </c>
    </row>
    <row r="26" spans="1:35" ht="30" x14ac:dyDescent="0.25">
      <c r="A26" s="2" t="s">
        <v>37</v>
      </c>
      <c r="B26" s="2" t="s">
        <v>2539</v>
      </c>
      <c r="C26" s="2" t="s">
        <v>2223</v>
      </c>
      <c r="D26" s="2" t="s">
        <v>2540</v>
      </c>
      <c r="E26" s="2"/>
      <c r="F26" s="2" t="s">
        <v>2541</v>
      </c>
      <c r="G26" s="2" t="s">
        <v>2542</v>
      </c>
      <c r="H26" s="2" t="s">
        <v>43</v>
      </c>
      <c r="I26" s="2"/>
      <c r="J26" s="2" t="s">
        <v>44</v>
      </c>
      <c r="K26" s="2" t="s">
        <v>278</v>
      </c>
      <c r="L26" s="2" t="s">
        <v>2541</v>
      </c>
      <c r="M26" s="2" t="s">
        <v>46</v>
      </c>
      <c r="N26" s="2" t="s">
        <v>274</v>
      </c>
      <c r="O26" s="2" t="s">
        <v>47</v>
      </c>
      <c r="P26" s="2" t="s">
        <v>2410</v>
      </c>
      <c r="Q26" s="2" t="s">
        <v>2411</v>
      </c>
      <c r="R26" s="2" t="s">
        <v>441</v>
      </c>
      <c r="S26" s="2" t="s">
        <v>2543</v>
      </c>
      <c r="T26" s="2" t="s">
        <v>2544</v>
      </c>
      <c r="U26" s="2" t="s">
        <v>279</v>
      </c>
      <c r="V26" s="2" t="s">
        <v>280</v>
      </c>
      <c r="W26" s="2"/>
      <c r="X26" s="2"/>
      <c r="Y26" s="2"/>
      <c r="Z26" s="2"/>
      <c r="AA26" s="2" t="s">
        <v>2493</v>
      </c>
      <c r="AB26" s="2" t="s">
        <v>2493</v>
      </c>
      <c r="AC26">
        <f>Notes!$C$7 * Notes!$K$7 * Notes!$C$10 * Notes!$C$13</f>
        <v>27124684800</v>
      </c>
      <c r="AD26">
        <f>Notes!$D$7 * Notes!$L$7 * Notes!$C$10 * Notes!$C$13</f>
        <v>8798285220</v>
      </c>
      <c r="AE26">
        <f>Notes!$E$7 * Notes!$M$7 * Notes!$C$10 * Notes!$C$13</f>
        <v>3133440000</v>
      </c>
      <c r="AF26">
        <f>Notes!$F$7 * Notes!$N$7 * Notes!$C$10 * Notes!$C$13</f>
        <v>14155776000</v>
      </c>
      <c r="AG26">
        <v>3</v>
      </c>
      <c r="AH26">
        <v>3</v>
      </c>
      <c r="AI26">
        <v>3</v>
      </c>
    </row>
    <row r="27" spans="1:35" ht="30" x14ac:dyDescent="0.25">
      <c r="A27" s="2" t="s">
        <v>823</v>
      </c>
      <c r="B27" s="2" t="s">
        <v>2545</v>
      </c>
      <c r="C27" s="2" t="s">
        <v>198</v>
      </c>
      <c r="D27" s="2" t="s">
        <v>2546</v>
      </c>
      <c r="E27" s="2"/>
      <c r="F27" s="2" t="s">
        <v>2547</v>
      </c>
      <c r="G27" s="2" t="s">
        <v>2548</v>
      </c>
      <c r="H27" s="2" t="s">
        <v>43</v>
      </c>
      <c r="I27" s="2"/>
      <c r="J27" s="2" t="s">
        <v>44</v>
      </c>
      <c r="K27" s="2" t="s">
        <v>278</v>
      </c>
      <c r="L27" s="2" t="s">
        <v>2547</v>
      </c>
      <c r="M27" s="2" t="s">
        <v>46</v>
      </c>
      <c r="N27" s="2" t="s">
        <v>274</v>
      </c>
      <c r="O27" s="2" t="s">
        <v>47</v>
      </c>
      <c r="P27" s="2" t="s">
        <v>2410</v>
      </c>
      <c r="Q27" s="2" t="s">
        <v>2411</v>
      </c>
      <c r="R27" s="2" t="s">
        <v>443</v>
      </c>
      <c r="S27" s="2" t="s">
        <v>2549</v>
      </c>
      <c r="T27" s="2" t="s">
        <v>2550</v>
      </c>
      <c r="U27" s="2" t="s">
        <v>279</v>
      </c>
      <c r="V27" s="2" t="s">
        <v>280</v>
      </c>
      <c r="W27" s="2"/>
      <c r="X27" s="2"/>
      <c r="Y27" s="2"/>
      <c r="Z27" s="2"/>
      <c r="AA27" s="2" t="s">
        <v>2464</v>
      </c>
      <c r="AB27" s="2" t="s">
        <v>2464</v>
      </c>
      <c r="AC27">
        <f>Notes!$C$7 * Notes!$K$7 * Notes!$C$10 * Notes!$C$13</f>
        <v>27124684800</v>
      </c>
      <c r="AD27">
        <f>Notes!$D$7 * Notes!$L$7 * Notes!$C$10 * Notes!$C$13</f>
        <v>8798285220</v>
      </c>
      <c r="AE27">
        <f>Notes!$E$7 * Notes!$M$7 * Notes!$C$10 * Notes!$C$13</f>
        <v>3133440000</v>
      </c>
      <c r="AF27">
        <f>Notes!$F$7 * Notes!$N$7 * Notes!$C$10 * Notes!$C$13</f>
        <v>14155776000</v>
      </c>
      <c r="AG27">
        <v>3</v>
      </c>
      <c r="AH27">
        <v>3</v>
      </c>
      <c r="AI27">
        <v>3</v>
      </c>
    </row>
    <row r="28" spans="1:35" ht="105" x14ac:dyDescent="0.25">
      <c r="A28" s="2" t="s">
        <v>823</v>
      </c>
      <c r="B28" s="2" t="s">
        <v>2551</v>
      </c>
      <c r="C28" s="2" t="s">
        <v>37</v>
      </c>
      <c r="D28" s="2" t="s">
        <v>2552</v>
      </c>
      <c r="E28" s="2"/>
      <c r="F28" s="2" t="s">
        <v>2553</v>
      </c>
      <c r="G28" s="2" t="s">
        <v>2554</v>
      </c>
      <c r="H28" s="2" t="s">
        <v>43</v>
      </c>
      <c r="I28" s="2"/>
      <c r="J28" s="2" t="s">
        <v>44</v>
      </c>
      <c r="K28" s="2" t="s">
        <v>278</v>
      </c>
      <c r="L28" s="2" t="s">
        <v>2553</v>
      </c>
      <c r="M28" s="2" t="s">
        <v>46</v>
      </c>
      <c r="N28" s="2" t="s">
        <v>274</v>
      </c>
      <c r="O28" s="2" t="s">
        <v>47</v>
      </c>
      <c r="P28" s="2" t="s">
        <v>2410</v>
      </c>
      <c r="Q28" s="2" t="s">
        <v>2411</v>
      </c>
      <c r="R28" s="2" t="s">
        <v>453</v>
      </c>
      <c r="S28" s="2" t="s">
        <v>2555</v>
      </c>
      <c r="T28" s="2" t="s">
        <v>2556</v>
      </c>
      <c r="U28" s="2" t="s">
        <v>279</v>
      </c>
      <c r="V28" s="2" t="s">
        <v>280</v>
      </c>
      <c r="W28" s="2"/>
      <c r="X28" s="2"/>
      <c r="Y28" s="2"/>
      <c r="Z28" s="2"/>
      <c r="AA28" s="2" t="s">
        <v>2557</v>
      </c>
      <c r="AB28" s="2" t="s">
        <v>2557</v>
      </c>
      <c r="AC28">
        <f>Notes!$C$7 * Notes!$K$7 * Notes!$C$10 * Notes!$C$13</f>
        <v>27124684800</v>
      </c>
      <c r="AD28">
        <f>Notes!$D$7 * Notes!$L$7 * Notes!$C$10 * Notes!$C$13</f>
        <v>8798285220</v>
      </c>
      <c r="AE28">
        <f>Notes!$E$7 * Notes!$M$7 * Notes!$C$10 * Notes!$C$13</f>
        <v>3133440000</v>
      </c>
      <c r="AF28">
        <f>Notes!$F$7 * Notes!$N$7 * Notes!$C$10 * Notes!$C$13</f>
        <v>14155776000</v>
      </c>
      <c r="AG28">
        <v>3</v>
      </c>
      <c r="AH28">
        <v>3</v>
      </c>
      <c r="AI28">
        <v>3</v>
      </c>
    </row>
    <row r="29" spans="1:35" ht="105" x14ac:dyDescent="0.25">
      <c r="A29" s="2" t="s">
        <v>823</v>
      </c>
      <c r="B29" s="2" t="s">
        <v>2558</v>
      </c>
      <c r="C29" s="2" t="s">
        <v>37</v>
      </c>
      <c r="D29" s="2" t="s">
        <v>2559</v>
      </c>
      <c r="E29" s="2"/>
      <c r="F29" s="2" t="s">
        <v>2560</v>
      </c>
      <c r="G29" s="2" t="s">
        <v>2561</v>
      </c>
      <c r="H29" s="2" t="s">
        <v>43</v>
      </c>
      <c r="I29" s="2"/>
      <c r="J29" s="2" t="s">
        <v>44</v>
      </c>
      <c r="K29" s="2" t="s">
        <v>278</v>
      </c>
      <c r="L29" s="2" t="s">
        <v>2560</v>
      </c>
      <c r="M29" s="2" t="s">
        <v>46</v>
      </c>
      <c r="N29" s="2" t="s">
        <v>274</v>
      </c>
      <c r="O29" s="2" t="s">
        <v>47</v>
      </c>
      <c r="P29" s="2" t="s">
        <v>2410</v>
      </c>
      <c r="Q29" s="2" t="s">
        <v>2411</v>
      </c>
      <c r="R29" s="2" t="s">
        <v>462</v>
      </c>
      <c r="S29" s="2" t="s">
        <v>2562</v>
      </c>
      <c r="T29" s="2" t="s">
        <v>2563</v>
      </c>
      <c r="U29" s="2" t="s">
        <v>279</v>
      </c>
      <c r="V29" s="2" t="s">
        <v>280</v>
      </c>
      <c r="W29" s="2"/>
      <c r="X29" s="2"/>
      <c r="Y29" s="2"/>
      <c r="Z29" s="2"/>
      <c r="AA29" s="2" t="s">
        <v>2557</v>
      </c>
      <c r="AB29" s="2" t="s">
        <v>2557</v>
      </c>
      <c r="AC29">
        <f>Notes!$C$7 * Notes!$K$7 * Notes!$C$10 * Notes!$C$13</f>
        <v>27124684800</v>
      </c>
      <c r="AD29">
        <f>Notes!$D$7 * Notes!$L$7 * Notes!$C$10 * Notes!$C$13</f>
        <v>8798285220</v>
      </c>
      <c r="AE29">
        <f>Notes!$E$7 * Notes!$M$7 * Notes!$C$10 * Notes!$C$13</f>
        <v>3133440000</v>
      </c>
      <c r="AF29">
        <f>Notes!$F$7 * Notes!$N$7 * Notes!$C$10 * Notes!$C$13</f>
        <v>14155776000</v>
      </c>
      <c r="AG29">
        <v>3</v>
      </c>
      <c r="AH29">
        <v>3</v>
      </c>
      <c r="AI29">
        <v>3</v>
      </c>
    </row>
    <row r="30" spans="1:35" ht="90" x14ac:dyDescent="0.25">
      <c r="A30" s="2" t="s">
        <v>823</v>
      </c>
      <c r="B30" s="2" t="s">
        <v>2564</v>
      </c>
      <c r="C30" s="2" t="s">
        <v>198</v>
      </c>
      <c r="D30" s="2" t="s">
        <v>2565</v>
      </c>
      <c r="E30" s="2"/>
      <c r="F30" s="2" t="s">
        <v>2566</v>
      </c>
      <c r="G30" s="2" t="s">
        <v>2567</v>
      </c>
      <c r="H30" s="2" t="s">
        <v>43</v>
      </c>
      <c r="I30" s="2"/>
      <c r="J30" s="2" t="s">
        <v>44</v>
      </c>
      <c r="K30" s="2" t="s">
        <v>278</v>
      </c>
      <c r="L30" s="2" t="s">
        <v>2566</v>
      </c>
      <c r="M30" s="2" t="s">
        <v>46</v>
      </c>
      <c r="N30" s="2" t="s">
        <v>274</v>
      </c>
      <c r="O30" s="2" t="s">
        <v>47</v>
      </c>
      <c r="P30" s="2" t="s">
        <v>2410</v>
      </c>
      <c r="Q30" s="2" t="s">
        <v>2411</v>
      </c>
      <c r="R30" s="2" t="s">
        <v>469</v>
      </c>
      <c r="S30" s="2" t="s">
        <v>2568</v>
      </c>
      <c r="T30" s="2" t="s">
        <v>2569</v>
      </c>
      <c r="U30" s="2" t="s">
        <v>279</v>
      </c>
      <c r="V30" s="2" t="s">
        <v>280</v>
      </c>
      <c r="W30" s="2"/>
      <c r="X30" s="2"/>
      <c r="Y30" s="2"/>
      <c r="Z30" s="2"/>
      <c r="AA30" s="2" t="s">
        <v>2570</v>
      </c>
      <c r="AB30" s="2" t="s">
        <v>2570</v>
      </c>
      <c r="AC30">
        <f>Notes!$C$7 * Notes!$K$7 * Notes!$C$10 * Notes!$C$13</f>
        <v>27124684800</v>
      </c>
      <c r="AD30">
        <f>Notes!$D$7 * Notes!$L$7 * Notes!$C$10 * Notes!$C$13</f>
        <v>8798285220</v>
      </c>
      <c r="AE30">
        <f>Notes!$E$7 * Notes!$M$7 * Notes!$C$10 * Notes!$C$13</f>
        <v>3133440000</v>
      </c>
      <c r="AF30">
        <f>Notes!$F$7 * Notes!$N$7 * Notes!$C$10 * Notes!$C$13</f>
        <v>14155776000</v>
      </c>
      <c r="AG30">
        <v>3</v>
      </c>
      <c r="AH30">
        <v>3</v>
      </c>
      <c r="AI30">
        <v>3</v>
      </c>
    </row>
    <row r="31" spans="1:35" ht="105" x14ac:dyDescent="0.25">
      <c r="A31" s="2" t="s">
        <v>823</v>
      </c>
      <c r="B31" s="2" t="s">
        <v>2571</v>
      </c>
      <c r="C31" s="2" t="s">
        <v>37</v>
      </c>
      <c r="D31" s="2" t="s">
        <v>2572</v>
      </c>
      <c r="E31" s="2"/>
      <c r="F31" s="2" t="s">
        <v>2573</v>
      </c>
      <c r="G31" s="2" t="s">
        <v>2574</v>
      </c>
      <c r="H31" s="2" t="s">
        <v>43</v>
      </c>
      <c r="I31" s="2"/>
      <c r="J31" s="2" t="s">
        <v>44</v>
      </c>
      <c r="K31" s="2" t="s">
        <v>278</v>
      </c>
      <c r="L31" s="2" t="s">
        <v>2573</v>
      </c>
      <c r="M31" s="2" t="s">
        <v>46</v>
      </c>
      <c r="N31" s="2" t="s">
        <v>274</v>
      </c>
      <c r="O31" s="2" t="s">
        <v>47</v>
      </c>
      <c r="P31" s="2" t="s">
        <v>2410</v>
      </c>
      <c r="Q31" s="2" t="s">
        <v>2411</v>
      </c>
      <c r="R31" s="2" t="s">
        <v>479</v>
      </c>
      <c r="S31" s="2" t="s">
        <v>2575</v>
      </c>
      <c r="T31" s="2" t="s">
        <v>2576</v>
      </c>
      <c r="U31" s="2" t="s">
        <v>279</v>
      </c>
      <c r="V31" s="2" t="s">
        <v>280</v>
      </c>
      <c r="W31" s="2"/>
      <c r="X31" s="2"/>
      <c r="Y31" s="2"/>
      <c r="Z31" s="2"/>
      <c r="AA31" s="2" t="s">
        <v>2557</v>
      </c>
      <c r="AB31" s="2" t="s">
        <v>2557</v>
      </c>
      <c r="AC31">
        <f>Notes!$C$7 * Notes!$K$7 * Notes!$C$10 * Notes!$C$13</f>
        <v>27124684800</v>
      </c>
      <c r="AD31">
        <f>Notes!$D$7 * Notes!$L$7 * Notes!$C$10 * Notes!$C$13</f>
        <v>8798285220</v>
      </c>
      <c r="AE31">
        <f>Notes!$E$7 * Notes!$M$7 * Notes!$C$10 * Notes!$C$13</f>
        <v>3133440000</v>
      </c>
      <c r="AF31">
        <f>Notes!$F$7 * Notes!$N$7 * Notes!$C$10 * Notes!$C$13</f>
        <v>14155776000</v>
      </c>
      <c r="AG31">
        <v>3</v>
      </c>
      <c r="AH31">
        <v>3</v>
      </c>
      <c r="AI31">
        <v>3</v>
      </c>
    </row>
    <row r="32" spans="1:35" ht="105" x14ac:dyDescent="0.25">
      <c r="A32" s="2" t="s">
        <v>823</v>
      </c>
      <c r="B32" s="2" t="s">
        <v>2577</v>
      </c>
      <c r="C32" s="2" t="s">
        <v>37</v>
      </c>
      <c r="D32" s="2" t="s">
        <v>2578</v>
      </c>
      <c r="E32" s="2"/>
      <c r="F32" s="2" t="s">
        <v>2579</v>
      </c>
      <c r="G32" s="2" t="s">
        <v>2580</v>
      </c>
      <c r="H32" s="2" t="s">
        <v>43</v>
      </c>
      <c r="I32" s="2"/>
      <c r="J32" s="2" t="s">
        <v>44</v>
      </c>
      <c r="K32" s="2" t="s">
        <v>278</v>
      </c>
      <c r="L32" s="2" t="s">
        <v>2579</v>
      </c>
      <c r="M32" s="2" t="s">
        <v>46</v>
      </c>
      <c r="N32" s="2" t="s">
        <v>274</v>
      </c>
      <c r="O32" s="2" t="s">
        <v>47</v>
      </c>
      <c r="P32" s="2" t="s">
        <v>2410</v>
      </c>
      <c r="Q32" s="2" t="s">
        <v>2411</v>
      </c>
      <c r="R32" s="2" t="s">
        <v>488</v>
      </c>
      <c r="S32" s="2" t="s">
        <v>2581</v>
      </c>
      <c r="T32" s="2" t="s">
        <v>2582</v>
      </c>
      <c r="U32" s="2" t="s">
        <v>279</v>
      </c>
      <c r="V32" s="2" t="s">
        <v>280</v>
      </c>
      <c r="W32" s="2"/>
      <c r="X32" s="2"/>
      <c r="Y32" s="2"/>
      <c r="Z32" s="2"/>
      <c r="AA32" s="2" t="s">
        <v>2557</v>
      </c>
      <c r="AB32" s="2" t="s">
        <v>2557</v>
      </c>
      <c r="AC32">
        <f>Notes!$C$7 * Notes!$K$7 * Notes!$C$10 * Notes!$C$13</f>
        <v>27124684800</v>
      </c>
      <c r="AD32">
        <f>Notes!$D$7 * Notes!$L$7 * Notes!$C$10 * Notes!$C$13</f>
        <v>8798285220</v>
      </c>
      <c r="AE32">
        <f>Notes!$E$7 * Notes!$M$7 * Notes!$C$10 * Notes!$C$13</f>
        <v>3133440000</v>
      </c>
      <c r="AF32">
        <f>Notes!$F$7 * Notes!$N$7 * Notes!$C$10 * Notes!$C$13</f>
        <v>14155776000</v>
      </c>
      <c r="AG32">
        <v>3</v>
      </c>
      <c r="AH32">
        <v>2</v>
      </c>
      <c r="AI32">
        <v>3</v>
      </c>
    </row>
    <row r="33" spans="1:35" ht="150" x14ac:dyDescent="0.25">
      <c r="A33" s="2" t="s">
        <v>823</v>
      </c>
      <c r="B33" s="2" t="s">
        <v>2583</v>
      </c>
      <c r="C33" s="2" t="s">
        <v>39</v>
      </c>
      <c r="D33" s="2" t="s">
        <v>2584</v>
      </c>
      <c r="E33" s="2" t="s">
        <v>2585</v>
      </c>
      <c r="F33" s="2" t="s">
        <v>2586</v>
      </c>
      <c r="G33" s="2" t="s">
        <v>2587</v>
      </c>
      <c r="H33" s="2" t="s">
        <v>43</v>
      </c>
      <c r="I33" s="2" t="s">
        <v>68</v>
      </c>
      <c r="J33" s="2" t="s">
        <v>44</v>
      </c>
      <c r="K33" s="2" t="s">
        <v>641</v>
      </c>
      <c r="L33" s="2" t="s">
        <v>2586</v>
      </c>
      <c r="M33" s="2" t="s">
        <v>46</v>
      </c>
      <c r="N33" s="2" t="s">
        <v>274</v>
      </c>
      <c r="O33" s="2" t="s">
        <v>47</v>
      </c>
      <c r="P33" s="2" t="s">
        <v>2410</v>
      </c>
      <c r="Q33" s="2" t="s">
        <v>2411</v>
      </c>
      <c r="R33" s="2" t="s">
        <v>495</v>
      </c>
      <c r="S33" s="2" t="s">
        <v>2588</v>
      </c>
      <c r="T33" s="2" t="s">
        <v>2589</v>
      </c>
      <c r="U33" s="2" t="s">
        <v>645</v>
      </c>
      <c r="V33" s="2" t="s">
        <v>646</v>
      </c>
      <c r="W33" s="2"/>
      <c r="X33" s="2"/>
      <c r="Y33" s="2"/>
      <c r="Z33" s="2"/>
      <c r="AA33" s="2" t="s">
        <v>2493</v>
      </c>
      <c r="AB33" s="2" t="s">
        <v>2493</v>
      </c>
      <c r="AC33">
        <f>Notes!$C$7 * Notes!$K$7 * Notes!$C$10 * Notes!$C$13</f>
        <v>27124684800</v>
      </c>
      <c r="AD33">
        <f>Notes!$D$7 * Notes!$L$7 * Notes!$C$10 * Notes!$C$13</f>
        <v>8798285220</v>
      </c>
      <c r="AE33">
        <f>Notes!$E$7 * Notes!$M$7 * Notes!$C$10 * Notes!$C$13</f>
        <v>3133440000</v>
      </c>
      <c r="AF33">
        <f>Notes!$F$7 * Notes!$N$7 * Notes!$C$10 * Notes!$C$13</f>
        <v>14155776000</v>
      </c>
      <c r="AG33">
        <v>3</v>
      </c>
      <c r="AH33">
        <v>3</v>
      </c>
      <c r="AI33">
        <v>3</v>
      </c>
    </row>
    <row r="34" spans="1:35" ht="45" x14ac:dyDescent="0.25">
      <c r="A34" s="2" t="s">
        <v>823</v>
      </c>
      <c r="B34" s="2" t="s">
        <v>2590</v>
      </c>
      <c r="C34" s="2" t="s">
        <v>39</v>
      </c>
      <c r="D34" s="2" t="s">
        <v>2585</v>
      </c>
      <c r="E34" s="2"/>
      <c r="F34" s="2" t="s">
        <v>2591</v>
      </c>
      <c r="G34" s="2" t="s">
        <v>2592</v>
      </c>
      <c r="H34" s="2" t="s">
        <v>43</v>
      </c>
      <c r="I34" s="2" t="s">
        <v>81</v>
      </c>
      <c r="J34" s="2" t="s">
        <v>44</v>
      </c>
      <c r="K34" s="2" t="s">
        <v>641</v>
      </c>
      <c r="L34" s="2" t="s">
        <v>2591</v>
      </c>
      <c r="M34" s="2" t="s">
        <v>46</v>
      </c>
      <c r="N34" s="2" t="s">
        <v>274</v>
      </c>
      <c r="O34" s="2" t="s">
        <v>47</v>
      </c>
      <c r="P34" s="2" t="s">
        <v>2410</v>
      </c>
      <c r="Q34" s="2" t="s">
        <v>2411</v>
      </c>
      <c r="R34" s="2" t="s">
        <v>501</v>
      </c>
      <c r="S34" s="2" t="s">
        <v>2593</v>
      </c>
      <c r="T34" s="2" t="s">
        <v>2594</v>
      </c>
      <c r="U34" s="2" t="s">
        <v>645</v>
      </c>
      <c r="V34" s="2" t="s">
        <v>646</v>
      </c>
      <c r="W34" s="2"/>
      <c r="X34" s="2"/>
      <c r="Y34" s="2"/>
      <c r="Z34" s="2"/>
      <c r="AA34" s="2" t="s">
        <v>2557</v>
      </c>
      <c r="AB34" s="2" t="s">
        <v>2557</v>
      </c>
      <c r="AC34">
        <f>Notes!$C$7 * Notes!$K$7 * Notes!$C$10 * Notes!$C$13</f>
        <v>27124684800</v>
      </c>
      <c r="AD34">
        <f>Notes!$D$7 * Notes!$L$7 * Notes!$C$10 * Notes!$C$13</f>
        <v>8798285220</v>
      </c>
      <c r="AE34">
        <f>Notes!$E$7 * Notes!$M$7 * Notes!$C$10 * Notes!$C$13</f>
        <v>3133440000</v>
      </c>
      <c r="AF34">
        <f>Notes!$F$7 * Notes!$N$7 * Notes!$C$10 * Notes!$C$13</f>
        <v>14155776000</v>
      </c>
      <c r="AG34">
        <v>3</v>
      </c>
      <c r="AH34">
        <v>3</v>
      </c>
      <c r="AI34">
        <v>3</v>
      </c>
    </row>
    <row r="35" spans="1:35" ht="105" x14ac:dyDescent="0.25">
      <c r="A35" s="2" t="s">
        <v>823</v>
      </c>
      <c r="B35" s="2" t="s">
        <v>2595</v>
      </c>
      <c r="C35" s="2" t="s">
        <v>39</v>
      </c>
      <c r="D35" s="2" t="s">
        <v>2596</v>
      </c>
      <c r="E35" s="2"/>
      <c r="F35" s="2" t="s">
        <v>2597</v>
      </c>
      <c r="G35" s="2" t="s">
        <v>2598</v>
      </c>
      <c r="H35" s="2" t="s">
        <v>43</v>
      </c>
      <c r="I35" s="2" t="s">
        <v>68</v>
      </c>
      <c r="J35" s="2" t="s">
        <v>44</v>
      </c>
      <c r="K35" s="2" t="s">
        <v>641</v>
      </c>
      <c r="L35" s="2" t="s">
        <v>2597</v>
      </c>
      <c r="M35" s="2" t="s">
        <v>46</v>
      </c>
      <c r="N35" s="2" t="s">
        <v>274</v>
      </c>
      <c r="O35" s="2" t="s">
        <v>47</v>
      </c>
      <c r="P35" s="2" t="s">
        <v>2410</v>
      </c>
      <c r="Q35" s="2" t="s">
        <v>2411</v>
      </c>
      <c r="R35" s="2" t="s">
        <v>508</v>
      </c>
      <c r="S35" s="2" t="s">
        <v>2599</v>
      </c>
      <c r="T35" s="2" t="s">
        <v>2600</v>
      </c>
      <c r="U35" s="2" t="s">
        <v>645</v>
      </c>
      <c r="V35" s="2" t="s">
        <v>646</v>
      </c>
      <c r="W35" s="2"/>
      <c r="X35" s="2"/>
      <c r="Y35" s="2"/>
      <c r="Z35" s="2"/>
      <c r="AA35" s="2" t="s">
        <v>2557</v>
      </c>
      <c r="AB35" s="2" t="s">
        <v>2557</v>
      </c>
      <c r="AC35">
        <f>Notes!$C$7 * Notes!$K$7 * Notes!$C$10 * Notes!$C$13</f>
        <v>27124684800</v>
      </c>
      <c r="AD35">
        <f>Notes!$D$7 * Notes!$L$7 * Notes!$C$10 * Notes!$C$13</f>
        <v>8798285220</v>
      </c>
      <c r="AE35">
        <f>Notes!$E$7 * Notes!$M$7 * Notes!$C$10 * Notes!$C$13</f>
        <v>3133440000</v>
      </c>
      <c r="AF35">
        <f>Notes!$F$7 * Notes!$N$7 * Notes!$C$10 * Notes!$C$13</f>
        <v>14155776000</v>
      </c>
      <c r="AG35">
        <v>3</v>
      </c>
      <c r="AH35">
        <v>3</v>
      </c>
      <c r="AI35">
        <v>3</v>
      </c>
    </row>
    <row r="36" spans="1:35" ht="90" x14ac:dyDescent="0.25">
      <c r="A36" s="2" t="s">
        <v>823</v>
      </c>
      <c r="B36" s="2" t="s">
        <v>2601</v>
      </c>
      <c r="C36" s="2" t="s">
        <v>39</v>
      </c>
      <c r="D36" s="2" t="s">
        <v>2602</v>
      </c>
      <c r="E36" s="2"/>
      <c r="F36" s="2" t="s">
        <v>2603</v>
      </c>
      <c r="G36" s="2" t="s">
        <v>2604</v>
      </c>
      <c r="H36" s="2" t="s">
        <v>43</v>
      </c>
      <c r="I36" s="2" t="s">
        <v>68</v>
      </c>
      <c r="J36" s="2" t="s">
        <v>44</v>
      </c>
      <c r="K36" s="2" t="s">
        <v>641</v>
      </c>
      <c r="L36" s="2" t="s">
        <v>2603</v>
      </c>
      <c r="M36" s="2" t="s">
        <v>46</v>
      </c>
      <c r="N36" s="2" t="s">
        <v>274</v>
      </c>
      <c r="O36" s="2" t="s">
        <v>47</v>
      </c>
      <c r="P36" s="2" t="s">
        <v>2410</v>
      </c>
      <c r="Q36" s="2" t="s">
        <v>2411</v>
      </c>
      <c r="R36" s="2" t="s">
        <v>518</v>
      </c>
      <c r="S36" s="2" t="s">
        <v>2605</v>
      </c>
      <c r="T36" s="2" t="s">
        <v>2606</v>
      </c>
      <c r="U36" s="2" t="s">
        <v>645</v>
      </c>
      <c r="V36" s="2" t="s">
        <v>646</v>
      </c>
      <c r="W36" s="2"/>
      <c r="X36" s="2"/>
      <c r="Y36" s="2"/>
      <c r="Z36" s="2"/>
      <c r="AA36" s="2" t="s">
        <v>2557</v>
      </c>
      <c r="AB36" s="2" t="s">
        <v>2557</v>
      </c>
      <c r="AC36">
        <f>Notes!$C$7 * Notes!$K$7 * Notes!$C$10 * Notes!$C$13</f>
        <v>27124684800</v>
      </c>
      <c r="AD36">
        <f>Notes!$D$7 * Notes!$L$7 * Notes!$C$10 * Notes!$C$13</f>
        <v>8798285220</v>
      </c>
      <c r="AE36">
        <f>Notes!$E$7 * Notes!$M$7 * Notes!$C$10 * Notes!$C$13</f>
        <v>3133440000</v>
      </c>
      <c r="AF36">
        <f>Notes!$F$7 * Notes!$N$7 * Notes!$C$10 * Notes!$C$13</f>
        <v>14155776000</v>
      </c>
      <c r="AG36">
        <v>3</v>
      </c>
      <c r="AH36">
        <v>3</v>
      </c>
      <c r="AI36">
        <v>3</v>
      </c>
    </row>
    <row r="37" spans="1:35" ht="45" x14ac:dyDescent="0.25">
      <c r="A37" s="2" t="s">
        <v>37</v>
      </c>
      <c r="B37" s="2" t="s">
        <v>2607</v>
      </c>
      <c r="C37" s="2" t="s">
        <v>64</v>
      </c>
      <c r="D37" s="2" t="s">
        <v>2608</v>
      </c>
      <c r="E37" s="2"/>
      <c r="F37" s="2" t="s">
        <v>2609</v>
      </c>
      <c r="G37" s="2" t="s">
        <v>277</v>
      </c>
      <c r="H37" s="2" t="s">
        <v>43</v>
      </c>
      <c r="I37" s="2" t="s">
        <v>68</v>
      </c>
      <c r="J37" s="2" t="s">
        <v>44</v>
      </c>
      <c r="K37" s="2" t="s">
        <v>45</v>
      </c>
      <c r="L37" s="2" t="s">
        <v>2609</v>
      </c>
      <c r="M37" s="2" t="s">
        <v>46</v>
      </c>
      <c r="N37" s="2" t="s">
        <v>274</v>
      </c>
      <c r="O37" s="2" t="s">
        <v>47</v>
      </c>
      <c r="P37" s="2" t="s">
        <v>2410</v>
      </c>
      <c r="Q37" s="2" t="s">
        <v>2610</v>
      </c>
      <c r="R37" s="2" t="s">
        <v>529</v>
      </c>
      <c r="S37" s="2" t="s">
        <v>2611</v>
      </c>
      <c r="T37" s="2" t="s">
        <v>2612</v>
      </c>
      <c r="U37" s="2" t="s">
        <v>50</v>
      </c>
      <c r="V37" s="2" t="s">
        <v>51</v>
      </c>
      <c r="W37" s="2"/>
      <c r="X37" s="2"/>
      <c r="Y37" s="2"/>
      <c r="Z37" s="2"/>
      <c r="AA37" s="2" t="s">
        <v>2613</v>
      </c>
      <c r="AB37" s="2" t="s">
        <v>2613</v>
      </c>
      <c r="AC37">
        <f>Notes!$C$7 * Notes!$C$10 * Notes!$C$13</f>
        <v>197990400</v>
      </c>
      <c r="AD37">
        <f>Notes!$D$7 * Notes!$C$10 * Notes!$C$13</f>
        <v>64221060</v>
      </c>
      <c r="AE37">
        <f>Notes!$E$7 * Notes!$C$10 * Notes!$C$13</f>
        <v>36864000</v>
      </c>
      <c r="AF37">
        <f>Notes!$F$7 * Notes!$C$10 * Notes!$C$13</f>
        <v>157286400</v>
      </c>
      <c r="AG37">
        <v>3</v>
      </c>
      <c r="AH37">
        <v>3</v>
      </c>
      <c r="AI37">
        <v>3</v>
      </c>
    </row>
    <row r="38" spans="1:35" ht="45" x14ac:dyDescent="0.25">
      <c r="A38" s="2" t="s">
        <v>37</v>
      </c>
      <c r="B38" s="2" t="s">
        <v>2614</v>
      </c>
      <c r="C38" s="2" t="s">
        <v>64</v>
      </c>
      <c r="D38" s="2" t="s">
        <v>2615</v>
      </c>
      <c r="E38" s="2"/>
      <c r="F38" s="2" t="s">
        <v>2616</v>
      </c>
      <c r="G38" s="2" t="s">
        <v>275</v>
      </c>
      <c r="H38" s="2" t="s">
        <v>43</v>
      </c>
      <c r="I38" s="2" t="s">
        <v>68</v>
      </c>
      <c r="J38" s="2" t="s">
        <v>44</v>
      </c>
      <c r="K38" s="2" t="s">
        <v>45</v>
      </c>
      <c r="L38" s="2" t="s">
        <v>2616</v>
      </c>
      <c r="M38" s="2" t="s">
        <v>46</v>
      </c>
      <c r="N38" s="2" t="s">
        <v>274</v>
      </c>
      <c r="O38" s="2" t="s">
        <v>47</v>
      </c>
      <c r="P38" s="2" t="s">
        <v>2410</v>
      </c>
      <c r="Q38" s="2" t="s">
        <v>2610</v>
      </c>
      <c r="R38" s="2" t="s">
        <v>540</v>
      </c>
      <c r="S38" s="2" t="s">
        <v>2617</v>
      </c>
      <c r="T38" s="2" t="s">
        <v>2618</v>
      </c>
      <c r="U38" s="2" t="s">
        <v>50</v>
      </c>
      <c r="V38" s="2" t="s">
        <v>51</v>
      </c>
      <c r="W38" s="2"/>
      <c r="X38" s="2"/>
      <c r="Y38" s="2"/>
      <c r="Z38" s="2"/>
      <c r="AA38" s="2" t="s">
        <v>2613</v>
      </c>
      <c r="AB38" s="2" t="s">
        <v>2613</v>
      </c>
      <c r="AC38">
        <f>Notes!$C$7 * Notes!$C$10 * Notes!$C$13</f>
        <v>197990400</v>
      </c>
      <c r="AD38">
        <f>Notes!$D$7 * Notes!$C$10 * Notes!$C$13</f>
        <v>64221060</v>
      </c>
      <c r="AE38">
        <f>Notes!$E$7 * Notes!$C$10 * Notes!$C$13</f>
        <v>36864000</v>
      </c>
      <c r="AF38">
        <f>Notes!$F$7 * Notes!$C$10 * Notes!$C$13</f>
        <v>157286400</v>
      </c>
      <c r="AG38">
        <v>3</v>
      </c>
      <c r="AH38">
        <v>3</v>
      </c>
      <c r="AI38">
        <v>3</v>
      </c>
    </row>
    <row r="39" spans="1:35" ht="45" x14ac:dyDescent="0.25">
      <c r="A39" s="2" t="s">
        <v>37</v>
      </c>
      <c r="B39" s="2" t="s">
        <v>2619</v>
      </c>
      <c r="C39" s="2" t="s">
        <v>64</v>
      </c>
      <c r="D39" s="2" t="s">
        <v>2620</v>
      </c>
      <c r="E39" s="2"/>
      <c r="F39" s="2" t="s">
        <v>2621</v>
      </c>
      <c r="G39" s="2" t="s">
        <v>487</v>
      </c>
      <c r="H39" s="2" t="s">
        <v>43</v>
      </c>
      <c r="I39" s="2" t="s">
        <v>68</v>
      </c>
      <c r="J39" s="2" t="s">
        <v>44</v>
      </c>
      <c r="K39" s="2" t="s">
        <v>45</v>
      </c>
      <c r="L39" s="2" t="s">
        <v>2621</v>
      </c>
      <c r="M39" s="2" t="s">
        <v>46</v>
      </c>
      <c r="N39" s="2" t="s">
        <v>274</v>
      </c>
      <c r="O39" s="2" t="s">
        <v>47</v>
      </c>
      <c r="P39" s="2" t="s">
        <v>2410</v>
      </c>
      <c r="Q39" s="2" t="s">
        <v>2610</v>
      </c>
      <c r="R39" s="2" t="s">
        <v>551</v>
      </c>
      <c r="S39" s="2" t="s">
        <v>2622</v>
      </c>
      <c r="T39" s="2" t="s">
        <v>2623</v>
      </c>
      <c r="U39" s="2" t="s">
        <v>50</v>
      </c>
      <c r="V39" s="2" t="s">
        <v>51</v>
      </c>
      <c r="W39" s="2"/>
      <c r="X39" s="2"/>
      <c r="Y39" s="2"/>
      <c r="Z39" s="2"/>
      <c r="AA39" s="2" t="s">
        <v>2613</v>
      </c>
      <c r="AB39" s="2" t="s">
        <v>2613</v>
      </c>
      <c r="AC39">
        <f>Notes!$C$7 * Notes!$C$10 * Notes!$C$13</f>
        <v>197990400</v>
      </c>
      <c r="AD39">
        <f>Notes!$D$7 * Notes!$C$10 * Notes!$C$13</f>
        <v>64221060</v>
      </c>
      <c r="AE39">
        <f>Notes!$E$7 * Notes!$C$10 * Notes!$C$13</f>
        <v>36864000</v>
      </c>
      <c r="AF39">
        <f>Notes!$F$7 * Notes!$C$10 * Notes!$C$13</f>
        <v>157286400</v>
      </c>
      <c r="AG39">
        <v>3</v>
      </c>
      <c r="AH39">
        <v>3</v>
      </c>
      <c r="AI39">
        <v>3</v>
      </c>
    </row>
    <row r="40" spans="1:35" ht="45" x14ac:dyDescent="0.25">
      <c r="A40" s="2" t="s">
        <v>37</v>
      </c>
      <c r="B40" s="2" t="s">
        <v>2624</v>
      </c>
      <c r="C40" s="2" t="s">
        <v>64</v>
      </c>
      <c r="D40" s="2" t="s">
        <v>2625</v>
      </c>
      <c r="E40" s="2"/>
      <c r="F40" s="2" t="s">
        <v>2626</v>
      </c>
      <c r="G40" s="2" t="s">
        <v>276</v>
      </c>
      <c r="H40" s="2" t="s">
        <v>43</v>
      </c>
      <c r="I40" s="2" t="s">
        <v>68</v>
      </c>
      <c r="J40" s="2" t="s">
        <v>44</v>
      </c>
      <c r="K40" s="2" t="s">
        <v>45</v>
      </c>
      <c r="L40" s="2" t="s">
        <v>2626</v>
      </c>
      <c r="M40" s="2" t="s">
        <v>46</v>
      </c>
      <c r="N40" s="2" t="s">
        <v>274</v>
      </c>
      <c r="O40" s="2" t="s">
        <v>47</v>
      </c>
      <c r="P40" s="2" t="s">
        <v>2410</v>
      </c>
      <c r="Q40" s="2" t="s">
        <v>2610</v>
      </c>
      <c r="R40" s="2" t="s">
        <v>559</v>
      </c>
      <c r="S40" s="2" t="s">
        <v>2627</v>
      </c>
      <c r="T40" s="2" t="s">
        <v>2628</v>
      </c>
      <c r="U40" s="2" t="s">
        <v>50</v>
      </c>
      <c r="V40" s="2" t="s">
        <v>51</v>
      </c>
      <c r="W40" s="2"/>
      <c r="X40" s="2"/>
      <c r="Y40" s="2"/>
      <c r="Z40" s="2"/>
      <c r="AA40" s="2" t="s">
        <v>2613</v>
      </c>
      <c r="AB40" s="2" t="s">
        <v>2613</v>
      </c>
      <c r="AC40">
        <f>Notes!$C$7 * Notes!$C$10 * Notes!$C$13</f>
        <v>197990400</v>
      </c>
      <c r="AD40">
        <f>Notes!$D$7 * Notes!$C$10 * Notes!$C$13</f>
        <v>64221060</v>
      </c>
      <c r="AE40">
        <f>Notes!$E$7 * Notes!$C$10 * Notes!$C$13</f>
        <v>36864000</v>
      </c>
      <c r="AF40">
        <f>Notes!$F$7 * Notes!$C$10 * Notes!$C$13</f>
        <v>157286400</v>
      </c>
      <c r="AG40">
        <v>3</v>
      </c>
      <c r="AH40">
        <v>3</v>
      </c>
      <c r="AI40">
        <v>3</v>
      </c>
    </row>
    <row r="41" spans="1:35" ht="60" x14ac:dyDescent="0.25">
      <c r="A41" s="2" t="s">
        <v>37</v>
      </c>
      <c r="B41" s="2" t="s">
        <v>2629</v>
      </c>
      <c r="C41" s="2" t="s">
        <v>64</v>
      </c>
      <c r="D41" s="2" t="s">
        <v>2630</v>
      </c>
      <c r="E41" s="2"/>
      <c r="F41" s="2" t="s">
        <v>2631</v>
      </c>
      <c r="G41" s="2" t="s">
        <v>2409</v>
      </c>
      <c r="H41" s="2" t="s">
        <v>43</v>
      </c>
      <c r="I41" s="2" t="s">
        <v>68</v>
      </c>
      <c r="J41" s="2" t="s">
        <v>44</v>
      </c>
      <c r="K41" s="2" t="s">
        <v>641</v>
      </c>
      <c r="L41" s="2" t="s">
        <v>2631</v>
      </c>
      <c r="M41" s="2" t="s">
        <v>46</v>
      </c>
      <c r="N41" s="2" t="s">
        <v>274</v>
      </c>
      <c r="O41" s="2" t="s">
        <v>47</v>
      </c>
      <c r="P41" s="2" t="s">
        <v>2410</v>
      </c>
      <c r="Q41" s="2" t="s">
        <v>2632</v>
      </c>
      <c r="R41" s="2" t="s">
        <v>569</v>
      </c>
      <c r="S41" s="2" t="s">
        <v>2633</v>
      </c>
      <c r="T41" s="2" t="s">
        <v>2634</v>
      </c>
      <c r="U41" s="2" t="s">
        <v>645</v>
      </c>
      <c r="V41" s="2" t="s">
        <v>646</v>
      </c>
      <c r="W41" s="2"/>
      <c r="X41" s="2"/>
      <c r="Y41" s="2"/>
      <c r="Z41" s="2"/>
      <c r="AA41" s="2" t="s">
        <v>2635</v>
      </c>
      <c r="AB41" s="2" t="s">
        <v>2635</v>
      </c>
      <c r="AC41">
        <f>Notes!$C$7 * Notes!$K$7 * Notes!$C$10 * Notes!$C$13</f>
        <v>27124684800</v>
      </c>
      <c r="AD41">
        <f>Notes!$D$7 * Notes!$L$7 * Notes!$C$10 * Notes!$C$13</f>
        <v>8798285220</v>
      </c>
      <c r="AE41">
        <f>Notes!$E$7 * Notes!$M$7 * Notes!$C$10 * Notes!$C$13</f>
        <v>3133440000</v>
      </c>
      <c r="AF41">
        <f>Notes!$F$7 * Notes!$N$7 * Notes!$C$10 * Notes!$C$13</f>
        <v>14155776000</v>
      </c>
      <c r="AG41">
        <v>3</v>
      </c>
      <c r="AH41">
        <v>3</v>
      </c>
      <c r="AI41">
        <v>3</v>
      </c>
    </row>
    <row r="42" spans="1:35" ht="45" x14ac:dyDescent="0.25">
      <c r="A42" s="2" t="s">
        <v>37</v>
      </c>
      <c r="B42" s="2" t="s">
        <v>2636</v>
      </c>
      <c r="C42" s="2" t="s">
        <v>64</v>
      </c>
      <c r="D42" s="2" t="s">
        <v>2637</v>
      </c>
      <c r="E42" s="2"/>
      <c r="F42" s="2" t="s">
        <v>2638</v>
      </c>
      <c r="G42" s="2" t="s">
        <v>2418</v>
      </c>
      <c r="H42" s="2" t="s">
        <v>43</v>
      </c>
      <c r="I42" s="2" t="s">
        <v>68</v>
      </c>
      <c r="J42" s="2" t="s">
        <v>44</v>
      </c>
      <c r="K42" s="2" t="s">
        <v>641</v>
      </c>
      <c r="L42" s="2" t="s">
        <v>2638</v>
      </c>
      <c r="M42" s="2" t="s">
        <v>46</v>
      </c>
      <c r="N42" s="2" t="s">
        <v>274</v>
      </c>
      <c r="O42" s="2" t="s">
        <v>47</v>
      </c>
      <c r="P42" s="2" t="s">
        <v>2410</v>
      </c>
      <c r="Q42" s="2" t="s">
        <v>2632</v>
      </c>
      <c r="R42" s="2" t="s">
        <v>579</v>
      </c>
      <c r="S42" s="2" t="s">
        <v>2639</v>
      </c>
      <c r="T42" s="2" t="s">
        <v>2640</v>
      </c>
      <c r="U42" s="2" t="s">
        <v>645</v>
      </c>
      <c r="V42" s="2" t="s">
        <v>646</v>
      </c>
      <c r="W42" s="2"/>
      <c r="X42" s="2"/>
      <c r="Y42" s="2"/>
      <c r="Z42" s="2"/>
      <c r="AA42" s="2" t="s">
        <v>2635</v>
      </c>
      <c r="AB42" s="2" t="s">
        <v>2635</v>
      </c>
      <c r="AC42">
        <f>Notes!$C$7 * Notes!$K$7 * Notes!$C$10 * Notes!$C$13</f>
        <v>27124684800</v>
      </c>
      <c r="AD42">
        <f>Notes!$D$7 * Notes!$L$7 * Notes!$C$10 * Notes!$C$13</f>
        <v>8798285220</v>
      </c>
      <c r="AE42">
        <f>Notes!$E$7 * Notes!$M$7 * Notes!$C$10 * Notes!$C$13</f>
        <v>3133440000</v>
      </c>
      <c r="AF42">
        <f>Notes!$F$7 * Notes!$N$7 * Notes!$C$10 * Notes!$C$13</f>
        <v>14155776000</v>
      </c>
      <c r="AG42">
        <v>3</v>
      </c>
      <c r="AH42">
        <v>3</v>
      </c>
      <c r="AI42">
        <v>3</v>
      </c>
    </row>
    <row r="43" spans="1:35" ht="60" x14ac:dyDescent="0.25">
      <c r="A43" s="2" t="s">
        <v>37</v>
      </c>
      <c r="B43" s="2" t="s">
        <v>2641</v>
      </c>
      <c r="C43" s="2" t="s">
        <v>64</v>
      </c>
      <c r="D43" s="2" t="s">
        <v>2642</v>
      </c>
      <c r="E43" s="2"/>
      <c r="F43" s="2" t="s">
        <v>2643</v>
      </c>
      <c r="G43" s="2" t="s">
        <v>2424</v>
      </c>
      <c r="H43" s="2" t="s">
        <v>43</v>
      </c>
      <c r="I43" s="2" t="s">
        <v>81</v>
      </c>
      <c r="J43" s="2" t="s">
        <v>44</v>
      </c>
      <c r="K43" s="2" t="s">
        <v>641</v>
      </c>
      <c r="L43" s="2" t="s">
        <v>2643</v>
      </c>
      <c r="M43" s="2" t="s">
        <v>46</v>
      </c>
      <c r="N43" s="2" t="s">
        <v>274</v>
      </c>
      <c r="O43" s="2" t="s">
        <v>47</v>
      </c>
      <c r="P43" s="2" t="s">
        <v>2410</v>
      </c>
      <c r="Q43" s="2" t="s">
        <v>2632</v>
      </c>
      <c r="R43" s="2" t="s">
        <v>591</v>
      </c>
      <c r="S43" s="2" t="s">
        <v>2644</v>
      </c>
      <c r="T43" s="2" t="s">
        <v>2645</v>
      </c>
      <c r="U43" s="2" t="s">
        <v>645</v>
      </c>
      <c r="V43" s="2" t="s">
        <v>646</v>
      </c>
      <c r="W43" s="2"/>
      <c r="X43" s="2"/>
      <c r="Y43" s="2"/>
      <c r="Z43" s="2"/>
      <c r="AA43" s="2" t="s">
        <v>2635</v>
      </c>
      <c r="AB43" s="2" t="s">
        <v>2635</v>
      </c>
      <c r="AC43">
        <f>Notes!$C$7 * Notes!$K$7 * Notes!$C$10 * Notes!$C$13</f>
        <v>27124684800</v>
      </c>
      <c r="AD43">
        <f>Notes!$D$7 * Notes!$L$7 * Notes!$C$10 * Notes!$C$13</f>
        <v>8798285220</v>
      </c>
      <c r="AE43">
        <f>Notes!$E$7 * Notes!$M$7 * Notes!$C$10 * Notes!$C$13</f>
        <v>3133440000</v>
      </c>
      <c r="AF43">
        <f>Notes!$F$7 * Notes!$N$7 * Notes!$C$10 * Notes!$C$13</f>
        <v>14155776000</v>
      </c>
      <c r="AG43">
        <v>3</v>
      </c>
      <c r="AH43">
        <v>3</v>
      </c>
      <c r="AI43">
        <v>3</v>
      </c>
    </row>
    <row r="44" spans="1:35" ht="45" x14ac:dyDescent="0.25">
      <c r="A44" s="2" t="s">
        <v>37</v>
      </c>
      <c r="B44" s="2" t="s">
        <v>2646</v>
      </c>
      <c r="C44" s="2" t="s">
        <v>64</v>
      </c>
      <c r="D44" s="2" t="s">
        <v>2647</v>
      </c>
      <c r="E44" s="2"/>
      <c r="F44" s="2" t="s">
        <v>2648</v>
      </c>
      <c r="G44" s="2" t="s">
        <v>2430</v>
      </c>
      <c r="H44" s="2" t="s">
        <v>43</v>
      </c>
      <c r="I44" s="2" t="s">
        <v>81</v>
      </c>
      <c r="J44" s="2" t="s">
        <v>44</v>
      </c>
      <c r="K44" s="2" t="s">
        <v>641</v>
      </c>
      <c r="L44" s="2" t="s">
        <v>2648</v>
      </c>
      <c r="M44" s="2" t="s">
        <v>46</v>
      </c>
      <c r="N44" s="2" t="s">
        <v>274</v>
      </c>
      <c r="O44" s="2" t="s">
        <v>47</v>
      </c>
      <c r="P44" s="2" t="s">
        <v>2410</v>
      </c>
      <c r="Q44" s="2" t="s">
        <v>2632</v>
      </c>
      <c r="R44" s="2" t="s">
        <v>599</v>
      </c>
      <c r="S44" s="2" t="s">
        <v>2649</v>
      </c>
      <c r="T44" s="2" t="s">
        <v>2650</v>
      </c>
      <c r="U44" s="2" t="s">
        <v>645</v>
      </c>
      <c r="V44" s="2" t="s">
        <v>646</v>
      </c>
      <c r="W44" s="2"/>
      <c r="X44" s="2"/>
      <c r="Y44" s="2"/>
      <c r="Z44" s="2"/>
      <c r="AA44" s="2" t="s">
        <v>2635</v>
      </c>
      <c r="AB44" s="2" t="s">
        <v>2635</v>
      </c>
      <c r="AC44">
        <f>Notes!$C$7 * Notes!$K$7 * Notes!$C$10 * Notes!$C$13</f>
        <v>27124684800</v>
      </c>
      <c r="AD44">
        <f>Notes!$D$7 * Notes!$L$7 * Notes!$C$10 * Notes!$C$13</f>
        <v>8798285220</v>
      </c>
      <c r="AE44">
        <f>Notes!$E$7 * Notes!$M$7 * Notes!$C$10 * Notes!$C$13</f>
        <v>3133440000</v>
      </c>
      <c r="AF44">
        <f>Notes!$F$7 * Notes!$N$7 * Notes!$C$10 * Notes!$C$13</f>
        <v>14155776000</v>
      </c>
      <c r="AG44">
        <v>3</v>
      </c>
      <c r="AH44">
        <v>3</v>
      </c>
      <c r="AI44">
        <v>3</v>
      </c>
    </row>
    <row r="45" spans="1:35" ht="60" x14ac:dyDescent="0.25">
      <c r="A45" s="2" t="s">
        <v>37</v>
      </c>
      <c r="B45" s="2" t="s">
        <v>2651</v>
      </c>
      <c r="C45" s="2" t="s">
        <v>64</v>
      </c>
      <c r="D45" s="2" t="s">
        <v>2652</v>
      </c>
      <c r="E45" s="2"/>
      <c r="F45" s="2" t="s">
        <v>2653</v>
      </c>
      <c r="G45" s="2" t="s">
        <v>2436</v>
      </c>
      <c r="H45" s="2" t="s">
        <v>43</v>
      </c>
      <c r="I45" s="2" t="s">
        <v>68</v>
      </c>
      <c r="J45" s="2" t="s">
        <v>44</v>
      </c>
      <c r="K45" s="2" t="s">
        <v>641</v>
      </c>
      <c r="L45" s="2" t="s">
        <v>2653</v>
      </c>
      <c r="M45" s="2" t="s">
        <v>46</v>
      </c>
      <c r="N45" s="2" t="s">
        <v>274</v>
      </c>
      <c r="O45" s="2" t="s">
        <v>47</v>
      </c>
      <c r="P45" s="2" t="s">
        <v>2410</v>
      </c>
      <c r="Q45" s="2" t="s">
        <v>2632</v>
      </c>
      <c r="R45" s="2" t="s">
        <v>612</v>
      </c>
      <c r="S45" s="2" t="s">
        <v>2654</v>
      </c>
      <c r="T45" s="2" t="s">
        <v>2655</v>
      </c>
      <c r="U45" s="2" t="s">
        <v>645</v>
      </c>
      <c r="V45" s="2" t="s">
        <v>646</v>
      </c>
      <c r="W45" s="2"/>
      <c r="X45" s="2"/>
      <c r="Y45" s="2"/>
      <c r="Z45" s="2"/>
      <c r="AA45" s="2" t="s">
        <v>2635</v>
      </c>
      <c r="AB45" s="2" t="s">
        <v>2635</v>
      </c>
      <c r="AC45">
        <f>Notes!$C$7 * Notes!$K$7 * Notes!$C$10 * Notes!$C$13</f>
        <v>27124684800</v>
      </c>
      <c r="AD45">
        <f>Notes!$D$7 * Notes!$L$7 * Notes!$C$10 * Notes!$C$13</f>
        <v>8798285220</v>
      </c>
      <c r="AE45">
        <f>Notes!$E$7 * Notes!$M$7 * Notes!$C$10 * Notes!$C$13</f>
        <v>3133440000</v>
      </c>
      <c r="AF45">
        <f>Notes!$F$7 * Notes!$N$7 * Notes!$C$10 * Notes!$C$13</f>
        <v>14155776000</v>
      </c>
      <c r="AG45">
        <v>3</v>
      </c>
      <c r="AH45">
        <v>3</v>
      </c>
      <c r="AI45">
        <v>3</v>
      </c>
    </row>
    <row r="46" spans="1:35" ht="45" x14ac:dyDescent="0.25">
      <c r="A46" s="2" t="s">
        <v>37</v>
      </c>
      <c r="B46" s="2" t="s">
        <v>2656</v>
      </c>
      <c r="C46" s="2" t="s">
        <v>64</v>
      </c>
      <c r="D46" s="2" t="s">
        <v>2657</v>
      </c>
      <c r="E46" s="2"/>
      <c r="F46" s="2" t="s">
        <v>2658</v>
      </c>
      <c r="G46" s="2" t="s">
        <v>2442</v>
      </c>
      <c r="H46" s="2" t="s">
        <v>43</v>
      </c>
      <c r="I46" s="2" t="s">
        <v>68</v>
      </c>
      <c r="J46" s="2" t="s">
        <v>44</v>
      </c>
      <c r="K46" s="2" t="s">
        <v>641</v>
      </c>
      <c r="L46" s="2" t="s">
        <v>2658</v>
      </c>
      <c r="M46" s="2" t="s">
        <v>46</v>
      </c>
      <c r="N46" s="2" t="s">
        <v>274</v>
      </c>
      <c r="O46" s="2" t="s">
        <v>47</v>
      </c>
      <c r="P46" s="2" t="s">
        <v>2410</v>
      </c>
      <c r="Q46" s="2" t="s">
        <v>2632</v>
      </c>
      <c r="R46" s="2" t="s">
        <v>624</v>
      </c>
      <c r="S46" s="2" t="s">
        <v>2659</v>
      </c>
      <c r="T46" s="2" t="s">
        <v>2660</v>
      </c>
      <c r="U46" s="2" t="s">
        <v>645</v>
      </c>
      <c r="V46" s="2" t="s">
        <v>646</v>
      </c>
      <c r="W46" s="2"/>
      <c r="X46" s="2"/>
      <c r="Y46" s="2"/>
      <c r="Z46" s="2"/>
      <c r="AA46" s="2" t="s">
        <v>2635</v>
      </c>
      <c r="AB46" s="2" t="s">
        <v>2635</v>
      </c>
      <c r="AC46">
        <f>Notes!$C$7 * Notes!$K$7 * Notes!$C$10 * Notes!$C$13</f>
        <v>27124684800</v>
      </c>
      <c r="AD46">
        <f>Notes!$D$7 * Notes!$L$7 * Notes!$C$10 * Notes!$C$13</f>
        <v>8798285220</v>
      </c>
      <c r="AE46">
        <f>Notes!$E$7 * Notes!$M$7 * Notes!$C$10 * Notes!$C$13</f>
        <v>3133440000</v>
      </c>
      <c r="AF46">
        <f>Notes!$F$7 * Notes!$N$7 * Notes!$C$10 * Notes!$C$13</f>
        <v>14155776000</v>
      </c>
      <c r="AG46">
        <v>3</v>
      </c>
      <c r="AH46">
        <v>3</v>
      </c>
      <c r="AI46">
        <v>3</v>
      </c>
    </row>
    <row r="47" spans="1:35" ht="60" x14ac:dyDescent="0.25">
      <c r="A47" s="2" t="s">
        <v>37</v>
      </c>
      <c r="B47" s="2" t="s">
        <v>2661</v>
      </c>
      <c r="C47" s="2" t="s">
        <v>64</v>
      </c>
      <c r="D47" s="2" t="s">
        <v>2662</v>
      </c>
      <c r="E47" s="2"/>
      <c r="F47" s="2" t="s">
        <v>2663</v>
      </c>
      <c r="G47" s="2" t="s">
        <v>2448</v>
      </c>
      <c r="H47" s="2" t="s">
        <v>43</v>
      </c>
      <c r="I47" s="2" t="s">
        <v>81</v>
      </c>
      <c r="J47" s="2" t="s">
        <v>44</v>
      </c>
      <c r="K47" s="2" t="s">
        <v>641</v>
      </c>
      <c r="L47" s="2" t="s">
        <v>2663</v>
      </c>
      <c r="M47" s="2" t="s">
        <v>46</v>
      </c>
      <c r="N47" s="2" t="s">
        <v>274</v>
      </c>
      <c r="O47" s="2" t="s">
        <v>47</v>
      </c>
      <c r="P47" s="2" t="s">
        <v>2410</v>
      </c>
      <c r="Q47" s="2" t="s">
        <v>2632</v>
      </c>
      <c r="R47" s="2" t="s">
        <v>633</v>
      </c>
      <c r="S47" s="2" t="s">
        <v>2664</v>
      </c>
      <c r="T47" s="2" t="s">
        <v>2665</v>
      </c>
      <c r="U47" s="2" t="s">
        <v>645</v>
      </c>
      <c r="V47" s="2" t="s">
        <v>646</v>
      </c>
      <c r="W47" s="2"/>
      <c r="X47" s="2"/>
      <c r="Y47" s="2"/>
      <c r="Z47" s="2"/>
      <c r="AA47" s="2" t="s">
        <v>2635</v>
      </c>
      <c r="AB47" s="2" t="s">
        <v>2635</v>
      </c>
      <c r="AC47">
        <f>Notes!$C$7 * Notes!$K$7 * Notes!$C$10 * Notes!$C$13</f>
        <v>27124684800</v>
      </c>
      <c r="AD47">
        <f>Notes!$D$7 * Notes!$L$7 * Notes!$C$10 * Notes!$C$13</f>
        <v>8798285220</v>
      </c>
      <c r="AE47">
        <f>Notes!$E$7 * Notes!$M$7 * Notes!$C$10 * Notes!$C$13</f>
        <v>3133440000</v>
      </c>
      <c r="AF47">
        <f>Notes!$F$7 * Notes!$N$7 * Notes!$C$10 * Notes!$C$13</f>
        <v>14155776000</v>
      </c>
      <c r="AG47">
        <v>3</v>
      </c>
      <c r="AH47">
        <v>3</v>
      </c>
      <c r="AI47">
        <v>3</v>
      </c>
    </row>
    <row r="48" spans="1:35" ht="45" x14ac:dyDescent="0.25">
      <c r="A48" s="2" t="s">
        <v>37</v>
      </c>
      <c r="B48" s="2" t="s">
        <v>2666</v>
      </c>
      <c r="C48" s="2" t="s">
        <v>64</v>
      </c>
      <c r="D48" s="2" t="s">
        <v>2667</v>
      </c>
      <c r="E48" s="2"/>
      <c r="F48" s="2" t="s">
        <v>2668</v>
      </c>
      <c r="G48" s="2" t="s">
        <v>2454</v>
      </c>
      <c r="H48" s="2" t="s">
        <v>43</v>
      </c>
      <c r="I48" s="2" t="s">
        <v>81</v>
      </c>
      <c r="J48" s="2" t="s">
        <v>44</v>
      </c>
      <c r="K48" s="2" t="s">
        <v>641</v>
      </c>
      <c r="L48" s="2" t="s">
        <v>2668</v>
      </c>
      <c r="M48" s="2" t="s">
        <v>46</v>
      </c>
      <c r="N48" s="2" t="s">
        <v>274</v>
      </c>
      <c r="O48" s="2" t="s">
        <v>47</v>
      </c>
      <c r="P48" s="2" t="s">
        <v>2410</v>
      </c>
      <c r="Q48" s="2" t="s">
        <v>2632</v>
      </c>
      <c r="R48" s="2" t="s">
        <v>642</v>
      </c>
      <c r="S48" s="2" t="s">
        <v>2669</v>
      </c>
      <c r="T48" s="2" t="s">
        <v>2670</v>
      </c>
      <c r="U48" s="2" t="s">
        <v>645</v>
      </c>
      <c r="V48" s="2" t="s">
        <v>646</v>
      </c>
      <c r="W48" s="2"/>
      <c r="X48" s="2"/>
      <c r="Y48" s="2"/>
      <c r="Z48" s="2"/>
      <c r="AA48" s="2" t="s">
        <v>2635</v>
      </c>
      <c r="AB48" s="2" t="s">
        <v>2635</v>
      </c>
      <c r="AC48">
        <f>Notes!$C$7 * Notes!$K$7 * Notes!$C$10 * Notes!$C$13</f>
        <v>27124684800</v>
      </c>
      <c r="AD48">
        <f>Notes!$D$7 * Notes!$L$7 * Notes!$C$10 * Notes!$C$13</f>
        <v>8798285220</v>
      </c>
      <c r="AE48">
        <f>Notes!$E$7 * Notes!$M$7 * Notes!$C$10 * Notes!$C$13</f>
        <v>3133440000</v>
      </c>
      <c r="AF48">
        <f>Notes!$F$7 * Notes!$N$7 * Notes!$C$10 * Notes!$C$13</f>
        <v>14155776000</v>
      </c>
      <c r="AG48">
        <v>3</v>
      </c>
      <c r="AH48">
        <v>3</v>
      </c>
      <c r="AI48">
        <v>3</v>
      </c>
    </row>
    <row r="49" spans="1:35" ht="105" x14ac:dyDescent="0.25">
      <c r="A49" s="2" t="s">
        <v>37</v>
      </c>
      <c r="B49" s="2" t="s">
        <v>2671</v>
      </c>
      <c r="C49" s="2" t="s">
        <v>198</v>
      </c>
      <c r="D49" s="2" t="s">
        <v>2672</v>
      </c>
      <c r="E49" s="2"/>
      <c r="F49" s="2" t="s">
        <v>2673</v>
      </c>
      <c r="G49" s="2" t="s">
        <v>201</v>
      </c>
      <c r="H49" s="2" t="s">
        <v>43</v>
      </c>
      <c r="I49" s="2"/>
      <c r="J49" s="2" t="s">
        <v>44</v>
      </c>
      <c r="K49" s="2" t="s">
        <v>45</v>
      </c>
      <c r="L49" s="2" t="s">
        <v>2673</v>
      </c>
      <c r="M49" s="2" t="s">
        <v>46</v>
      </c>
      <c r="N49" s="2" t="s">
        <v>274</v>
      </c>
      <c r="O49" s="2" t="s">
        <v>47</v>
      </c>
      <c r="P49" s="2" t="s">
        <v>2410</v>
      </c>
      <c r="Q49" s="2" t="s">
        <v>2674</v>
      </c>
      <c r="R49" s="2" t="s">
        <v>649</v>
      </c>
      <c r="S49" s="2" t="s">
        <v>2675</v>
      </c>
      <c r="T49" s="2" t="s">
        <v>2676</v>
      </c>
      <c r="U49" s="2" t="s">
        <v>50</v>
      </c>
      <c r="V49" s="2" t="s">
        <v>51</v>
      </c>
      <c r="W49" s="2"/>
      <c r="X49" s="2"/>
      <c r="Y49" s="2"/>
      <c r="Z49" s="2"/>
      <c r="AA49" s="2" t="s">
        <v>2677</v>
      </c>
      <c r="AB49" s="2" t="s">
        <v>2677</v>
      </c>
      <c r="AC49">
        <f>Notes!$C$7 * Notes!$C$10 * Notes!$C$13</f>
        <v>197990400</v>
      </c>
      <c r="AD49">
        <f>Notes!$D$7 * Notes!$C$10 * Notes!$C$13</f>
        <v>64221060</v>
      </c>
      <c r="AE49">
        <f>Notes!$E$7 * Notes!$C$10 * Notes!$C$13</f>
        <v>36864000</v>
      </c>
      <c r="AF49">
        <f>Notes!$F$7 * Notes!$C$10 * Notes!$C$13</f>
        <v>157286400</v>
      </c>
      <c r="AG49">
        <v>3</v>
      </c>
      <c r="AH49">
        <v>2</v>
      </c>
      <c r="AI49">
        <v>3</v>
      </c>
    </row>
    <row r="50" spans="1:35" ht="60" x14ac:dyDescent="0.25">
      <c r="A50" s="2" t="s">
        <v>37</v>
      </c>
      <c r="B50" s="2" t="s">
        <v>2678</v>
      </c>
      <c r="C50" s="2" t="s">
        <v>37</v>
      </c>
      <c r="D50" s="2" t="s">
        <v>2679</v>
      </c>
      <c r="E50" s="2" t="s">
        <v>2680</v>
      </c>
      <c r="F50" s="2" t="s">
        <v>2681</v>
      </c>
      <c r="G50" s="2" t="s">
        <v>2682</v>
      </c>
      <c r="H50" s="2" t="s">
        <v>2683</v>
      </c>
      <c r="I50" s="2"/>
      <c r="J50" s="2" t="s">
        <v>44</v>
      </c>
      <c r="K50" s="2" t="s">
        <v>45</v>
      </c>
      <c r="L50" s="2" t="s">
        <v>2681</v>
      </c>
      <c r="M50" s="2" t="s">
        <v>46</v>
      </c>
      <c r="N50" s="2" t="s">
        <v>274</v>
      </c>
      <c r="O50" s="2" t="s">
        <v>47</v>
      </c>
      <c r="P50" s="2" t="s">
        <v>2410</v>
      </c>
      <c r="Q50" s="2" t="s">
        <v>2674</v>
      </c>
      <c r="R50" s="2" t="s">
        <v>658</v>
      </c>
      <c r="S50" s="2" t="s">
        <v>2684</v>
      </c>
      <c r="T50" s="2" t="s">
        <v>2685</v>
      </c>
      <c r="U50" s="2" t="s">
        <v>2686</v>
      </c>
      <c r="V50" s="2" t="s">
        <v>2687</v>
      </c>
      <c r="W50" s="2"/>
      <c r="X50" s="2"/>
      <c r="Y50" s="2"/>
      <c r="Z50" s="2"/>
      <c r="AA50" s="2" t="s">
        <v>2688</v>
      </c>
      <c r="AB50" s="2" t="s">
        <v>2688</v>
      </c>
      <c r="AC50">
        <f>Notes!$C$7 * Notes!$C$10 * Notes!$C$13</f>
        <v>197990400</v>
      </c>
      <c r="AD50">
        <f>Notes!$D$7 * Notes!$C$10 * Notes!$C$13</f>
        <v>64221060</v>
      </c>
      <c r="AE50">
        <f>Notes!$E$7 * Notes!$C$10 * Notes!$C$13</f>
        <v>36864000</v>
      </c>
      <c r="AF50">
        <f>Notes!$F$7 * Notes!$C$10 * Notes!$C$13</f>
        <v>157286400</v>
      </c>
      <c r="AG50">
        <v>3</v>
      </c>
      <c r="AH50">
        <v>2</v>
      </c>
      <c r="AI50">
        <v>3</v>
      </c>
    </row>
    <row r="51" spans="1:35" ht="60" x14ac:dyDescent="0.25">
      <c r="A51" s="2" t="s">
        <v>37</v>
      </c>
      <c r="B51" s="2" t="s">
        <v>2689</v>
      </c>
      <c r="C51" s="2" t="s">
        <v>189</v>
      </c>
      <c r="D51" s="2" t="s">
        <v>2690</v>
      </c>
      <c r="E51" s="2" t="s">
        <v>2680</v>
      </c>
      <c r="F51" s="2" t="s">
        <v>2691</v>
      </c>
      <c r="G51" s="2" t="s">
        <v>2692</v>
      </c>
      <c r="H51" s="2" t="s">
        <v>2683</v>
      </c>
      <c r="I51" s="2"/>
      <c r="J51" s="2" t="s">
        <v>44</v>
      </c>
      <c r="K51" s="2" t="s">
        <v>45</v>
      </c>
      <c r="L51" s="2" t="s">
        <v>2691</v>
      </c>
      <c r="M51" s="2" t="s">
        <v>46</v>
      </c>
      <c r="N51" s="2" t="s">
        <v>274</v>
      </c>
      <c r="O51" s="2" t="s">
        <v>47</v>
      </c>
      <c r="P51" s="2" t="s">
        <v>2410</v>
      </c>
      <c r="Q51" s="2" t="s">
        <v>2674</v>
      </c>
      <c r="R51" s="2" t="s">
        <v>664</v>
      </c>
      <c r="S51" s="2" t="s">
        <v>2693</v>
      </c>
      <c r="T51" s="2" t="s">
        <v>2694</v>
      </c>
      <c r="U51" s="2" t="s">
        <v>2686</v>
      </c>
      <c r="V51" s="2" t="s">
        <v>2687</v>
      </c>
      <c r="W51" s="2"/>
      <c r="X51" s="2"/>
      <c r="Y51" s="2"/>
      <c r="Z51" s="2"/>
      <c r="AA51" s="2" t="s">
        <v>2688</v>
      </c>
      <c r="AB51" s="2" t="s">
        <v>2688</v>
      </c>
      <c r="AC51">
        <f>Notes!$C$7 * Notes!$C$10 * Notes!$C$13</f>
        <v>197990400</v>
      </c>
      <c r="AD51">
        <f>Notes!$D$7 * Notes!$C$10 * Notes!$C$13</f>
        <v>64221060</v>
      </c>
      <c r="AE51">
        <f>Notes!$E$7 * Notes!$C$10 * Notes!$C$13</f>
        <v>36864000</v>
      </c>
      <c r="AF51">
        <f>Notes!$F$7 * Notes!$C$10 * Notes!$C$13</f>
        <v>157286400</v>
      </c>
      <c r="AG51">
        <v>3</v>
      </c>
      <c r="AH51">
        <v>2</v>
      </c>
      <c r="AI51">
        <v>3</v>
      </c>
    </row>
    <row r="52" spans="1:35" ht="30" x14ac:dyDescent="0.25">
      <c r="A52" s="2" t="s">
        <v>37</v>
      </c>
      <c r="B52" s="2" t="s">
        <v>2695</v>
      </c>
      <c r="C52" s="2" t="s">
        <v>198</v>
      </c>
      <c r="D52" s="2" t="s">
        <v>2696</v>
      </c>
      <c r="E52" s="2"/>
      <c r="F52" s="2" t="s">
        <v>2697</v>
      </c>
      <c r="G52" s="2" t="s">
        <v>610</v>
      </c>
      <c r="H52" s="2" t="s">
        <v>43</v>
      </c>
      <c r="I52" s="2"/>
      <c r="J52" s="2" t="s">
        <v>44</v>
      </c>
      <c r="K52" s="2" t="s">
        <v>2698</v>
      </c>
      <c r="L52" s="2" t="s">
        <v>2697</v>
      </c>
      <c r="M52" s="2" t="s">
        <v>46</v>
      </c>
      <c r="N52" s="2" t="s">
        <v>274</v>
      </c>
      <c r="O52" s="2" t="s">
        <v>47</v>
      </c>
      <c r="P52" s="2" t="s">
        <v>2410</v>
      </c>
      <c r="Q52" s="2" t="s">
        <v>2674</v>
      </c>
      <c r="R52" s="2" t="s">
        <v>670</v>
      </c>
      <c r="S52" s="2" t="s">
        <v>2699</v>
      </c>
      <c r="T52" s="2" t="s">
        <v>2700</v>
      </c>
      <c r="U52" s="2" t="s">
        <v>2701</v>
      </c>
      <c r="V52" s="2" t="s">
        <v>2702</v>
      </c>
      <c r="W52" s="2"/>
      <c r="X52" s="2"/>
      <c r="Y52" s="2"/>
      <c r="Z52" s="2"/>
      <c r="AA52" s="2" t="s">
        <v>2677</v>
      </c>
      <c r="AB52" s="2" t="s">
        <v>2677</v>
      </c>
      <c r="AG52">
        <v>3</v>
      </c>
      <c r="AH52">
        <v>2</v>
      </c>
      <c r="AI52">
        <v>3</v>
      </c>
    </row>
    <row r="53" spans="1:35" ht="105" x14ac:dyDescent="0.25">
      <c r="A53" s="2" t="s">
        <v>37</v>
      </c>
      <c r="B53" s="2" t="s">
        <v>2703</v>
      </c>
      <c r="C53" s="2" t="s">
        <v>198</v>
      </c>
      <c r="D53" s="2" t="s">
        <v>2704</v>
      </c>
      <c r="E53" s="2"/>
      <c r="F53" s="2" t="s">
        <v>2705</v>
      </c>
      <c r="G53" s="2" t="s">
        <v>201</v>
      </c>
      <c r="H53" s="2" t="s">
        <v>43</v>
      </c>
      <c r="I53" s="2"/>
      <c r="J53" s="2" t="s">
        <v>44</v>
      </c>
      <c r="K53" s="2" t="s">
        <v>45</v>
      </c>
      <c r="L53" s="2" t="s">
        <v>2705</v>
      </c>
      <c r="M53" s="2" t="s">
        <v>46</v>
      </c>
      <c r="N53" s="2" t="s">
        <v>274</v>
      </c>
      <c r="O53" s="2" t="s">
        <v>47</v>
      </c>
      <c r="P53" s="2" t="s">
        <v>2410</v>
      </c>
      <c r="Q53" s="2" t="s">
        <v>2674</v>
      </c>
      <c r="R53" s="2" t="s">
        <v>677</v>
      </c>
      <c r="S53" s="2" t="s">
        <v>2706</v>
      </c>
      <c r="T53" s="2" t="s">
        <v>2707</v>
      </c>
      <c r="U53" s="2" t="s">
        <v>50</v>
      </c>
      <c r="V53" s="2" t="s">
        <v>51</v>
      </c>
      <c r="W53" s="2"/>
      <c r="X53" s="2"/>
      <c r="Y53" s="2"/>
      <c r="Z53" s="2"/>
      <c r="AA53" s="2" t="s">
        <v>2708</v>
      </c>
      <c r="AB53" s="2" t="s">
        <v>2708</v>
      </c>
      <c r="AC53">
        <f>Notes!$C$7 * Notes!$C$10 * Notes!$C$13</f>
        <v>197990400</v>
      </c>
      <c r="AD53">
        <f>Notes!$D$7 * Notes!$C$10 * Notes!$C$13</f>
        <v>64221060</v>
      </c>
      <c r="AE53">
        <f>Notes!$E$7 * Notes!$C$10 * Notes!$C$13</f>
        <v>36864000</v>
      </c>
      <c r="AF53">
        <f>Notes!$F$7 * Notes!$C$10 * Notes!$C$13</f>
        <v>157286400</v>
      </c>
      <c r="AG53">
        <v>3</v>
      </c>
      <c r="AH53">
        <v>2</v>
      </c>
      <c r="AI53">
        <v>3</v>
      </c>
    </row>
    <row r="54" spans="1:35" ht="30" x14ac:dyDescent="0.25">
      <c r="A54" s="2" t="s">
        <v>37</v>
      </c>
      <c r="B54" s="2" t="s">
        <v>2709</v>
      </c>
      <c r="C54" s="2" t="s">
        <v>198</v>
      </c>
      <c r="D54" s="2" t="s">
        <v>2710</v>
      </c>
      <c r="E54" s="2"/>
      <c r="F54" s="2" t="s">
        <v>2711</v>
      </c>
      <c r="G54" s="2" t="s">
        <v>610</v>
      </c>
      <c r="H54" s="2" t="s">
        <v>43</v>
      </c>
      <c r="I54" s="2"/>
      <c r="J54" s="2" t="s">
        <v>44</v>
      </c>
      <c r="K54" s="2" t="s">
        <v>2712</v>
      </c>
      <c r="L54" s="2" t="s">
        <v>2711</v>
      </c>
      <c r="M54" s="2" t="s">
        <v>46</v>
      </c>
      <c r="N54" s="2" t="s">
        <v>274</v>
      </c>
      <c r="O54" s="2" t="s">
        <v>47</v>
      </c>
      <c r="P54" s="2" t="s">
        <v>2410</v>
      </c>
      <c r="Q54" s="2" t="s">
        <v>2674</v>
      </c>
      <c r="R54" s="2" t="s">
        <v>682</v>
      </c>
      <c r="S54" s="2" t="s">
        <v>2713</v>
      </c>
      <c r="T54" s="2" t="s">
        <v>2714</v>
      </c>
      <c r="U54" s="2" t="s">
        <v>2715</v>
      </c>
      <c r="V54" s="2" t="s">
        <v>2716</v>
      </c>
      <c r="W54" s="2"/>
      <c r="X54" s="2"/>
      <c r="Y54" s="2"/>
      <c r="Z54" s="2"/>
      <c r="AA54" s="2" t="s">
        <v>2688</v>
      </c>
      <c r="AB54" s="2" t="s">
        <v>2688</v>
      </c>
      <c r="AC54">
        <f>Notes!$C$7 * Notes!$C$10 * Notes!$C$13</f>
        <v>197990400</v>
      </c>
      <c r="AD54">
        <f>Notes!$D$7 * Notes!$C$10 * Notes!$C$13</f>
        <v>64221060</v>
      </c>
      <c r="AE54">
        <f>Notes!$E$7 * Notes!$C$10 * Notes!$C$13</f>
        <v>36864000</v>
      </c>
      <c r="AF54">
        <f>Notes!$F$7 * Notes!$C$10 * Notes!$C$13</f>
        <v>157286400</v>
      </c>
      <c r="AG54">
        <v>3</v>
      </c>
      <c r="AH54">
        <v>2</v>
      </c>
      <c r="AI54">
        <v>3</v>
      </c>
    </row>
    <row r="55" spans="1:35" ht="30" x14ac:dyDescent="0.25">
      <c r="A55" s="2" t="s">
        <v>37</v>
      </c>
      <c r="B55" s="2" t="s">
        <v>2717</v>
      </c>
      <c r="C55" s="2" t="s">
        <v>198</v>
      </c>
      <c r="D55" s="2" t="s">
        <v>2718</v>
      </c>
      <c r="E55" s="2"/>
      <c r="F55" s="2" t="s">
        <v>2719</v>
      </c>
      <c r="G55" s="2" t="s">
        <v>610</v>
      </c>
      <c r="H55" s="2" t="s">
        <v>43</v>
      </c>
      <c r="I55" s="2"/>
      <c r="J55" s="2" t="s">
        <v>44</v>
      </c>
      <c r="K55" s="2" t="s">
        <v>2720</v>
      </c>
      <c r="L55" s="2" t="s">
        <v>2719</v>
      </c>
      <c r="M55" s="2" t="s">
        <v>46</v>
      </c>
      <c r="N55" s="2" t="s">
        <v>274</v>
      </c>
      <c r="O55" s="2" t="s">
        <v>47</v>
      </c>
      <c r="P55" s="2" t="s">
        <v>2410</v>
      </c>
      <c r="Q55" s="2" t="s">
        <v>2674</v>
      </c>
      <c r="R55" s="2" t="s">
        <v>687</v>
      </c>
      <c r="S55" s="2" t="s">
        <v>2721</v>
      </c>
      <c r="T55" s="2" t="s">
        <v>2722</v>
      </c>
      <c r="U55" s="2" t="s">
        <v>2723</v>
      </c>
      <c r="V55" s="2" t="s">
        <v>2724</v>
      </c>
      <c r="W55" s="2"/>
      <c r="X55" s="2"/>
      <c r="Y55" s="2"/>
      <c r="Z55" s="2"/>
      <c r="AA55" s="2" t="s">
        <v>2688</v>
      </c>
      <c r="AB55" s="2" t="s">
        <v>2688</v>
      </c>
      <c r="AC55">
        <f>Notes!$C$7 * Notes!$C$10 * Notes!$C$13</f>
        <v>197990400</v>
      </c>
      <c r="AD55">
        <f>Notes!$D$7 * Notes!$C$10 * Notes!$C$13</f>
        <v>64221060</v>
      </c>
      <c r="AE55">
        <f>Notes!$E$7 * Notes!$C$10 * Notes!$C$13</f>
        <v>36864000</v>
      </c>
      <c r="AF55">
        <f>Notes!$F$7 * Notes!$C$10 * Notes!$C$13</f>
        <v>157286400</v>
      </c>
      <c r="AG55">
        <v>3</v>
      </c>
      <c r="AH55">
        <v>3</v>
      </c>
      <c r="AI55">
        <v>3</v>
      </c>
    </row>
    <row r="56" spans="1:35" ht="30" x14ac:dyDescent="0.25">
      <c r="A56" s="2" t="s">
        <v>37</v>
      </c>
      <c r="B56" s="2" t="s">
        <v>2725</v>
      </c>
      <c r="C56" s="2" t="s">
        <v>198</v>
      </c>
      <c r="D56" s="2" t="s">
        <v>2726</v>
      </c>
      <c r="E56" s="2"/>
      <c r="F56" s="2" t="s">
        <v>2727</v>
      </c>
      <c r="G56" s="2" t="s">
        <v>610</v>
      </c>
      <c r="H56" s="2" t="s">
        <v>43</v>
      </c>
      <c r="I56" s="2"/>
      <c r="J56" s="2" t="s">
        <v>44</v>
      </c>
      <c r="K56" s="2" t="s">
        <v>2728</v>
      </c>
      <c r="L56" s="2" t="s">
        <v>2727</v>
      </c>
      <c r="M56" s="2" t="s">
        <v>46</v>
      </c>
      <c r="N56" s="2" t="s">
        <v>274</v>
      </c>
      <c r="O56" s="2" t="s">
        <v>47</v>
      </c>
      <c r="P56" s="2" t="s">
        <v>2410</v>
      </c>
      <c r="Q56" s="2" t="s">
        <v>2674</v>
      </c>
      <c r="R56" s="2" t="s">
        <v>698</v>
      </c>
      <c r="S56" s="2" t="s">
        <v>2729</v>
      </c>
      <c r="T56" s="2" t="s">
        <v>2730</v>
      </c>
      <c r="U56" s="2" t="s">
        <v>2731</v>
      </c>
      <c r="V56" s="2" t="s">
        <v>2732</v>
      </c>
      <c r="W56" s="2"/>
      <c r="X56" s="2"/>
      <c r="Y56" s="2"/>
      <c r="Z56" s="2"/>
      <c r="AA56" s="2" t="s">
        <v>2688</v>
      </c>
      <c r="AB56" s="2" t="s">
        <v>2688</v>
      </c>
      <c r="AC56">
        <f>Notes!$C$7 * Notes!$C$10 * Notes!$C$13</f>
        <v>197990400</v>
      </c>
      <c r="AD56">
        <f>Notes!$D$7 * Notes!$C$10 * Notes!$C$13</f>
        <v>64221060</v>
      </c>
      <c r="AE56">
        <f>Notes!$E$7 * Notes!$C$10 * Notes!$C$13</f>
        <v>36864000</v>
      </c>
      <c r="AF56">
        <f>Notes!$F$7 * Notes!$C$10 * Notes!$C$13</f>
        <v>157286400</v>
      </c>
      <c r="AG56">
        <v>3</v>
      </c>
      <c r="AH56">
        <v>3</v>
      </c>
      <c r="AI56">
        <v>3</v>
      </c>
    </row>
    <row r="57" spans="1:35" ht="30" x14ac:dyDescent="0.25">
      <c r="A57" s="2" t="s">
        <v>37</v>
      </c>
      <c r="B57" s="2" t="s">
        <v>2733</v>
      </c>
      <c r="C57" s="2" t="s">
        <v>198</v>
      </c>
      <c r="D57" s="2" t="s">
        <v>2734</v>
      </c>
      <c r="E57" s="2"/>
      <c r="F57" s="2" t="s">
        <v>2735</v>
      </c>
      <c r="G57" s="2" t="s">
        <v>610</v>
      </c>
      <c r="H57" s="2" t="s">
        <v>647</v>
      </c>
      <c r="I57" s="2"/>
      <c r="J57" s="2" t="s">
        <v>44</v>
      </c>
      <c r="K57" s="2" t="s">
        <v>2736</v>
      </c>
      <c r="L57" s="2" t="s">
        <v>2735</v>
      </c>
      <c r="M57" s="2" t="s">
        <v>46</v>
      </c>
      <c r="N57" s="2" t="s">
        <v>274</v>
      </c>
      <c r="O57" s="2" t="s">
        <v>47</v>
      </c>
      <c r="P57" s="2" t="s">
        <v>2410</v>
      </c>
      <c r="Q57" s="2" t="s">
        <v>2674</v>
      </c>
      <c r="R57" s="2" t="s">
        <v>705</v>
      </c>
      <c r="S57" s="2" t="s">
        <v>2737</v>
      </c>
      <c r="T57" s="2" t="s">
        <v>2738</v>
      </c>
      <c r="U57" s="2" t="s">
        <v>2739</v>
      </c>
      <c r="V57" s="2" t="s">
        <v>2740</v>
      </c>
      <c r="W57" s="2"/>
      <c r="X57" s="2"/>
      <c r="Y57" s="2"/>
      <c r="Z57" s="2"/>
      <c r="AA57" s="2" t="s">
        <v>2708</v>
      </c>
      <c r="AB57" s="2" t="s">
        <v>2708</v>
      </c>
      <c r="AG57">
        <v>3</v>
      </c>
      <c r="AH57">
        <v>3</v>
      </c>
      <c r="AI57">
        <v>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ED53-49B9-497C-B4C1-490CEABAB238}">
  <dimension ref="A1:AI56"/>
  <sheetViews>
    <sheetView topLeftCell="L49" workbookViewId="0">
      <selection activeCell="A29" sqref="A29:XFD30"/>
    </sheetView>
  </sheetViews>
  <sheetFormatPr defaultRowHeight="15" x14ac:dyDescent="0.25"/>
  <cols>
    <col min="2" max="12" width="40.7109375" customWidth="1"/>
    <col min="13" max="28" width="40.7109375" hidden="1" customWidth="1"/>
    <col min="29" max="29" width="27.140625" customWidth="1"/>
    <col min="30" max="30" width="9.140625" customWidth="1"/>
    <col min="31" max="31" width="25.5703125" customWidth="1"/>
    <col min="32" max="32" width="18"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1004</v>
      </c>
      <c r="AD1" s="1" t="s">
        <v>1005</v>
      </c>
      <c r="AE1" s="1" t="s">
        <v>1006</v>
      </c>
      <c r="AF1" s="1" t="s">
        <v>4226</v>
      </c>
      <c r="AG1" s="1" t="s">
        <v>4222</v>
      </c>
      <c r="AH1" s="1" t="s">
        <v>4223</v>
      </c>
      <c r="AI1" s="1" t="s">
        <v>4224</v>
      </c>
    </row>
    <row r="2" spans="1:35" ht="45" x14ac:dyDescent="0.25">
      <c r="A2" s="2" t="s">
        <v>37</v>
      </c>
      <c r="B2" s="2" t="s">
        <v>2045</v>
      </c>
      <c r="C2" s="2" t="s">
        <v>125</v>
      </c>
      <c r="D2" s="2" t="s">
        <v>2046</v>
      </c>
      <c r="E2" s="2"/>
      <c r="F2" s="2" t="s">
        <v>2047</v>
      </c>
      <c r="G2" s="2" t="s">
        <v>2048</v>
      </c>
      <c r="H2" s="2" t="s">
        <v>165</v>
      </c>
      <c r="I2" s="2"/>
      <c r="J2" s="2" t="s">
        <v>44</v>
      </c>
      <c r="K2" s="2" t="s">
        <v>45</v>
      </c>
      <c r="L2" s="2" t="s">
        <v>2047</v>
      </c>
      <c r="M2" s="2" t="s">
        <v>130</v>
      </c>
      <c r="N2" s="2" t="s">
        <v>274</v>
      </c>
      <c r="O2" s="2" t="s">
        <v>47</v>
      </c>
      <c r="P2" s="2" t="s">
        <v>2049</v>
      </c>
      <c r="Q2" s="2"/>
      <c r="R2" s="2" t="s">
        <v>48</v>
      </c>
      <c r="S2" s="2" t="s">
        <v>2050</v>
      </c>
      <c r="T2" s="2" t="s">
        <v>2051</v>
      </c>
      <c r="U2" s="2" t="s">
        <v>168</v>
      </c>
      <c r="V2" s="2" t="s">
        <v>169</v>
      </c>
      <c r="W2" s="2"/>
      <c r="X2" s="2"/>
      <c r="Y2" s="2"/>
      <c r="Z2" s="2"/>
      <c r="AA2" s="2" t="s">
        <v>1605</v>
      </c>
      <c r="AB2" s="2" t="s">
        <v>1605</v>
      </c>
      <c r="AC2">
        <f>Notes!$C$7 * Notes!$C$10 * Notes!$C$13</f>
        <v>197990400</v>
      </c>
      <c r="AD2">
        <f>Notes!$D$7 * Notes!$C$10 * Notes!$C$13</f>
        <v>64221060</v>
      </c>
      <c r="AE2">
        <f>Notes!$E$7 * Notes!$C$10 * Notes!$C$13</f>
        <v>36864000</v>
      </c>
      <c r="AF2">
        <f>Notes!$F$7 * Notes!$C$10 * Notes!$C$13</f>
        <v>157286400</v>
      </c>
      <c r="AG2">
        <v>3</v>
      </c>
      <c r="AH2">
        <v>3</v>
      </c>
      <c r="AI2">
        <v>3</v>
      </c>
    </row>
    <row r="3" spans="1:35" ht="60" x14ac:dyDescent="0.25">
      <c r="A3" s="2" t="s">
        <v>37</v>
      </c>
      <c r="B3" s="2" t="s">
        <v>2052</v>
      </c>
      <c r="C3" s="2" t="s">
        <v>125</v>
      </c>
      <c r="D3" s="2" t="s">
        <v>1462</v>
      </c>
      <c r="E3" s="2"/>
      <c r="F3" s="2" t="s">
        <v>2053</v>
      </c>
      <c r="G3" s="2" t="s">
        <v>129</v>
      </c>
      <c r="H3" s="2" t="s">
        <v>165</v>
      </c>
      <c r="I3" s="2"/>
      <c r="J3" s="2" t="s">
        <v>44</v>
      </c>
      <c r="K3" s="2" t="s">
        <v>1465</v>
      </c>
      <c r="L3" s="2" t="s">
        <v>2053</v>
      </c>
      <c r="M3" s="2" t="s">
        <v>130</v>
      </c>
      <c r="N3" s="2" t="s">
        <v>274</v>
      </c>
      <c r="O3" s="2" t="s">
        <v>47</v>
      </c>
      <c r="P3" s="2" t="s">
        <v>2054</v>
      </c>
      <c r="Q3" s="2"/>
      <c r="R3" s="2" t="s">
        <v>2055</v>
      </c>
      <c r="S3" s="2" t="s">
        <v>2056</v>
      </c>
      <c r="T3" s="2" t="s">
        <v>2057</v>
      </c>
      <c r="U3" s="2" t="s">
        <v>1468</v>
      </c>
      <c r="V3" s="2" t="s">
        <v>1469</v>
      </c>
      <c r="W3" s="2"/>
      <c r="X3" s="2"/>
      <c r="Y3" s="2"/>
      <c r="Z3" s="2"/>
      <c r="AA3" s="2" t="s">
        <v>1476</v>
      </c>
      <c r="AB3" s="2" t="s">
        <v>1476</v>
      </c>
      <c r="AC3">
        <f>Notes!$C$7 * Notes!$C$10 * Notes!$C$13</f>
        <v>197990400</v>
      </c>
      <c r="AD3">
        <f>Notes!$D$7 * Notes!$C$10 * Notes!$C$13</f>
        <v>64221060</v>
      </c>
      <c r="AE3">
        <f>Notes!$E$7 * Notes!$C$10 * Notes!$C$13</f>
        <v>36864000</v>
      </c>
      <c r="AF3">
        <f>Notes!$F$7 * Notes!$C$10 * Notes!$C$13</f>
        <v>157286400</v>
      </c>
      <c r="AG3">
        <v>3</v>
      </c>
      <c r="AH3">
        <v>2</v>
      </c>
      <c r="AI3">
        <v>3</v>
      </c>
    </row>
    <row r="4" spans="1:35" ht="45" x14ac:dyDescent="0.25">
      <c r="A4" s="2" t="s">
        <v>37</v>
      </c>
      <c r="B4" s="2" t="s">
        <v>2058</v>
      </c>
      <c r="C4" s="2" t="s">
        <v>198</v>
      </c>
      <c r="D4" s="2" t="s">
        <v>2059</v>
      </c>
      <c r="E4" s="2"/>
      <c r="F4" s="2" t="s">
        <v>2060</v>
      </c>
      <c r="G4" s="2" t="s">
        <v>1238</v>
      </c>
      <c r="H4" s="2" t="s">
        <v>1533</v>
      </c>
      <c r="I4" s="2"/>
      <c r="J4" s="2" t="s">
        <v>44</v>
      </c>
      <c r="K4" s="2" t="s">
        <v>2061</v>
      </c>
      <c r="L4" s="2" t="s">
        <v>2060</v>
      </c>
      <c r="M4" s="2" t="s">
        <v>130</v>
      </c>
      <c r="N4" s="2" t="s">
        <v>274</v>
      </c>
      <c r="O4" s="2" t="s">
        <v>47</v>
      </c>
      <c r="P4" s="2" t="s">
        <v>2062</v>
      </c>
      <c r="Q4" s="2"/>
      <c r="R4" s="2" t="s">
        <v>1074</v>
      </c>
      <c r="S4" s="2" t="s">
        <v>2063</v>
      </c>
      <c r="T4" s="2" t="s">
        <v>2064</v>
      </c>
      <c r="U4" s="2" t="s">
        <v>2065</v>
      </c>
      <c r="V4" s="2" t="s">
        <v>2066</v>
      </c>
      <c r="W4" s="2"/>
      <c r="X4" s="2"/>
      <c r="Y4" s="2"/>
      <c r="Z4" s="2"/>
      <c r="AA4" s="2" t="s">
        <v>2067</v>
      </c>
      <c r="AB4" s="2" t="s">
        <v>2067</v>
      </c>
      <c r="AC4">
        <f>Notes!$C$7 * Notes!$C$10 * Notes!$C$13</f>
        <v>197990400</v>
      </c>
      <c r="AD4">
        <f>Notes!$D$7 * Notes!$C$10 * Notes!$C$13</f>
        <v>64221060</v>
      </c>
      <c r="AE4">
        <f>Notes!$E$7 * Notes!$C$10 * Notes!$C$13</f>
        <v>36864000</v>
      </c>
      <c r="AF4">
        <f>Notes!$F$7 * Notes!$C$10 * Notes!$C$13</f>
        <v>157286400</v>
      </c>
      <c r="AG4">
        <v>3</v>
      </c>
      <c r="AH4">
        <v>3</v>
      </c>
      <c r="AI4">
        <v>3</v>
      </c>
    </row>
    <row r="5" spans="1:35" ht="45" x14ac:dyDescent="0.25">
      <c r="A5" s="2" t="s">
        <v>37</v>
      </c>
      <c r="B5" s="2" t="s">
        <v>2068</v>
      </c>
      <c r="C5" s="2" t="s">
        <v>198</v>
      </c>
      <c r="D5" s="2" t="s">
        <v>2069</v>
      </c>
      <c r="E5" s="2"/>
      <c r="F5" s="2" t="s">
        <v>2070</v>
      </c>
      <c r="G5" s="2" t="s">
        <v>1238</v>
      </c>
      <c r="H5" s="2" t="s">
        <v>1533</v>
      </c>
      <c r="I5" s="2"/>
      <c r="J5" s="2" t="s">
        <v>44</v>
      </c>
      <c r="K5" s="2" t="s">
        <v>2071</v>
      </c>
      <c r="L5" s="2" t="s">
        <v>2070</v>
      </c>
      <c r="M5" s="2" t="s">
        <v>130</v>
      </c>
      <c r="N5" s="2" t="s">
        <v>274</v>
      </c>
      <c r="O5" s="2" t="s">
        <v>47</v>
      </c>
      <c r="P5" s="2" t="s">
        <v>2062</v>
      </c>
      <c r="Q5" s="2"/>
      <c r="R5" s="2" t="s">
        <v>2055</v>
      </c>
      <c r="S5" s="2" t="s">
        <v>2072</v>
      </c>
      <c r="T5" s="2" t="s">
        <v>2073</v>
      </c>
      <c r="U5" s="2" t="s">
        <v>2074</v>
      </c>
      <c r="V5" s="2" t="s">
        <v>2075</v>
      </c>
      <c r="W5" s="2"/>
      <c r="X5" s="2"/>
      <c r="Y5" s="2"/>
      <c r="Z5" s="2"/>
      <c r="AA5" s="2" t="s">
        <v>2067</v>
      </c>
      <c r="AB5" s="2" t="s">
        <v>2067</v>
      </c>
      <c r="AC5">
        <f>Notes!$C$7 * Notes!$C$10 * Notes!$C$13</f>
        <v>197990400</v>
      </c>
      <c r="AD5">
        <f>Notes!$D$7 * Notes!$C$10 * Notes!$C$13</f>
        <v>64221060</v>
      </c>
      <c r="AE5">
        <f>Notes!$E$7 * Notes!$C$10 * Notes!$C$13</f>
        <v>36864000</v>
      </c>
      <c r="AF5">
        <f>Notes!$F$7 * Notes!$C$10 * Notes!$C$13</f>
        <v>157286400</v>
      </c>
      <c r="AG5">
        <v>3</v>
      </c>
      <c r="AH5">
        <v>3</v>
      </c>
      <c r="AI5">
        <v>3</v>
      </c>
    </row>
    <row r="6" spans="1:35" ht="45" x14ac:dyDescent="0.25">
      <c r="A6" s="2" t="s">
        <v>37</v>
      </c>
      <c r="B6" s="2" t="s">
        <v>2076</v>
      </c>
      <c r="C6" s="2" t="s">
        <v>198</v>
      </c>
      <c r="D6" s="2" t="s">
        <v>2077</v>
      </c>
      <c r="E6" s="2"/>
      <c r="F6" s="2" t="s">
        <v>2078</v>
      </c>
      <c r="G6" s="2" t="s">
        <v>1238</v>
      </c>
      <c r="H6" s="2" t="s">
        <v>1533</v>
      </c>
      <c r="I6" s="2"/>
      <c r="J6" s="2" t="s">
        <v>44</v>
      </c>
      <c r="K6" s="2" t="s">
        <v>2079</v>
      </c>
      <c r="L6" s="2" t="s">
        <v>2078</v>
      </c>
      <c r="M6" s="2" t="s">
        <v>130</v>
      </c>
      <c r="N6" s="2" t="s">
        <v>274</v>
      </c>
      <c r="O6" s="2" t="s">
        <v>47</v>
      </c>
      <c r="P6" s="2" t="s">
        <v>2062</v>
      </c>
      <c r="Q6" s="2"/>
      <c r="R6" s="2" t="s">
        <v>826</v>
      </c>
      <c r="S6" s="2" t="s">
        <v>2080</v>
      </c>
      <c r="T6" s="2" t="s">
        <v>2081</v>
      </c>
      <c r="U6" s="2" t="s">
        <v>2082</v>
      </c>
      <c r="V6" s="2" t="s">
        <v>2083</v>
      </c>
      <c r="W6" s="2"/>
      <c r="X6" s="2"/>
      <c r="Y6" s="2"/>
      <c r="Z6" s="2"/>
      <c r="AA6" s="2" t="s">
        <v>2067</v>
      </c>
      <c r="AB6" s="2" t="s">
        <v>2067</v>
      </c>
      <c r="AC6">
        <f>Notes!$C$7 * Notes!$C$10 * Notes!$C$13</f>
        <v>197990400</v>
      </c>
      <c r="AD6">
        <f>Notes!$D$7 * Notes!$C$10 * Notes!$C$13</f>
        <v>64221060</v>
      </c>
      <c r="AE6">
        <f>Notes!$E$7 * Notes!$C$10 * Notes!$C$13</f>
        <v>36864000</v>
      </c>
      <c r="AF6">
        <f>Notes!$F$7 * Notes!$C$10 * Notes!$C$13</f>
        <v>157286400</v>
      </c>
      <c r="AG6">
        <v>3</v>
      </c>
      <c r="AH6">
        <v>3</v>
      </c>
      <c r="AI6">
        <v>3</v>
      </c>
    </row>
    <row r="7" spans="1:35" ht="30" x14ac:dyDescent="0.25">
      <c r="A7" s="2" t="s">
        <v>37</v>
      </c>
      <c r="B7" s="2" t="s">
        <v>2084</v>
      </c>
      <c r="C7" s="2" t="s">
        <v>198</v>
      </c>
      <c r="D7" s="2" t="s">
        <v>2085</v>
      </c>
      <c r="E7" s="2"/>
      <c r="F7" s="2" t="s">
        <v>2086</v>
      </c>
      <c r="G7" s="2" t="s">
        <v>1238</v>
      </c>
      <c r="H7" s="2" t="s">
        <v>1533</v>
      </c>
      <c r="I7" s="2"/>
      <c r="J7" s="2" t="s">
        <v>44</v>
      </c>
      <c r="K7" s="2" t="s">
        <v>2087</v>
      </c>
      <c r="L7" s="2" t="s">
        <v>2086</v>
      </c>
      <c r="M7" s="2" t="s">
        <v>130</v>
      </c>
      <c r="N7" s="2" t="s">
        <v>274</v>
      </c>
      <c r="O7" s="2" t="s">
        <v>47</v>
      </c>
      <c r="P7" s="2" t="s">
        <v>2062</v>
      </c>
      <c r="Q7" s="2"/>
      <c r="R7" s="2" t="s">
        <v>907</v>
      </c>
      <c r="S7" s="2" t="s">
        <v>2088</v>
      </c>
      <c r="T7" s="2" t="s">
        <v>2089</v>
      </c>
      <c r="U7" s="2" t="s">
        <v>2090</v>
      </c>
      <c r="V7" s="2" t="s">
        <v>2091</v>
      </c>
      <c r="W7" s="2"/>
      <c r="X7" s="2"/>
      <c r="Y7" s="2"/>
      <c r="Z7" s="2"/>
      <c r="AA7" s="2" t="s">
        <v>2067</v>
      </c>
      <c r="AB7" s="2" t="s">
        <v>2067</v>
      </c>
      <c r="AC7">
        <f>Notes!$C$7 * Notes!$C$10 * Notes!$C$13</f>
        <v>197990400</v>
      </c>
      <c r="AD7">
        <f>Notes!$D$7 * Notes!$C$10 * Notes!$C$13</f>
        <v>64221060</v>
      </c>
      <c r="AE7">
        <f>Notes!$E$7 * Notes!$C$10 * Notes!$C$13</f>
        <v>36864000</v>
      </c>
      <c r="AF7">
        <f>Notes!$F$7 * Notes!$C$10 * Notes!$C$13</f>
        <v>157286400</v>
      </c>
      <c r="AG7">
        <v>3</v>
      </c>
      <c r="AH7">
        <v>3</v>
      </c>
      <c r="AI7">
        <v>3</v>
      </c>
    </row>
    <row r="8" spans="1:35" ht="30" x14ac:dyDescent="0.25">
      <c r="A8" s="2" t="s">
        <v>37</v>
      </c>
      <c r="B8" s="2" t="s">
        <v>2092</v>
      </c>
      <c r="C8" s="2" t="s">
        <v>198</v>
      </c>
      <c r="D8" s="2" t="s">
        <v>2093</v>
      </c>
      <c r="E8" s="2"/>
      <c r="F8" s="2" t="s">
        <v>2094</v>
      </c>
      <c r="G8" s="2" t="s">
        <v>1238</v>
      </c>
      <c r="H8" s="2" t="s">
        <v>1533</v>
      </c>
      <c r="I8" s="2"/>
      <c r="J8" s="2" t="s">
        <v>44</v>
      </c>
      <c r="K8" s="2" t="s">
        <v>2095</v>
      </c>
      <c r="L8" s="2" t="s">
        <v>2094</v>
      </c>
      <c r="M8" s="2" t="s">
        <v>130</v>
      </c>
      <c r="N8" s="2" t="s">
        <v>274</v>
      </c>
      <c r="O8" s="2" t="s">
        <v>47</v>
      </c>
      <c r="P8" s="2" t="s">
        <v>2062</v>
      </c>
      <c r="Q8" s="2"/>
      <c r="R8" s="2" t="s">
        <v>2096</v>
      </c>
      <c r="S8" s="2" t="s">
        <v>2097</v>
      </c>
      <c r="T8" s="2" t="s">
        <v>2098</v>
      </c>
      <c r="U8" s="2" t="s">
        <v>2099</v>
      </c>
      <c r="V8" s="2" t="s">
        <v>2100</v>
      </c>
      <c r="W8" s="2"/>
      <c r="X8" s="2"/>
      <c r="Y8" s="2"/>
      <c r="Z8" s="2"/>
      <c r="AA8" s="2" t="s">
        <v>2067</v>
      </c>
      <c r="AB8" s="2" t="s">
        <v>2067</v>
      </c>
      <c r="AC8">
        <f>Notes!$C$7 * Notes!$C$10 * Notes!$C$13</f>
        <v>197990400</v>
      </c>
      <c r="AD8">
        <f>Notes!$D$7 * Notes!$C$10 * Notes!$C$13</f>
        <v>64221060</v>
      </c>
      <c r="AE8">
        <f>Notes!$E$7 * Notes!$C$10 * Notes!$C$13</f>
        <v>36864000</v>
      </c>
      <c r="AF8">
        <f>Notes!$F$7 * Notes!$C$10 * Notes!$C$13</f>
        <v>157286400</v>
      </c>
      <c r="AG8">
        <v>3</v>
      </c>
      <c r="AH8">
        <v>3</v>
      </c>
      <c r="AI8">
        <v>3</v>
      </c>
    </row>
    <row r="9" spans="1:35" ht="30" x14ac:dyDescent="0.25">
      <c r="A9" s="2" t="s">
        <v>823</v>
      </c>
      <c r="B9" s="2" t="s">
        <v>2101</v>
      </c>
      <c r="C9" s="2" t="s">
        <v>198</v>
      </c>
      <c r="D9" s="2" t="s">
        <v>2102</v>
      </c>
      <c r="E9" s="2"/>
      <c r="F9" s="2" t="s">
        <v>2103</v>
      </c>
      <c r="G9" s="2" t="s">
        <v>1238</v>
      </c>
      <c r="H9" s="2" t="s">
        <v>1533</v>
      </c>
      <c r="I9" s="2"/>
      <c r="J9" s="2" t="s">
        <v>44</v>
      </c>
      <c r="K9" s="2" t="s">
        <v>2104</v>
      </c>
      <c r="L9" s="2" t="s">
        <v>2103</v>
      </c>
      <c r="M9" s="2" t="s">
        <v>130</v>
      </c>
      <c r="N9" s="2" t="s">
        <v>274</v>
      </c>
      <c r="O9" s="2" t="s">
        <v>47</v>
      </c>
      <c r="P9" s="2" t="s">
        <v>2062</v>
      </c>
      <c r="Q9" s="2"/>
      <c r="R9" s="2" t="s">
        <v>48</v>
      </c>
      <c r="S9" s="2" t="s">
        <v>2105</v>
      </c>
      <c r="T9" s="2" t="s">
        <v>2106</v>
      </c>
      <c r="U9" s="2" t="s">
        <v>2107</v>
      </c>
      <c r="V9" s="2" t="s">
        <v>2108</v>
      </c>
      <c r="W9" s="2"/>
      <c r="X9" s="2"/>
      <c r="Y9" s="2"/>
      <c r="Z9" s="2"/>
      <c r="AA9" s="2" t="s">
        <v>2109</v>
      </c>
      <c r="AB9" s="2" t="s">
        <v>2109</v>
      </c>
      <c r="AC9">
        <f>Notes!$C$7 * Notes!$C$10 * Notes!$C$13</f>
        <v>197990400</v>
      </c>
      <c r="AD9">
        <f>Notes!$D$7 * Notes!$C$10 * Notes!$C$13</f>
        <v>64221060</v>
      </c>
      <c r="AE9">
        <f>Notes!$E$7 * Notes!$C$10 * Notes!$C$13</f>
        <v>36864000</v>
      </c>
      <c r="AF9">
        <f>Notes!$F$7 * Notes!$C$10 * Notes!$C$13</f>
        <v>157286400</v>
      </c>
      <c r="AG9">
        <v>3</v>
      </c>
      <c r="AH9">
        <v>3</v>
      </c>
      <c r="AI9">
        <v>3</v>
      </c>
    </row>
    <row r="10" spans="1:35" ht="30" x14ac:dyDescent="0.25">
      <c r="A10" s="2" t="s">
        <v>823</v>
      </c>
      <c r="B10" s="2" t="s">
        <v>2110</v>
      </c>
      <c r="C10" s="2" t="s">
        <v>198</v>
      </c>
      <c r="D10" s="2" t="s">
        <v>2111</v>
      </c>
      <c r="E10" s="2"/>
      <c r="F10" s="2" t="s">
        <v>2112</v>
      </c>
      <c r="G10" s="2" t="s">
        <v>1238</v>
      </c>
      <c r="H10" s="2" t="s">
        <v>1533</v>
      </c>
      <c r="I10" s="2"/>
      <c r="J10" s="2" t="s">
        <v>44</v>
      </c>
      <c r="K10" s="2" t="s">
        <v>2113</v>
      </c>
      <c r="L10" s="2" t="s">
        <v>2112</v>
      </c>
      <c r="M10" s="2" t="s">
        <v>130</v>
      </c>
      <c r="N10" s="2" t="s">
        <v>274</v>
      </c>
      <c r="O10" s="2" t="s">
        <v>47</v>
      </c>
      <c r="P10" s="2" t="s">
        <v>2062</v>
      </c>
      <c r="Q10" s="2"/>
      <c r="R10" s="2" t="s">
        <v>59</v>
      </c>
      <c r="S10" s="2" t="s">
        <v>2114</v>
      </c>
      <c r="T10" s="2" t="s">
        <v>2115</v>
      </c>
      <c r="U10" s="2" t="s">
        <v>2116</v>
      </c>
      <c r="V10" s="2" t="s">
        <v>2117</v>
      </c>
      <c r="W10" s="2"/>
      <c r="X10" s="2"/>
      <c r="Y10" s="2"/>
      <c r="Z10" s="2"/>
      <c r="AA10" s="2" t="s">
        <v>2109</v>
      </c>
      <c r="AB10" s="2" t="s">
        <v>2109</v>
      </c>
      <c r="AC10">
        <f>Notes!$C$7 * Notes!$C$10 * Notes!$C$13</f>
        <v>197990400</v>
      </c>
      <c r="AD10">
        <f>Notes!$D$7 * Notes!$C$10 * Notes!$C$13</f>
        <v>64221060</v>
      </c>
      <c r="AE10">
        <f>Notes!$E$7 * Notes!$C$10 * Notes!$C$13</f>
        <v>36864000</v>
      </c>
      <c r="AF10">
        <f>Notes!$F$7 * Notes!$C$10 * Notes!$C$13</f>
        <v>157286400</v>
      </c>
      <c r="AG10">
        <v>3</v>
      </c>
      <c r="AH10">
        <v>3</v>
      </c>
      <c r="AI10">
        <v>3</v>
      </c>
    </row>
    <row r="11" spans="1:35" ht="90" x14ac:dyDescent="0.25">
      <c r="A11" s="2" t="s">
        <v>37</v>
      </c>
      <c r="B11" s="2" t="s">
        <v>2118</v>
      </c>
      <c r="C11" s="2" t="s">
        <v>37</v>
      </c>
      <c r="D11" s="2" t="s">
        <v>2119</v>
      </c>
      <c r="E11" s="2" t="s">
        <v>2118</v>
      </c>
      <c r="F11" s="2" t="s">
        <v>2120</v>
      </c>
      <c r="G11" s="2" t="s">
        <v>2121</v>
      </c>
      <c r="H11" s="2" t="s">
        <v>824</v>
      </c>
      <c r="I11" s="2"/>
      <c r="J11" s="2" t="s">
        <v>44</v>
      </c>
      <c r="K11" s="2" t="s">
        <v>2122</v>
      </c>
      <c r="L11" s="2" t="s">
        <v>2120</v>
      </c>
      <c r="M11" s="2" t="s">
        <v>46</v>
      </c>
      <c r="N11" s="2" t="s">
        <v>274</v>
      </c>
      <c r="O11" s="2" t="s">
        <v>47</v>
      </c>
      <c r="P11" s="2" t="s">
        <v>2123</v>
      </c>
      <c r="Q11" s="2"/>
      <c r="R11" s="2" t="s">
        <v>1074</v>
      </c>
      <c r="S11" s="2" t="s">
        <v>2124</v>
      </c>
      <c r="T11" s="2" t="s">
        <v>2125</v>
      </c>
      <c r="U11" s="2" t="s">
        <v>2126</v>
      </c>
      <c r="V11" s="2" t="s">
        <v>2127</v>
      </c>
      <c r="W11" s="2"/>
      <c r="X11" s="2"/>
      <c r="Y11" s="2"/>
      <c r="Z11" s="2"/>
      <c r="AA11" s="2" t="s">
        <v>2128</v>
      </c>
      <c r="AB11" s="2" t="s">
        <v>2128</v>
      </c>
      <c r="AC11">
        <f>Notes!$C$7 * Notes!$C$10 * Notes!$C$13</f>
        <v>197990400</v>
      </c>
      <c r="AD11">
        <f>Notes!$D$7 * Notes!$C$10 * Notes!$C$13</f>
        <v>64221060</v>
      </c>
      <c r="AE11">
        <f>Notes!$E$7 * Notes!$C$10 * Notes!$C$13</f>
        <v>36864000</v>
      </c>
      <c r="AF11">
        <f>Notes!$F$7 * Notes!$C$10 * Notes!$C$13</f>
        <v>157286400</v>
      </c>
      <c r="AG11">
        <v>3</v>
      </c>
      <c r="AH11">
        <v>2</v>
      </c>
      <c r="AI11">
        <v>3</v>
      </c>
    </row>
    <row r="12" spans="1:35" ht="30" x14ac:dyDescent="0.25">
      <c r="A12" s="2" t="s">
        <v>37</v>
      </c>
      <c r="B12" s="2" t="s">
        <v>225</v>
      </c>
      <c r="C12" s="2" t="s">
        <v>103</v>
      </c>
      <c r="D12" s="2" t="s">
        <v>226</v>
      </c>
      <c r="E12" s="2"/>
      <c r="F12" s="2" t="s">
        <v>227</v>
      </c>
      <c r="G12" s="2" t="s">
        <v>106</v>
      </c>
      <c r="H12" s="2" t="s">
        <v>43</v>
      </c>
      <c r="I12" s="2"/>
      <c r="J12" s="2" t="s">
        <v>44</v>
      </c>
      <c r="K12" s="2" t="s">
        <v>1379</v>
      </c>
      <c r="L12" s="2" t="s">
        <v>227</v>
      </c>
      <c r="M12" s="2" t="s">
        <v>46</v>
      </c>
      <c r="N12" s="2" t="s">
        <v>274</v>
      </c>
      <c r="O12" s="2" t="s">
        <v>47</v>
      </c>
      <c r="P12" s="2" t="s">
        <v>2129</v>
      </c>
      <c r="Q12" s="2"/>
      <c r="R12" s="2" t="s">
        <v>658</v>
      </c>
      <c r="S12" s="2" t="s">
        <v>2130</v>
      </c>
      <c r="T12" s="2" t="s">
        <v>228</v>
      </c>
      <c r="U12" s="2" t="s">
        <v>2131</v>
      </c>
      <c r="V12" s="2" t="s">
        <v>2132</v>
      </c>
      <c r="W12" s="2"/>
      <c r="X12" s="2"/>
      <c r="Y12" s="2"/>
      <c r="Z12" s="2"/>
      <c r="AA12" s="2" t="s">
        <v>220</v>
      </c>
      <c r="AB12" s="2" t="s">
        <v>220</v>
      </c>
      <c r="AC12">
        <f>Notes!$C$7 * Notes!$C$10 * Notes!$C$13</f>
        <v>197990400</v>
      </c>
      <c r="AD12">
        <f>Notes!$D$7 * Notes!$C$10 * Notes!$C$13</f>
        <v>64221060</v>
      </c>
      <c r="AE12">
        <f>Notes!$E$7 * Notes!$C$10 * Notes!$C$13</f>
        <v>36864000</v>
      </c>
      <c r="AF12">
        <f>Notes!$F$7 * Notes!$C$10 * Notes!$C$13</f>
        <v>157286400</v>
      </c>
      <c r="AG12">
        <v>3</v>
      </c>
      <c r="AH12">
        <v>2</v>
      </c>
      <c r="AI12">
        <v>3</v>
      </c>
    </row>
    <row r="13" spans="1:35" ht="30" x14ac:dyDescent="0.25">
      <c r="A13" s="2" t="s">
        <v>37</v>
      </c>
      <c r="B13" s="2" t="s">
        <v>229</v>
      </c>
      <c r="C13" s="2" t="s">
        <v>103</v>
      </c>
      <c r="D13" s="2" t="s">
        <v>230</v>
      </c>
      <c r="E13" s="2"/>
      <c r="F13" s="2" t="s">
        <v>231</v>
      </c>
      <c r="G13" s="2" t="s">
        <v>115</v>
      </c>
      <c r="H13" s="2" t="s">
        <v>43</v>
      </c>
      <c r="I13" s="2"/>
      <c r="J13" s="2" t="s">
        <v>44</v>
      </c>
      <c r="K13" s="2" t="s">
        <v>1379</v>
      </c>
      <c r="L13" s="2" t="s">
        <v>231</v>
      </c>
      <c r="M13" s="2" t="s">
        <v>46</v>
      </c>
      <c r="N13" s="2" t="s">
        <v>274</v>
      </c>
      <c r="O13" s="2" t="s">
        <v>47</v>
      </c>
      <c r="P13" s="2" t="s">
        <v>2129</v>
      </c>
      <c r="Q13" s="2"/>
      <c r="R13" s="2" t="s">
        <v>664</v>
      </c>
      <c r="S13" s="2" t="s">
        <v>2133</v>
      </c>
      <c r="T13" s="2" t="s">
        <v>232</v>
      </c>
      <c r="U13" s="2" t="s">
        <v>2131</v>
      </c>
      <c r="V13" s="2" t="s">
        <v>2132</v>
      </c>
      <c r="W13" s="2"/>
      <c r="X13" s="2"/>
      <c r="Y13" s="2"/>
      <c r="Z13" s="2"/>
      <c r="AA13" s="2" t="s">
        <v>220</v>
      </c>
      <c r="AB13" s="2" t="s">
        <v>220</v>
      </c>
      <c r="AC13">
        <f>Notes!$C$7 * Notes!$C$10 * Notes!$C$13</f>
        <v>197990400</v>
      </c>
      <c r="AD13">
        <f>Notes!$D$7 * Notes!$C$10 * Notes!$C$13</f>
        <v>64221060</v>
      </c>
      <c r="AE13">
        <f>Notes!$E$7 * Notes!$C$10 * Notes!$C$13</f>
        <v>36864000</v>
      </c>
      <c r="AF13">
        <f>Notes!$F$7 * Notes!$C$10 * Notes!$C$13</f>
        <v>157286400</v>
      </c>
      <c r="AG13">
        <v>3</v>
      </c>
      <c r="AH13">
        <v>2</v>
      </c>
      <c r="AI13">
        <v>3</v>
      </c>
    </row>
    <row r="14" spans="1:35" ht="30" x14ac:dyDescent="0.25">
      <c r="A14" s="2" t="s">
        <v>823</v>
      </c>
      <c r="B14" s="2" t="s">
        <v>2134</v>
      </c>
      <c r="C14" s="2" t="s">
        <v>39</v>
      </c>
      <c r="D14" s="2" t="s">
        <v>2135</v>
      </c>
      <c r="E14" s="2" t="s">
        <v>2136</v>
      </c>
      <c r="F14" s="2" t="s">
        <v>2137</v>
      </c>
      <c r="G14" s="2" t="s">
        <v>640</v>
      </c>
      <c r="H14" s="2" t="s">
        <v>43</v>
      </c>
      <c r="I14" s="2" t="s">
        <v>68</v>
      </c>
      <c r="J14" s="2" t="s">
        <v>44</v>
      </c>
      <c r="K14" s="2" t="s">
        <v>45</v>
      </c>
      <c r="L14" s="2" t="s">
        <v>2137</v>
      </c>
      <c r="M14" s="2" t="s">
        <v>46</v>
      </c>
      <c r="N14" s="2" t="s">
        <v>274</v>
      </c>
      <c r="O14" s="2" t="s">
        <v>47</v>
      </c>
      <c r="P14" s="2" t="s">
        <v>2138</v>
      </c>
      <c r="Q14" s="2"/>
      <c r="R14" s="2" t="s">
        <v>94</v>
      </c>
      <c r="S14" s="2" t="s">
        <v>2139</v>
      </c>
      <c r="T14" s="2" t="s">
        <v>2140</v>
      </c>
      <c r="U14" s="2" t="s">
        <v>50</v>
      </c>
      <c r="V14" s="2" t="s">
        <v>51</v>
      </c>
      <c r="W14" s="2"/>
      <c r="X14" s="2"/>
      <c r="Y14" s="2"/>
      <c r="Z14" s="2"/>
      <c r="AA14" s="2" t="s">
        <v>220</v>
      </c>
      <c r="AB14" s="2" t="s">
        <v>220</v>
      </c>
      <c r="AC14">
        <f>Notes!$C$7 * Notes!$C$10 * Notes!$C$13</f>
        <v>197990400</v>
      </c>
      <c r="AD14">
        <f>Notes!$D$7 * Notes!$C$10 * Notes!$C$13</f>
        <v>64221060</v>
      </c>
      <c r="AE14">
        <f>Notes!$E$7 * Notes!$C$10 * Notes!$C$13</f>
        <v>36864000</v>
      </c>
      <c r="AF14">
        <f>Notes!$F$7 * Notes!$C$10 * Notes!$C$13</f>
        <v>157286400</v>
      </c>
      <c r="AG14">
        <v>3</v>
      </c>
      <c r="AH14">
        <v>3</v>
      </c>
      <c r="AI14">
        <v>3</v>
      </c>
    </row>
    <row r="15" spans="1:35" ht="105" x14ac:dyDescent="0.25">
      <c r="A15" s="2" t="s">
        <v>37</v>
      </c>
      <c r="B15" s="2" t="s">
        <v>2141</v>
      </c>
      <c r="C15" s="2" t="s">
        <v>125</v>
      </c>
      <c r="D15" s="2" t="s">
        <v>2142</v>
      </c>
      <c r="E15" s="2" t="s">
        <v>2141</v>
      </c>
      <c r="F15" s="2" t="s">
        <v>2143</v>
      </c>
      <c r="G15" s="2" t="s">
        <v>2144</v>
      </c>
      <c r="H15" s="2" t="s">
        <v>43</v>
      </c>
      <c r="I15" s="2"/>
      <c r="J15" s="2" t="s">
        <v>44</v>
      </c>
      <c r="K15" s="2" t="s">
        <v>45</v>
      </c>
      <c r="L15" s="2" t="s">
        <v>2143</v>
      </c>
      <c r="M15" s="2" t="s">
        <v>46</v>
      </c>
      <c r="N15" s="2" t="s">
        <v>274</v>
      </c>
      <c r="O15" s="2" t="s">
        <v>47</v>
      </c>
      <c r="P15" s="2" t="s">
        <v>2138</v>
      </c>
      <c r="Q15" s="2"/>
      <c r="R15" s="2" t="s">
        <v>116</v>
      </c>
      <c r="S15" s="2" t="s">
        <v>2145</v>
      </c>
      <c r="T15" s="2" t="s">
        <v>2146</v>
      </c>
      <c r="U15" s="2" t="s">
        <v>50</v>
      </c>
      <c r="V15" s="2" t="s">
        <v>51</v>
      </c>
      <c r="W15" s="2"/>
      <c r="X15" s="2"/>
      <c r="Y15" s="2"/>
      <c r="Z15" s="2"/>
      <c r="AA15" s="2" t="s">
        <v>220</v>
      </c>
      <c r="AB15" s="2" t="s">
        <v>220</v>
      </c>
      <c r="AC15">
        <f>Notes!$C$7 * Notes!$C$10 * Notes!$C$13</f>
        <v>197990400</v>
      </c>
      <c r="AD15">
        <f>Notes!$D$7 * Notes!$C$10 * Notes!$C$13</f>
        <v>64221060</v>
      </c>
      <c r="AE15">
        <f>Notes!$E$7 * Notes!$C$10 * Notes!$C$13</f>
        <v>36864000</v>
      </c>
      <c r="AF15">
        <f>Notes!$F$7 * Notes!$C$10 * Notes!$C$13</f>
        <v>157286400</v>
      </c>
      <c r="AG15">
        <v>3</v>
      </c>
      <c r="AH15">
        <v>3</v>
      </c>
      <c r="AI15">
        <v>3</v>
      </c>
    </row>
    <row r="16" spans="1:35" ht="225" x14ac:dyDescent="0.25">
      <c r="A16" s="2" t="s">
        <v>823</v>
      </c>
      <c r="B16" s="2" t="s">
        <v>2147</v>
      </c>
      <c r="C16" s="2" t="s">
        <v>2148</v>
      </c>
      <c r="D16" s="2" t="s">
        <v>2149</v>
      </c>
      <c r="E16" s="2" t="s">
        <v>2150</v>
      </c>
      <c r="F16" s="2" t="s">
        <v>2151</v>
      </c>
      <c r="G16" s="2" t="s">
        <v>2152</v>
      </c>
      <c r="H16" s="2" t="s">
        <v>647</v>
      </c>
      <c r="I16" s="2"/>
      <c r="J16" s="2" t="s">
        <v>44</v>
      </c>
      <c r="K16" s="2" t="s">
        <v>2153</v>
      </c>
      <c r="L16" s="2" t="s">
        <v>2154</v>
      </c>
      <c r="M16" s="2" t="s">
        <v>46</v>
      </c>
      <c r="N16" s="2" t="s">
        <v>274</v>
      </c>
      <c r="O16" s="2" t="s">
        <v>47</v>
      </c>
      <c r="P16" s="2" t="s">
        <v>2155</v>
      </c>
      <c r="Q16" s="2"/>
      <c r="R16" s="2" t="s">
        <v>1338</v>
      </c>
      <c r="S16" s="2" t="s">
        <v>2156</v>
      </c>
      <c r="T16" s="2" t="s">
        <v>2157</v>
      </c>
      <c r="U16" s="2" t="s">
        <v>2158</v>
      </c>
      <c r="V16" s="2" t="s">
        <v>2159</v>
      </c>
      <c r="W16" s="2"/>
      <c r="X16" s="2"/>
      <c r="Y16" s="2"/>
      <c r="Z16" s="2"/>
      <c r="AA16" s="2" t="s">
        <v>220</v>
      </c>
      <c r="AB16" s="2" t="s">
        <v>220</v>
      </c>
      <c r="AC16">
        <f>Notes!$C$7 * Notes!$C$10 * Notes!$C$13</f>
        <v>197990400</v>
      </c>
      <c r="AD16">
        <f>Notes!$D$7 * Notes!$C$10 * Notes!$C$13</f>
        <v>64221060</v>
      </c>
      <c r="AE16">
        <f>Notes!$E$7 * Notes!$C$10 * Notes!$C$13</f>
        <v>36864000</v>
      </c>
      <c r="AF16">
        <f>Notes!$F$7 * Notes!$C$10 * Notes!$C$13</f>
        <v>157286400</v>
      </c>
      <c r="AG16">
        <v>3</v>
      </c>
      <c r="AH16">
        <v>3</v>
      </c>
      <c r="AI16">
        <v>3</v>
      </c>
    </row>
    <row r="17" spans="1:35" ht="30" x14ac:dyDescent="0.25">
      <c r="A17" s="2" t="s">
        <v>823</v>
      </c>
      <c r="B17" s="2" t="s">
        <v>2160</v>
      </c>
      <c r="C17" s="2" t="s">
        <v>2148</v>
      </c>
      <c r="D17" s="2" t="s">
        <v>2161</v>
      </c>
      <c r="E17" s="2" t="s">
        <v>2162</v>
      </c>
      <c r="F17" s="2" t="s">
        <v>2163</v>
      </c>
      <c r="G17" s="2" t="s">
        <v>2164</v>
      </c>
      <c r="H17" s="2" t="s">
        <v>647</v>
      </c>
      <c r="I17" s="2"/>
      <c r="J17" s="2" t="s">
        <v>44</v>
      </c>
      <c r="K17" s="2" t="s">
        <v>2153</v>
      </c>
      <c r="L17" s="2" t="s">
        <v>2165</v>
      </c>
      <c r="M17" s="2" t="s">
        <v>2166</v>
      </c>
      <c r="N17" s="2" t="s">
        <v>274</v>
      </c>
      <c r="O17" s="2" t="s">
        <v>47</v>
      </c>
      <c r="P17" s="2" t="s">
        <v>2155</v>
      </c>
      <c r="Q17" s="2"/>
      <c r="R17" s="2" t="s">
        <v>48</v>
      </c>
      <c r="S17" s="2" t="s">
        <v>2167</v>
      </c>
      <c r="T17" s="2" t="s">
        <v>2168</v>
      </c>
      <c r="U17" s="2" t="s">
        <v>2158</v>
      </c>
      <c r="V17" s="2" t="s">
        <v>2159</v>
      </c>
      <c r="W17" s="2"/>
      <c r="X17" s="2"/>
      <c r="Y17" s="2"/>
      <c r="Z17" s="2"/>
      <c r="AA17" s="2" t="s">
        <v>220</v>
      </c>
      <c r="AB17" s="2" t="s">
        <v>220</v>
      </c>
      <c r="AC17">
        <f>Notes!$C$7 * Notes!$C$10 * Notes!$C$13</f>
        <v>197990400</v>
      </c>
      <c r="AD17">
        <f>Notes!$D$7 * Notes!$C$10 * Notes!$C$13</f>
        <v>64221060</v>
      </c>
      <c r="AE17">
        <f>Notes!$E$7 * Notes!$C$10 * Notes!$C$13</f>
        <v>36864000</v>
      </c>
      <c r="AF17">
        <f>Notes!$F$7 * Notes!$C$10 * Notes!$C$13</f>
        <v>157286400</v>
      </c>
      <c r="AG17">
        <v>3</v>
      </c>
      <c r="AH17">
        <v>3</v>
      </c>
      <c r="AI17">
        <v>3</v>
      </c>
    </row>
    <row r="18" spans="1:35" ht="30" x14ac:dyDescent="0.25">
      <c r="A18" s="2" t="s">
        <v>823</v>
      </c>
      <c r="B18" s="2" t="s">
        <v>2169</v>
      </c>
      <c r="C18" s="2" t="s">
        <v>2148</v>
      </c>
      <c r="D18" s="2" t="s">
        <v>2170</v>
      </c>
      <c r="E18" s="2" t="s">
        <v>2171</v>
      </c>
      <c r="F18" s="2" t="s">
        <v>2172</v>
      </c>
      <c r="G18" s="2" t="s">
        <v>2173</v>
      </c>
      <c r="H18" s="2" t="s">
        <v>647</v>
      </c>
      <c r="I18" s="2"/>
      <c r="J18" s="2" t="s">
        <v>44</v>
      </c>
      <c r="K18" s="2" t="s">
        <v>2153</v>
      </c>
      <c r="L18" s="2" t="s">
        <v>2174</v>
      </c>
      <c r="M18" s="2" t="s">
        <v>2166</v>
      </c>
      <c r="N18" s="2" t="s">
        <v>274</v>
      </c>
      <c r="O18" s="2" t="s">
        <v>47</v>
      </c>
      <c r="P18" s="2" t="s">
        <v>2155</v>
      </c>
      <c r="Q18" s="2"/>
      <c r="R18" s="2" t="s">
        <v>59</v>
      </c>
      <c r="S18" s="2" t="s">
        <v>2175</v>
      </c>
      <c r="T18" s="2" t="s">
        <v>2176</v>
      </c>
      <c r="U18" s="2" t="s">
        <v>2158</v>
      </c>
      <c r="V18" s="2" t="s">
        <v>2159</v>
      </c>
      <c r="W18" s="2"/>
      <c r="X18" s="2"/>
      <c r="Y18" s="2"/>
      <c r="Z18" s="2"/>
      <c r="AA18" s="2" t="s">
        <v>220</v>
      </c>
      <c r="AB18" s="2" t="s">
        <v>220</v>
      </c>
      <c r="AC18">
        <f>Notes!$C$7 * Notes!$C$10 * Notes!$C$13</f>
        <v>197990400</v>
      </c>
      <c r="AD18">
        <f>Notes!$D$7 * Notes!$C$10 * Notes!$C$13</f>
        <v>64221060</v>
      </c>
      <c r="AE18">
        <f>Notes!$E$7 * Notes!$C$10 * Notes!$C$13</f>
        <v>36864000</v>
      </c>
      <c r="AF18">
        <f>Notes!$F$7 * Notes!$C$10 * Notes!$C$13</f>
        <v>157286400</v>
      </c>
      <c r="AG18">
        <v>3</v>
      </c>
      <c r="AH18">
        <v>3</v>
      </c>
      <c r="AI18">
        <v>3</v>
      </c>
    </row>
    <row r="19" spans="1:35" ht="30" x14ac:dyDescent="0.25">
      <c r="A19" s="2" t="s">
        <v>823</v>
      </c>
      <c r="B19" s="2" t="s">
        <v>233</v>
      </c>
      <c r="C19" s="2" t="s">
        <v>53</v>
      </c>
      <c r="D19" s="2" t="s">
        <v>233</v>
      </c>
      <c r="E19" s="2"/>
      <c r="F19" s="2" t="s">
        <v>234</v>
      </c>
      <c r="G19" s="2" t="s">
        <v>56</v>
      </c>
      <c r="H19" s="2" t="s">
        <v>647</v>
      </c>
      <c r="I19" s="2"/>
      <c r="J19" s="2" t="s">
        <v>44</v>
      </c>
      <c r="K19" s="2" t="s">
        <v>2153</v>
      </c>
      <c r="L19" s="2" t="s">
        <v>2177</v>
      </c>
      <c r="M19" s="2" t="s">
        <v>46</v>
      </c>
      <c r="N19" s="2" t="s">
        <v>274</v>
      </c>
      <c r="O19" s="2" t="s">
        <v>47</v>
      </c>
      <c r="P19" s="2" t="s">
        <v>2155</v>
      </c>
      <c r="Q19" s="2"/>
      <c r="R19" s="2" t="s">
        <v>69</v>
      </c>
      <c r="S19" s="2" t="s">
        <v>2178</v>
      </c>
      <c r="T19" s="2" t="s">
        <v>235</v>
      </c>
      <c r="U19" s="2" t="s">
        <v>2158</v>
      </c>
      <c r="V19" s="2" t="s">
        <v>2159</v>
      </c>
      <c r="W19" s="2"/>
      <c r="X19" s="2"/>
      <c r="Y19" s="2"/>
      <c r="Z19" s="2"/>
      <c r="AA19" s="2" t="s">
        <v>220</v>
      </c>
      <c r="AB19" s="2" t="s">
        <v>220</v>
      </c>
      <c r="AC19">
        <f>Notes!$C$7 * Notes!$C$10 * Notes!$C$13</f>
        <v>197990400</v>
      </c>
      <c r="AD19">
        <f>Notes!$D$7 * Notes!$C$10 * Notes!$C$13</f>
        <v>64221060</v>
      </c>
      <c r="AE19">
        <f>Notes!$E$7 * Notes!$C$10 * Notes!$C$13</f>
        <v>36864000</v>
      </c>
      <c r="AF19">
        <f>Notes!$F$7 * Notes!$C$10 * Notes!$C$13</f>
        <v>157286400</v>
      </c>
      <c r="AG19">
        <v>3</v>
      </c>
      <c r="AH19">
        <v>3</v>
      </c>
      <c r="AI19">
        <v>3</v>
      </c>
    </row>
    <row r="20" spans="1:35" ht="30" x14ac:dyDescent="0.25">
      <c r="A20" s="2" t="s">
        <v>823</v>
      </c>
      <c r="B20" s="2" t="s">
        <v>225</v>
      </c>
      <c r="C20" s="2" t="s">
        <v>103</v>
      </c>
      <c r="D20" s="2" t="s">
        <v>226</v>
      </c>
      <c r="E20" s="2"/>
      <c r="F20" s="2" t="s">
        <v>227</v>
      </c>
      <c r="G20" s="2" t="s">
        <v>106</v>
      </c>
      <c r="H20" s="2" t="s">
        <v>647</v>
      </c>
      <c r="I20" s="2"/>
      <c r="J20" s="2" t="s">
        <v>44</v>
      </c>
      <c r="K20" s="2" t="s">
        <v>2153</v>
      </c>
      <c r="L20" s="2" t="s">
        <v>2179</v>
      </c>
      <c r="M20" s="2" t="s">
        <v>46</v>
      </c>
      <c r="N20" s="2" t="s">
        <v>274</v>
      </c>
      <c r="O20" s="2" t="s">
        <v>47</v>
      </c>
      <c r="P20" s="2" t="s">
        <v>2155</v>
      </c>
      <c r="Q20" s="2"/>
      <c r="R20" s="2" t="s">
        <v>75</v>
      </c>
      <c r="S20" s="2" t="s">
        <v>2180</v>
      </c>
      <c r="T20" s="2" t="s">
        <v>228</v>
      </c>
      <c r="U20" s="2" t="s">
        <v>2158</v>
      </c>
      <c r="V20" s="2" t="s">
        <v>2159</v>
      </c>
      <c r="W20" s="2"/>
      <c r="X20" s="2"/>
      <c r="Y20" s="2"/>
      <c r="Z20" s="2"/>
      <c r="AA20" s="2" t="s">
        <v>220</v>
      </c>
      <c r="AB20" s="2" t="s">
        <v>220</v>
      </c>
      <c r="AC20">
        <f>Notes!$C$7 * Notes!$C$10 * Notes!$C$13</f>
        <v>197990400</v>
      </c>
      <c r="AD20">
        <f>Notes!$D$7 * Notes!$C$10 * Notes!$C$13</f>
        <v>64221060</v>
      </c>
      <c r="AE20">
        <f>Notes!$E$7 * Notes!$C$10 * Notes!$C$13</f>
        <v>36864000</v>
      </c>
      <c r="AF20">
        <f>Notes!$F$7 * Notes!$C$10 * Notes!$C$13</f>
        <v>157286400</v>
      </c>
      <c r="AG20">
        <v>3</v>
      </c>
      <c r="AH20">
        <v>3</v>
      </c>
      <c r="AI20">
        <v>3</v>
      </c>
    </row>
    <row r="21" spans="1:35" ht="30" x14ac:dyDescent="0.25">
      <c r="A21" s="2" t="s">
        <v>823</v>
      </c>
      <c r="B21" s="2" t="s">
        <v>229</v>
      </c>
      <c r="C21" s="2" t="s">
        <v>103</v>
      </c>
      <c r="D21" s="2" t="s">
        <v>230</v>
      </c>
      <c r="E21" s="2"/>
      <c r="F21" s="2" t="s">
        <v>231</v>
      </c>
      <c r="G21" s="2" t="s">
        <v>115</v>
      </c>
      <c r="H21" s="2" t="s">
        <v>647</v>
      </c>
      <c r="I21" s="2"/>
      <c r="J21" s="2" t="s">
        <v>44</v>
      </c>
      <c r="K21" s="2" t="s">
        <v>2153</v>
      </c>
      <c r="L21" s="2" t="s">
        <v>2181</v>
      </c>
      <c r="M21" s="2" t="s">
        <v>46</v>
      </c>
      <c r="N21" s="2" t="s">
        <v>274</v>
      </c>
      <c r="O21" s="2" t="s">
        <v>47</v>
      </c>
      <c r="P21" s="2" t="s">
        <v>2155</v>
      </c>
      <c r="Q21" s="2"/>
      <c r="R21" s="2" t="s">
        <v>82</v>
      </c>
      <c r="S21" s="2" t="s">
        <v>2182</v>
      </c>
      <c r="T21" s="2" t="s">
        <v>232</v>
      </c>
      <c r="U21" s="2" t="s">
        <v>2158</v>
      </c>
      <c r="V21" s="2" t="s">
        <v>2159</v>
      </c>
      <c r="W21" s="2"/>
      <c r="X21" s="2"/>
      <c r="Y21" s="2"/>
      <c r="Z21" s="2"/>
      <c r="AA21" s="2" t="s">
        <v>220</v>
      </c>
      <c r="AB21" s="2" t="s">
        <v>220</v>
      </c>
      <c r="AC21">
        <f>Notes!$C$7 * Notes!$C$10 * Notes!$C$13</f>
        <v>197990400</v>
      </c>
      <c r="AD21">
        <f>Notes!$D$7 * Notes!$C$10 * Notes!$C$13</f>
        <v>64221060</v>
      </c>
      <c r="AE21">
        <f>Notes!$E$7 * Notes!$C$10 * Notes!$C$13</f>
        <v>36864000</v>
      </c>
      <c r="AF21">
        <f>Notes!$F$7 * Notes!$C$10 * Notes!$C$13</f>
        <v>157286400</v>
      </c>
      <c r="AG21">
        <v>3</v>
      </c>
      <c r="AH21">
        <v>3</v>
      </c>
      <c r="AI21">
        <v>3</v>
      </c>
    </row>
    <row r="22" spans="1:35" ht="135" x14ac:dyDescent="0.25">
      <c r="A22" s="2" t="s">
        <v>823</v>
      </c>
      <c r="B22" s="2" t="s">
        <v>245</v>
      </c>
      <c r="C22" s="2" t="s">
        <v>223</v>
      </c>
      <c r="D22" s="2" t="s">
        <v>246</v>
      </c>
      <c r="E22" s="2"/>
      <c r="F22" s="2" t="s">
        <v>247</v>
      </c>
      <c r="G22" s="2" t="s">
        <v>224</v>
      </c>
      <c r="H22" s="2" t="s">
        <v>647</v>
      </c>
      <c r="I22" s="2"/>
      <c r="J22" s="2" t="s">
        <v>44</v>
      </c>
      <c r="K22" s="2" t="s">
        <v>2153</v>
      </c>
      <c r="L22" s="2" t="s">
        <v>2183</v>
      </c>
      <c r="M22" s="2" t="s">
        <v>46</v>
      </c>
      <c r="N22" s="2" t="s">
        <v>274</v>
      </c>
      <c r="O22" s="2" t="s">
        <v>47</v>
      </c>
      <c r="P22" s="2" t="s">
        <v>2155</v>
      </c>
      <c r="Q22" s="2"/>
      <c r="R22" s="2" t="s">
        <v>88</v>
      </c>
      <c r="S22" s="2" t="s">
        <v>2184</v>
      </c>
      <c r="T22" s="2" t="s">
        <v>250</v>
      </c>
      <c r="U22" s="2" t="s">
        <v>2158</v>
      </c>
      <c r="V22" s="2" t="s">
        <v>2159</v>
      </c>
      <c r="W22" s="2"/>
      <c r="X22" s="2"/>
      <c r="Y22" s="2"/>
      <c r="Z22" s="2"/>
      <c r="AA22" s="2" t="s">
        <v>220</v>
      </c>
      <c r="AB22" s="2" t="s">
        <v>220</v>
      </c>
      <c r="AC22">
        <f>Notes!$C$7 * Notes!$C$10 * Notes!$C$13</f>
        <v>197990400</v>
      </c>
      <c r="AD22">
        <f>Notes!$D$7 * Notes!$C$10 * Notes!$C$13</f>
        <v>64221060</v>
      </c>
      <c r="AE22">
        <f>Notes!$E$7 * Notes!$C$10 * Notes!$C$13</f>
        <v>36864000</v>
      </c>
      <c r="AF22">
        <f>Notes!$F$7 * Notes!$C$10 * Notes!$C$13</f>
        <v>157286400</v>
      </c>
      <c r="AG22">
        <v>3</v>
      </c>
      <c r="AH22">
        <v>2</v>
      </c>
      <c r="AI22">
        <v>3</v>
      </c>
    </row>
    <row r="23" spans="1:35" ht="30" x14ac:dyDescent="0.25">
      <c r="A23" s="2" t="s">
        <v>823</v>
      </c>
      <c r="B23" s="2" t="s">
        <v>216</v>
      </c>
      <c r="C23" s="2" t="s">
        <v>37</v>
      </c>
      <c r="D23" s="2" t="s">
        <v>217</v>
      </c>
      <c r="E23" s="2"/>
      <c r="F23" s="2" t="s">
        <v>218</v>
      </c>
      <c r="G23" s="2" t="s">
        <v>121</v>
      </c>
      <c r="H23" s="2" t="s">
        <v>647</v>
      </c>
      <c r="I23" s="2"/>
      <c r="J23" s="2" t="s">
        <v>44</v>
      </c>
      <c r="K23" s="2" t="s">
        <v>2153</v>
      </c>
      <c r="L23" s="2" t="s">
        <v>2185</v>
      </c>
      <c r="M23" s="2" t="s">
        <v>46</v>
      </c>
      <c r="N23" s="2" t="s">
        <v>274</v>
      </c>
      <c r="O23" s="2" t="s">
        <v>47</v>
      </c>
      <c r="P23" s="2" t="s">
        <v>2155</v>
      </c>
      <c r="Q23" s="2"/>
      <c r="R23" s="2" t="s">
        <v>94</v>
      </c>
      <c r="S23" s="2" t="s">
        <v>2186</v>
      </c>
      <c r="T23" s="2" t="s">
        <v>219</v>
      </c>
      <c r="U23" s="2" t="s">
        <v>2158</v>
      </c>
      <c r="V23" s="2" t="s">
        <v>2159</v>
      </c>
      <c r="W23" s="2"/>
      <c r="X23" s="2"/>
      <c r="Y23" s="2"/>
      <c r="Z23" s="2"/>
      <c r="AA23" s="2" t="s">
        <v>220</v>
      </c>
      <c r="AB23" s="2" t="s">
        <v>220</v>
      </c>
      <c r="AC23">
        <f>Notes!$C$7 * Notes!$C$10 * Notes!$C$13</f>
        <v>197990400</v>
      </c>
      <c r="AD23">
        <f>Notes!$D$7 * Notes!$C$10 * Notes!$C$13</f>
        <v>64221060</v>
      </c>
      <c r="AE23">
        <f>Notes!$E$7 * Notes!$C$10 * Notes!$C$13</f>
        <v>36864000</v>
      </c>
      <c r="AF23">
        <f>Notes!$F$7 * Notes!$C$10 * Notes!$C$13</f>
        <v>157286400</v>
      </c>
      <c r="AG23">
        <v>3</v>
      </c>
      <c r="AH23">
        <v>3</v>
      </c>
      <c r="AI23">
        <v>3</v>
      </c>
    </row>
    <row r="24" spans="1:35" ht="30" x14ac:dyDescent="0.25">
      <c r="A24" s="2" t="s">
        <v>823</v>
      </c>
      <c r="B24" s="2" t="s">
        <v>2187</v>
      </c>
      <c r="C24" s="2" t="s">
        <v>37</v>
      </c>
      <c r="D24" s="2" t="s">
        <v>2188</v>
      </c>
      <c r="E24" s="2"/>
      <c r="F24" s="2" t="s">
        <v>2189</v>
      </c>
      <c r="G24" s="2" t="s">
        <v>2190</v>
      </c>
      <c r="H24" s="2" t="s">
        <v>647</v>
      </c>
      <c r="I24" s="2"/>
      <c r="J24" s="2" t="s">
        <v>44</v>
      </c>
      <c r="K24" s="2" t="s">
        <v>2153</v>
      </c>
      <c r="L24" s="2" t="s">
        <v>2191</v>
      </c>
      <c r="M24" s="2" t="s">
        <v>46</v>
      </c>
      <c r="N24" s="2" t="s">
        <v>274</v>
      </c>
      <c r="O24" s="2" t="s">
        <v>47</v>
      </c>
      <c r="P24" s="2" t="s">
        <v>2155</v>
      </c>
      <c r="Q24" s="2"/>
      <c r="R24" s="2" t="s">
        <v>100</v>
      </c>
      <c r="S24" s="2" t="s">
        <v>2192</v>
      </c>
      <c r="T24" s="2" t="s">
        <v>2193</v>
      </c>
      <c r="U24" s="2" t="s">
        <v>2158</v>
      </c>
      <c r="V24" s="2" t="s">
        <v>2159</v>
      </c>
      <c r="W24" s="2"/>
      <c r="X24" s="2"/>
      <c r="Y24" s="2"/>
      <c r="Z24" s="2"/>
      <c r="AA24" s="2" t="s">
        <v>220</v>
      </c>
      <c r="AB24" s="2" t="s">
        <v>220</v>
      </c>
      <c r="AC24">
        <f>Notes!$C$7 * Notes!$C$10 * Notes!$C$13</f>
        <v>197990400</v>
      </c>
      <c r="AD24">
        <f>Notes!$D$7 * Notes!$C$10 * Notes!$C$13</f>
        <v>64221060</v>
      </c>
      <c r="AE24">
        <f>Notes!$E$7 * Notes!$C$10 * Notes!$C$13</f>
        <v>36864000</v>
      </c>
      <c r="AF24">
        <f>Notes!$F$7 * Notes!$C$10 * Notes!$C$13</f>
        <v>157286400</v>
      </c>
      <c r="AG24">
        <v>3</v>
      </c>
      <c r="AH24">
        <v>3</v>
      </c>
      <c r="AI24">
        <v>3</v>
      </c>
    </row>
    <row r="25" spans="1:35" ht="30" x14ac:dyDescent="0.25">
      <c r="A25" s="2" t="s">
        <v>823</v>
      </c>
      <c r="B25" s="2" t="s">
        <v>2194</v>
      </c>
      <c r="C25" s="2" t="s">
        <v>37</v>
      </c>
      <c r="D25" s="2" t="s">
        <v>2195</v>
      </c>
      <c r="E25" s="2"/>
      <c r="F25" s="2" t="s">
        <v>2196</v>
      </c>
      <c r="G25" s="2" t="s">
        <v>2197</v>
      </c>
      <c r="H25" s="2" t="s">
        <v>647</v>
      </c>
      <c r="I25" s="2"/>
      <c r="J25" s="2" t="s">
        <v>44</v>
      </c>
      <c r="K25" s="2" t="s">
        <v>2153</v>
      </c>
      <c r="L25" s="2" t="s">
        <v>2198</v>
      </c>
      <c r="M25" s="2" t="s">
        <v>46</v>
      </c>
      <c r="N25" s="2" t="s">
        <v>274</v>
      </c>
      <c r="O25" s="2" t="s">
        <v>47</v>
      </c>
      <c r="P25" s="2" t="s">
        <v>2155</v>
      </c>
      <c r="Q25" s="2"/>
      <c r="R25" s="2" t="s">
        <v>108</v>
      </c>
      <c r="S25" s="2" t="s">
        <v>2199</v>
      </c>
      <c r="T25" s="2" t="s">
        <v>2200</v>
      </c>
      <c r="U25" s="2" t="s">
        <v>2158</v>
      </c>
      <c r="V25" s="2" t="s">
        <v>2159</v>
      </c>
      <c r="W25" s="2"/>
      <c r="X25" s="2"/>
      <c r="Y25" s="2"/>
      <c r="Z25" s="2"/>
      <c r="AA25" s="2" t="s">
        <v>220</v>
      </c>
      <c r="AB25" s="2" t="s">
        <v>220</v>
      </c>
      <c r="AC25">
        <f>Notes!$C$7 * Notes!$C$10 * Notes!$C$13</f>
        <v>197990400</v>
      </c>
      <c r="AD25">
        <f>Notes!$D$7 * Notes!$C$10 * Notes!$C$13</f>
        <v>64221060</v>
      </c>
      <c r="AE25">
        <f>Notes!$E$7 * Notes!$C$10 * Notes!$C$13</f>
        <v>36864000</v>
      </c>
      <c r="AF25">
        <f>Notes!$F$7 * Notes!$C$10 * Notes!$C$13</f>
        <v>157286400</v>
      </c>
      <c r="AG25">
        <v>3</v>
      </c>
      <c r="AH25">
        <v>3</v>
      </c>
      <c r="AI25">
        <v>3</v>
      </c>
    </row>
    <row r="26" spans="1:35" ht="30" x14ac:dyDescent="0.25">
      <c r="A26" s="2" t="s">
        <v>823</v>
      </c>
      <c r="B26" s="2" t="s">
        <v>2201</v>
      </c>
      <c r="C26" s="2" t="s">
        <v>37</v>
      </c>
      <c r="D26" s="2" t="s">
        <v>2202</v>
      </c>
      <c r="E26" s="2"/>
      <c r="F26" s="2" t="s">
        <v>2203</v>
      </c>
      <c r="G26" s="2" t="s">
        <v>2204</v>
      </c>
      <c r="H26" s="2" t="s">
        <v>647</v>
      </c>
      <c r="I26" s="2"/>
      <c r="J26" s="2" t="s">
        <v>44</v>
      </c>
      <c r="K26" s="2" t="s">
        <v>2153</v>
      </c>
      <c r="L26" s="2" t="s">
        <v>2205</v>
      </c>
      <c r="M26" s="2" t="s">
        <v>46</v>
      </c>
      <c r="N26" s="2" t="s">
        <v>274</v>
      </c>
      <c r="O26" s="2" t="s">
        <v>47</v>
      </c>
      <c r="P26" s="2" t="s">
        <v>2155</v>
      </c>
      <c r="Q26" s="2"/>
      <c r="R26" s="2" t="s">
        <v>116</v>
      </c>
      <c r="S26" s="2" t="s">
        <v>2206</v>
      </c>
      <c r="T26" s="2" t="s">
        <v>2207</v>
      </c>
      <c r="U26" s="2" t="s">
        <v>2158</v>
      </c>
      <c r="V26" s="2" t="s">
        <v>2159</v>
      </c>
      <c r="W26" s="2"/>
      <c r="X26" s="2"/>
      <c r="Y26" s="2"/>
      <c r="Z26" s="2"/>
      <c r="AA26" s="2" t="s">
        <v>220</v>
      </c>
      <c r="AB26" s="2" t="s">
        <v>220</v>
      </c>
      <c r="AC26">
        <f>Notes!$C$7 * Notes!$C$10 * Notes!$C$13</f>
        <v>197990400</v>
      </c>
      <c r="AD26">
        <f>Notes!$D$7 * Notes!$C$10 * Notes!$C$13</f>
        <v>64221060</v>
      </c>
      <c r="AE26">
        <f>Notes!$E$7 * Notes!$C$10 * Notes!$C$13</f>
        <v>36864000</v>
      </c>
      <c r="AF26">
        <f>Notes!$F$7 * Notes!$C$10 * Notes!$C$13</f>
        <v>157286400</v>
      </c>
      <c r="AG26">
        <v>3</v>
      </c>
      <c r="AH26">
        <v>3</v>
      </c>
      <c r="AI26">
        <v>3</v>
      </c>
    </row>
    <row r="27" spans="1:35" ht="30" x14ac:dyDescent="0.25">
      <c r="A27" s="2" t="s">
        <v>823</v>
      </c>
      <c r="B27" s="2" t="s">
        <v>2208</v>
      </c>
      <c r="C27" s="2" t="s">
        <v>37</v>
      </c>
      <c r="D27" s="2" t="s">
        <v>2209</v>
      </c>
      <c r="E27" s="2"/>
      <c r="F27" s="2" t="s">
        <v>2210</v>
      </c>
      <c r="G27" s="2" t="s">
        <v>2211</v>
      </c>
      <c r="H27" s="2" t="s">
        <v>647</v>
      </c>
      <c r="I27" s="2"/>
      <c r="J27" s="2" t="s">
        <v>44</v>
      </c>
      <c r="K27" s="2" t="s">
        <v>2153</v>
      </c>
      <c r="L27" s="2" t="s">
        <v>2212</v>
      </c>
      <c r="M27" s="2" t="s">
        <v>46</v>
      </c>
      <c r="N27" s="2" t="s">
        <v>274</v>
      </c>
      <c r="O27" s="2" t="s">
        <v>47</v>
      </c>
      <c r="P27" s="2" t="s">
        <v>2155</v>
      </c>
      <c r="Q27" s="2"/>
      <c r="R27" s="2" t="s">
        <v>122</v>
      </c>
      <c r="S27" s="2" t="s">
        <v>2213</v>
      </c>
      <c r="T27" s="2" t="s">
        <v>2214</v>
      </c>
      <c r="U27" s="2" t="s">
        <v>2158</v>
      </c>
      <c r="V27" s="2" t="s">
        <v>2159</v>
      </c>
      <c r="W27" s="2"/>
      <c r="X27" s="2"/>
      <c r="Y27" s="2"/>
      <c r="Z27" s="2"/>
      <c r="AA27" s="2" t="s">
        <v>220</v>
      </c>
      <c r="AB27" s="2" t="s">
        <v>220</v>
      </c>
      <c r="AC27">
        <f>Notes!$C$7 * Notes!$C$10 * Notes!$C$13</f>
        <v>197990400</v>
      </c>
      <c r="AD27">
        <f>Notes!$D$7 * Notes!$C$10 * Notes!$C$13</f>
        <v>64221060</v>
      </c>
      <c r="AE27">
        <f>Notes!$E$7 * Notes!$C$10 * Notes!$C$13</f>
        <v>36864000</v>
      </c>
      <c r="AF27">
        <f>Notes!$F$7 * Notes!$C$10 * Notes!$C$13</f>
        <v>157286400</v>
      </c>
      <c r="AG27">
        <v>3</v>
      </c>
      <c r="AH27">
        <v>3</v>
      </c>
      <c r="AI27">
        <v>3</v>
      </c>
    </row>
    <row r="28" spans="1:35" ht="30" x14ac:dyDescent="0.25">
      <c r="A28" s="2" t="s">
        <v>823</v>
      </c>
      <c r="B28" s="2" t="s">
        <v>2215</v>
      </c>
      <c r="C28" s="2" t="s">
        <v>37</v>
      </c>
      <c r="D28" s="2" t="s">
        <v>2216</v>
      </c>
      <c r="E28" s="2"/>
      <c r="F28" s="2" t="s">
        <v>2217</v>
      </c>
      <c r="G28" s="2" t="s">
        <v>2218</v>
      </c>
      <c r="H28" s="2" t="s">
        <v>647</v>
      </c>
      <c r="I28" s="2"/>
      <c r="J28" s="2" t="s">
        <v>44</v>
      </c>
      <c r="K28" s="2" t="s">
        <v>2153</v>
      </c>
      <c r="L28" s="2" t="s">
        <v>2219</v>
      </c>
      <c r="M28" s="2" t="s">
        <v>46</v>
      </c>
      <c r="N28" s="2" t="s">
        <v>274</v>
      </c>
      <c r="O28" s="2" t="s">
        <v>47</v>
      </c>
      <c r="P28" s="2" t="s">
        <v>2155</v>
      </c>
      <c r="Q28" s="2"/>
      <c r="R28" s="2" t="s">
        <v>131</v>
      </c>
      <c r="S28" s="2" t="s">
        <v>2220</v>
      </c>
      <c r="T28" s="2" t="s">
        <v>2221</v>
      </c>
      <c r="U28" s="2" t="s">
        <v>2158</v>
      </c>
      <c r="V28" s="2" t="s">
        <v>2159</v>
      </c>
      <c r="W28" s="2"/>
      <c r="X28" s="2"/>
      <c r="Y28" s="2"/>
      <c r="Z28" s="2"/>
      <c r="AA28" s="2" t="s">
        <v>220</v>
      </c>
      <c r="AB28" s="2" t="s">
        <v>220</v>
      </c>
      <c r="AC28">
        <f>Notes!$C$7 * Notes!$C$10 * Notes!$C$13</f>
        <v>197990400</v>
      </c>
      <c r="AD28">
        <f>Notes!$D$7 * Notes!$C$10 * Notes!$C$13</f>
        <v>64221060</v>
      </c>
      <c r="AE28">
        <f>Notes!$E$7 * Notes!$C$10 * Notes!$C$13</f>
        <v>36864000</v>
      </c>
      <c r="AF28">
        <f>Notes!$F$7 * Notes!$C$10 * Notes!$C$13</f>
        <v>157286400</v>
      </c>
      <c r="AG28">
        <v>3</v>
      </c>
      <c r="AH28">
        <v>3</v>
      </c>
      <c r="AI28">
        <v>3</v>
      </c>
    </row>
    <row r="29" spans="1:35" ht="30" x14ac:dyDescent="0.25">
      <c r="A29" s="2" t="s">
        <v>37</v>
      </c>
      <c r="B29" s="2" t="s">
        <v>2222</v>
      </c>
      <c r="C29" s="2" t="s">
        <v>2223</v>
      </c>
      <c r="D29" s="2" t="s">
        <v>2224</v>
      </c>
      <c r="E29" s="2" t="s">
        <v>2225</v>
      </c>
      <c r="F29" s="2" t="s">
        <v>2226</v>
      </c>
      <c r="G29" s="2" t="s">
        <v>2227</v>
      </c>
      <c r="H29" s="2" t="s">
        <v>43</v>
      </c>
      <c r="I29" s="2"/>
      <c r="J29" s="2" t="s">
        <v>44</v>
      </c>
      <c r="K29" s="2" t="s">
        <v>45</v>
      </c>
      <c r="L29" s="2" t="s">
        <v>2226</v>
      </c>
      <c r="M29" s="2" t="s">
        <v>46</v>
      </c>
      <c r="N29" s="2" t="s">
        <v>274</v>
      </c>
      <c r="O29" s="2" t="s">
        <v>47</v>
      </c>
      <c r="P29" s="2" t="s">
        <v>2228</v>
      </c>
      <c r="Q29" s="2"/>
      <c r="R29" s="2" t="s">
        <v>1338</v>
      </c>
      <c r="S29" s="2" t="s">
        <v>2229</v>
      </c>
      <c r="T29" s="2" t="s">
        <v>2230</v>
      </c>
      <c r="U29" s="2" t="s">
        <v>50</v>
      </c>
      <c r="V29" s="2" t="s">
        <v>51</v>
      </c>
      <c r="W29" s="2"/>
      <c r="X29" s="2"/>
      <c r="Y29" s="2"/>
      <c r="Z29" s="2"/>
      <c r="AA29" s="2" t="s">
        <v>220</v>
      </c>
      <c r="AB29" s="2" t="s">
        <v>220</v>
      </c>
      <c r="AC29">
        <f>Notes!$C$7 * Notes!$C$10 * Notes!$C$13</f>
        <v>197990400</v>
      </c>
      <c r="AD29">
        <f>Notes!$D$7 * Notes!$C$10 * Notes!$C$13</f>
        <v>64221060</v>
      </c>
      <c r="AE29">
        <f>Notes!$E$7 * Notes!$C$10 * Notes!$C$13</f>
        <v>36864000</v>
      </c>
      <c r="AF29">
        <f>Notes!$F$7 * Notes!$C$10 * Notes!$C$13</f>
        <v>157286400</v>
      </c>
      <c r="AG29">
        <v>2</v>
      </c>
      <c r="AH29">
        <v>2</v>
      </c>
      <c r="AI29">
        <v>3</v>
      </c>
    </row>
    <row r="30" spans="1:35" ht="30" x14ac:dyDescent="0.25">
      <c r="A30" s="2" t="s">
        <v>37</v>
      </c>
      <c r="B30" s="2" t="s">
        <v>2231</v>
      </c>
      <c r="C30" s="2" t="s">
        <v>2223</v>
      </c>
      <c r="D30" s="2" t="s">
        <v>2232</v>
      </c>
      <c r="E30" s="2" t="s">
        <v>2233</v>
      </c>
      <c r="F30" s="2" t="s">
        <v>2234</v>
      </c>
      <c r="G30" s="2" t="s">
        <v>2235</v>
      </c>
      <c r="H30" s="2" t="s">
        <v>43</v>
      </c>
      <c r="I30" s="2"/>
      <c r="J30" s="2" t="s">
        <v>44</v>
      </c>
      <c r="K30" s="2" t="s">
        <v>45</v>
      </c>
      <c r="L30" s="2" t="s">
        <v>2234</v>
      </c>
      <c r="M30" s="2" t="s">
        <v>46</v>
      </c>
      <c r="N30" s="2" t="s">
        <v>274</v>
      </c>
      <c r="O30" s="2" t="s">
        <v>47</v>
      </c>
      <c r="P30" s="2" t="s">
        <v>2228</v>
      </c>
      <c r="Q30" s="2"/>
      <c r="R30" s="2" t="s">
        <v>48</v>
      </c>
      <c r="S30" s="2" t="s">
        <v>2236</v>
      </c>
      <c r="T30" s="2" t="s">
        <v>2237</v>
      </c>
      <c r="U30" s="2" t="s">
        <v>50</v>
      </c>
      <c r="V30" s="2" t="s">
        <v>51</v>
      </c>
      <c r="W30" s="2"/>
      <c r="X30" s="2"/>
      <c r="Y30" s="2"/>
      <c r="Z30" s="2"/>
      <c r="AA30" s="2" t="s">
        <v>220</v>
      </c>
      <c r="AB30" s="2" t="s">
        <v>220</v>
      </c>
      <c r="AC30">
        <f>Notes!$C$7 * Notes!$C$10 * Notes!$C$13</f>
        <v>197990400</v>
      </c>
      <c r="AD30">
        <f>Notes!$D$7 * Notes!$C$10 * Notes!$C$13</f>
        <v>64221060</v>
      </c>
      <c r="AE30">
        <f>Notes!$E$7 * Notes!$C$10 * Notes!$C$13</f>
        <v>36864000</v>
      </c>
      <c r="AF30">
        <f>Notes!$F$7 * Notes!$C$10 * Notes!$C$13</f>
        <v>157286400</v>
      </c>
      <c r="AG30">
        <v>2</v>
      </c>
      <c r="AH30">
        <v>2</v>
      </c>
      <c r="AI30">
        <v>3</v>
      </c>
    </row>
    <row r="31" spans="1:35" ht="30" x14ac:dyDescent="0.25">
      <c r="A31" s="2" t="s">
        <v>37</v>
      </c>
      <c r="B31" s="2" t="s">
        <v>216</v>
      </c>
      <c r="C31" s="2" t="s">
        <v>37</v>
      </c>
      <c r="D31" s="2" t="s">
        <v>217</v>
      </c>
      <c r="E31" s="2" t="s">
        <v>2238</v>
      </c>
      <c r="F31" s="2" t="s">
        <v>218</v>
      </c>
      <c r="G31" s="2" t="s">
        <v>121</v>
      </c>
      <c r="H31" s="2" t="s">
        <v>43</v>
      </c>
      <c r="I31" s="2"/>
      <c r="J31" s="2" t="s">
        <v>44</v>
      </c>
      <c r="K31" s="2" t="s">
        <v>1379</v>
      </c>
      <c r="L31" s="2" t="s">
        <v>218</v>
      </c>
      <c r="M31" s="2" t="s">
        <v>46</v>
      </c>
      <c r="N31" s="2" t="s">
        <v>274</v>
      </c>
      <c r="O31" s="2" t="s">
        <v>47</v>
      </c>
      <c r="P31" s="2" t="s">
        <v>2228</v>
      </c>
      <c r="Q31" s="2"/>
      <c r="R31" s="2" t="s">
        <v>75</v>
      </c>
      <c r="S31" s="2" t="s">
        <v>2239</v>
      </c>
      <c r="T31" s="2" t="s">
        <v>219</v>
      </c>
      <c r="U31" s="2" t="s">
        <v>2131</v>
      </c>
      <c r="V31" s="2" t="s">
        <v>2132</v>
      </c>
      <c r="W31" s="2"/>
      <c r="X31" s="2"/>
      <c r="Y31" s="2"/>
      <c r="Z31" s="2"/>
      <c r="AA31" s="2" t="s">
        <v>220</v>
      </c>
      <c r="AB31" s="2" t="s">
        <v>220</v>
      </c>
      <c r="AC31">
        <f>Notes!$C$7 * Notes!$C$10 * Notes!$C$13</f>
        <v>197990400</v>
      </c>
      <c r="AD31">
        <f>Notes!$D$7 * Notes!$C$10 * Notes!$C$13</f>
        <v>64221060</v>
      </c>
      <c r="AE31">
        <f>Notes!$E$7 * Notes!$C$10 * Notes!$C$13</f>
        <v>36864000</v>
      </c>
      <c r="AF31">
        <f>Notes!$F$7 * Notes!$C$10 * Notes!$C$13</f>
        <v>157286400</v>
      </c>
      <c r="AG31">
        <v>3</v>
      </c>
      <c r="AH31">
        <v>2</v>
      </c>
      <c r="AI31">
        <v>3</v>
      </c>
    </row>
    <row r="32" spans="1:35" ht="30" x14ac:dyDescent="0.25">
      <c r="A32" s="2" t="s">
        <v>823</v>
      </c>
      <c r="B32" s="2" t="s">
        <v>209</v>
      </c>
      <c r="C32" s="2" t="s">
        <v>210</v>
      </c>
      <c r="D32" s="2" t="s">
        <v>211</v>
      </c>
      <c r="E32" s="2"/>
      <c r="F32" s="2" t="s">
        <v>212</v>
      </c>
      <c r="G32" s="2" t="s">
        <v>213</v>
      </c>
      <c r="H32" s="2" t="s">
        <v>43</v>
      </c>
      <c r="I32" s="2"/>
      <c r="J32" s="2" t="s">
        <v>44</v>
      </c>
      <c r="K32" s="2" t="s">
        <v>278</v>
      </c>
      <c r="L32" s="2" t="s">
        <v>212</v>
      </c>
      <c r="M32" s="2" t="s">
        <v>46</v>
      </c>
      <c r="N32" s="2" t="s">
        <v>274</v>
      </c>
      <c r="O32" s="2" t="s">
        <v>47</v>
      </c>
      <c r="P32" s="2" t="s">
        <v>1999</v>
      </c>
      <c r="Q32" s="2"/>
      <c r="R32" s="2" t="s">
        <v>59</v>
      </c>
      <c r="S32" s="2" t="s">
        <v>2240</v>
      </c>
      <c r="T32" s="2" t="s">
        <v>215</v>
      </c>
      <c r="U32" s="2" t="s">
        <v>279</v>
      </c>
      <c r="V32" s="2" t="s">
        <v>280</v>
      </c>
      <c r="W32" s="2"/>
      <c r="X32" s="2"/>
      <c r="Y32" s="2"/>
      <c r="Z32" s="2"/>
      <c r="AA32" s="2" t="s">
        <v>220</v>
      </c>
      <c r="AB32" s="2" t="s">
        <v>220</v>
      </c>
      <c r="AC32">
        <f>Notes!$C$7 * Notes!$C$10 * Notes!$C$13</f>
        <v>197990400</v>
      </c>
      <c r="AD32">
        <f>Notes!$D$7 * Notes!$C$10 * Notes!$C$13</f>
        <v>64221060</v>
      </c>
      <c r="AE32">
        <f>Notes!$E$7 * Notes!$C$10 * Notes!$C$13</f>
        <v>36864000</v>
      </c>
      <c r="AF32">
        <f>Notes!$F$7 * Notes!$C$10 * Notes!$C$13</f>
        <v>157286400</v>
      </c>
      <c r="AG32">
        <v>3</v>
      </c>
      <c r="AH32">
        <v>3</v>
      </c>
      <c r="AI32">
        <v>3</v>
      </c>
    </row>
    <row r="33" spans="1:35" ht="30" x14ac:dyDescent="0.25">
      <c r="A33" s="2" t="s">
        <v>823</v>
      </c>
      <c r="B33" s="2" t="s">
        <v>2241</v>
      </c>
      <c r="C33" s="2" t="s">
        <v>1394</v>
      </c>
      <c r="D33" s="2" t="s">
        <v>2242</v>
      </c>
      <c r="E33" s="2"/>
      <c r="F33" s="2" t="s">
        <v>2243</v>
      </c>
      <c r="G33" s="2" t="s">
        <v>2244</v>
      </c>
      <c r="H33" s="2" t="s">
        <v>43</v>
      </c>
      <c r="I33" s="2"/>
      <c r="J33" s="2" t="s">
        <v>44</v>
      </c>
      <c r="K33" s="2" t="s">
        <v>278</v>
      </c>
      <c r="L33" s="2" t="s">
        <v>2243</v>
      </c>
      <c r="M33" s="2" t="s">
        <v>46</v>
      </c>
      <c r="N33" s="2" t="s">
        <v>274</v>
      </c>
      <c r="O33" s="2" t="s">
        <v>47</v>
      </c>
      <c r="P33" s="2" t="s">
        <v>1999</v>
      </c>
      <c r="Q33" s="2"/>
      <c r="R33" s="2" t="s">
        <v>75</v>
      </c>
      <c r="S33" s="2" t="s">
        <v>2245</v>
      </c>
      <c r="T33" s="2" t="s">
        <v>2246</v>
      </c>
      <c r="U33" s="2" t="s">
        <v>279</v>
      </c>
      <c r="V33" s="2" t="s">
        <v>280</v>
      </c>
      <c r="W33" s="2"/>
      <c r="X33" s="2"/>
      <c r="Y33" s="2"/>
      <c r="Z33" s="2"/>
      <c r="AA33" s="2" t="s">
        <v>220</v>
      </c>
      <c r="AB33" s="2" t="s">
        <v>220</v>
      </c>
      <c r="AC33">
        <f>Notes!$C$7 * Notes!$C$10 * Notes!$C$13</f>
        <v>197990400</v>
      </c>
      <c r="AD33">
        <f>Notes!$D$7 * Notes!$C$10 * Notes!$C$13</f>
        <v>64221060</v>
      </c>
      <c r="AE33">
        <f>Notes!$E$7 * Notes!$C$10 * Notes!$C$13</f>
        <v>36864000</v>
      </c>
      <c r="AF33">
        <f>Notes!$F$7 * Notes!$C$10 * Notes!$C$13</f>
        <v>157286400</v>
      </c>
      <c r="AG33">
        <v>3</v>
      </c>
      <c r="AH33">
        <v>3</v>
      </c>
      <c r="AI33">
        <v>3</v>
      </c>
    </row>
    <row r="34" spans="1:35" ht="30" x14ac:dyDescent="0.25">
      <c r="A34" s="2" t="s">
        <v>823</v>
      </c>
      <c r="B34" s="2" t="s">
        <v>2247</v>
      </c>
      <c r="C34" s="2" t="s">
        <v>1394</v>
      </c>
      <c r="D34" s="2" t="s">
        <v>2248</v>
      </c>
      <c r="E34" s="2"/>
      <c r="F34" s="2" t="s">
        <v>2249</v>
      </c>
      <c r="G34" s="2" t="s">
        <v>2250</v>
      </c>
      <c r="H34" s="2" t="s">
        <v>43</v>
      </c>
      <c r="I34" s="2"/>
      <c r="J34" s="2" t="s">
        <v>44</v>
      </c>
      <c r="K34" s="2" t="s">
        <v>278</v>
      </c>
      <c r="L34" s="2" t="s">
        <v>2249</v>
      </c>
      <c r="M34" s="2" t="s">
        <v>46</v>
      </c>
      <c r="N34" s="2" t="s">
        <v>274</v>
      </c>
      <c r="O34" s="2" t="s">
        <v>47</v>
      </c>
      <c r="P34" s="2" t="s">
        <v>1999</v>
      </c>
      <c r="Q34" s="2"/>
      <c r="R34" s="2" t="s">
        <v>82</v>
      </c>
      <c r="S34" s="2" t="s">
        <v>2251</v>
      </c>
      <c r="T34" s="2" t="s">
        <v>2252</v>
      </c>
      <c r="U34" s="2" t="s">
        <v>279</v>
      </c>
      <c r="V34" s="2" t="s">
        <v>280</v>
      </c>
      <c r="W34" s="2"/>
      <c r="X34" s="2"/>
      <c r="Y34" s="2"/>
      <c r="Z34" s="2"/>
      <c r="AA34" s="2" t="s">
        <v>220</v>
      </c>
      <c r="AB34" s="2" t="s">
        <v>220</v>
      </c>
      <c r="AC34">
        <f>Notes!$C$7 * Notes!$C$10 * Notes!$C$13</f>
        <v>197990400</v>
      </c>
      <c r="AD34">
        <f>Notes!$D$7 * Notes!$C$10 * Notes!$C$13</f>
        <v>64221060</v>
      </c>
      <c r="AE34">
        <f>Notes!$E$7 * Notes!$C$10 * Notes!$C$13</f>
        <v>36864000</v>
      </c>
      <c r="AF34">
        <f>Notes!$F$7 * Notes!$C$10 * Notes!$C$13</f>
        <v>157286400</v>
      </c>
      <c r="AG34">
        <v>3</v>
      </c>
      <c r="AH34">
        <v>3</v>
      </c>
      <c r="AI34">
        <v>3</v>
      </c>
    </row>
    <row r="35" spans="1:35" ht="30" x14ac:dyDescent="0.25">
      <c r="A35" s="2" t="s">
        <v>823</v>
      </c>
      <c r="B35" s="2" t="s">
        <v>2253</v>
      </c>
      <c r="C35" s="2" t="s">
        <v>2254</v>
      </c>
      <c r="D35" s="2" t="s">
        <v>2255</v>
      </c>
      <c r="E35" s="2"/>
      <c r="F35" s="2" t="s">
        <v>2256</v>
      </c>
      <c r="G35" s="2" t="s">
        <v>2257</v>
      </c>
      <c r="H35" s="2" t="s">
        <v>43</v>
      </c>
      <c r="I35" s="2"/>
      <c r="J35" s="2" t="s">
        <v>44</v>
      </c>
      <c r="K35" s="2" t="s">
        <v>278</v>
      </c>
      <c r="L35" s="2" t="s">
        <v>2256</v>
      </c>
      <c r="M35" s="2" t="s">
        <v>46</v>
      </c>
      <c r="N35" s="2" t="s">
        <v>274</v>
      </c>
      <c r="O35" s="2" t="s">
        <v>47</v>
      </c>
      <c r="P35" s="2" t="s">
        <v>1999</v>
      </c>
      <c r="Q35" s="2"/>
      <c r="R35" s="2" t="s">
        <v>88</v>
      </c>
      <c r="S35" s="2" t="s">
        <v>2258</v>
      </c>
      <c r="T35" s="2" t="s">
        <v>2259</v>
      </c>
      <c r="U35" s="2" t="s">
        <v>279</v>
      </c>
      <c r="V35" s="2" t="s">
        <v>280</v>
      </c>
      <c r="W35" s="2"/>
      <c r="X35" s="2"/>
      <c r="Y35" s="2"/>
      <c r="Z35" s="2"/>
      <c r="AA35" s="2" t="s">
        <v>220</v>
      </c>
      <c r="AB35" s="2" t="s">
        <v>220</v>
      </c>
      <c r="AC35">
        <f>Notes!$C$7 * Notes!$C$10 * Notes!$C$13</f>
        <v>197990400</v>
      </c>
      <c r="AD35">
        <f>Notes!$D$7 * Notes!$C$10 * Notes!$C$13</f>
        <v>64221060</v>
      </c>
      <c r="AE35">
        <f>Notes!$E$7 * Notes!$C$10 * Notes!$C$13</f>
        <v>36864000</v>
      </c>
      <c r="AF35">
        <f>Notes!$F$7 * Notes!$C$10 * Notes!$C$13</f>
        <v>157286400</v>
      </c>
      <c r="AG35">
        <v>3</v>
      </c>
      <c r="AH35">
        <v>3</v>
      </c>
      <c r="AI35">
        <v>3</v>
      </c>
    </row>
    <row r="36" spans="1:35" ht="30" x14ac:dyDescent="0.25">
      <c r="A36" s="2" t="s">
        <v>823</v>
      </c>
      <c r="B36" s="2" t="s">
        <v>2260</v>
      </c>
      <c r="C36" s="2" t="s">
        <v>2261</v>
      </c>
      <c r="D36" s="2" t="s">
        <v>2262</v>
      </c>
      <c r="E36" s="2"/>
      <c r="F36" s="2" t="s">
        <v>2263</v>
      </c>
      <c r="G36" s="2" t="s">
        <v>2264</v>
      </c>
      <c r="H36" s="2" t="s">
        <v>43</v>
      </c>
      <c r="I36" s="2"/>
      <c r="J36" s="2" t="s">
        <v>44</v>
      </c>
      <c r="K36" s="2" t="s">
        <v>278</v>
      </c>
      <c r="L36" s="2" t="s">
        <v>2263</v>
      </c>
      <c r="M36" s="2" t="s">
        <v>46</v>
      </c>
      <c r="N36" s="2" t="s">
        <v>274</v>
      </c>
      <c r="O36" s="2" t="s">
        <v>47</v>
      </c>
      <c r="P36" s="2" t="s">
        <v>1999</v>
      </c>
      <c r="Q36" s="2"/>
      <c r="R36" s="2" t="s">
        <v>94</v>
      </c>
      <c r="S36" s="2" t="s">
        <v>2265</v>
      </c>
      <c r="T36" s="2" t="s">
        <v>2266</v>
      </c>
      <c r="U36" s="2" t="s">
        <v>279</v>
      </c>
      <c r="V36" s="2" t="s">
        <v>280</v>
      </c>
      <c r="W36" s="2"/>
      <c r="X36" s="2"/>
      <c r="Y36" s="2"/>
      <c r="Z36" s="2"/>
      <c r="AA36" s="2" t="s">
        <v>220</v>
      </c>
      <c r="AB36" s="2" t="s">
        <v>220</v>
      </c>
      <c r="AC36">
        <f>Notes!$C$7 * Notes!$C$10 * Notes!$C$13</f>
        <v>197990400</v>
      </c>
      <c r="AD36">
        <f>Notes!$D$7 * Notes!$C$10 * Notes!$C$13</f>
        <v>64221060</v>
      </c>
      <c r="AE36">
        <f>Notes!$E$7 * Notes!$C$10 * Notes!$C$13</f>
        <v>36864000</v>
      </c>
      <c r="AF36">
        <f>Notes!$F$7 * Notes!$C$10 * Notes!$C$13</f>
        <v>157286400</v>
      </c>
      <c r="AG36">
        <v>3</v>
      </c>
      <c r="AH36">
        <v>3</v>
      </c>
      <c r="AI36">
        <v>3</v>
      </c>
    </row>
    <row r="37" spans="1:35" ht="30" x14ac:dyDescent="0.25">
      <c r="A37" s="2" t="s">
        <v>823</v>
      </c>
      <c r="B37" s="2" t="s">
        <v>2267</v>
      </c>
      <c r="C37" s="2" t="s">
        <v>1394</v>
      </c>
      <c r="D37" s="2" t="s">
        <v>2268</v>
      </c>
      <c r="E37" s="2"/>
      <c r="F37" s="2" t="s">
        <v>2269</v>
      </c>
      <c r="G37" s="2" t="s">
        <v>2270</v>
      </c>
      <c r="H37" s="2" t="s">
        <v>43</v>
      </c>
      <c r="I37" s="2"/>
      <c r="J37" s="2" t="s">
        <v>44</v>
      </c>
      <c r="K37" s="2" t="s">
        <v>278</v>
      </c>
      <c r="L37" s="2" t="s">
        <v>2269</v>
      </c>
      <c r="M37" s="2" t="s">
        <v>46</v>
      </c>
      <c r="N37" s="2" t="s">
        <v>274</v>
      </c>
      <c r="O37" s="2" t="s">
        <v>47</v>
      </c>
      <c r="P37" s="2" t="s">
        <v>1999</v>
      </c>
      <c r="Q37" s="2"/>
      <c r="R37" s="2" t="s">
        <v>100</v>
      </c>
      <c r="S37" s="2" t="s">
        <v>2271</v>
      </c>
      <c r="T37" s="2" t="s">
        <v>2272</v>
      </c>
      <c r="U37" s="2" t="s">
        <v>279</v>
      </c>
      <c r="V37" s="2" t="s">
        <v>280</v>
      </c>
      <c r="W37" s="2"/>
      <c r="X37" s="2"/>
      <c r="Y37" s="2"/>
      <c r="Z37" s="2"/>
      <c r="AA37" s="2" t="s">
        <v>220</v>
      </c>
      <c r="AB37" s="2" t="s">
        <v>220</v>
      </c>
      <c r="AC37">
        <f>Notes!$C$7 * Notes!$C$10 * Notes!$C$13</f>
        <v>197990400</v>
      </c>
      <c r="AD37">
        <f>Notes!$D$7 * Notes!$C$10 * Notes!$C$13</f>
        <v>64221060</v>
      </c>
      <c r="AE37">
        <f>Notes!$E$7 * Notes!$C$10 * Notes!$C$13</f>
        <v>36864000</v>
      </c>
      <c r="AF37">
        <f>Notes!$F$7 * Notes!$C$10 * Notes!$C$13</f>
        <v>157286400</v>
      </c>
      <c r="AG37">
        <v>3</v>
      </c>
      <c r="AH37">
        <v>3</v>
      </c>
      <c r="AI37">
        <v>3</v>
      </c>
    </row>
    <row r="38" spans="1:35" ht="30" x14ac:dyDescent="0.25">
      <c r="A38" s="2" t="s">
        <v>823</v>
      </c>
      <c r="B38" s="2" t="s">
        <v>2273</v>
      </c>
      <c r="C38" s="2" t="s">
        <v>2274</v>
      </c>
      <c r="D38" s="2" t="s">
        <v>2275</v>
      </c>
      <c r="E38" s="2"/>
      <c r="F38" s="2" t="s">
        <v>2276</v>
      </c>
      <c r="G38" s="2" t="s">
        <v>2277</v>
      </c>
      <c r="H38" s="2" t="s">
        <v>43</v>
      </c>
      <c r="I38" s="2"/>
      <c r="J38" s="2" t="s">
        <v>44</v>
      </c>
      <c r="K38" s="2" t="s">
        <v>278</v>
      </c>
      <c r="L38" s="2" t="s">
        <v>2276</v>
      </c>
      <c r="M38" s="2" t="s">
        <v>46</v>
      </c>
      <c r="N38" s="2" t="s">
        <v>274</v>
      </c>
      <c r="O38" s="2" t="s">
        <v>47</v>
      </c>
      <c r="P38" s="2" t="s">
        <v>1999</v>
      </c>
      <c r="Q38" s="2"/>
      <c r="R38" s="2" t="s">
        <v>108</v>
      </c>
      <c r="S38" s="2" t="s">
        <v>2278</v>
      </c>
      <c r="T38" s="2" t="s">
        <v>2279</v>
      </c>
      <c r="U38" s="2" t="s">
        <v>279</v>
      </c>
      <c r="V38" s="2" t="s">
        <v>280</v>
      </c>
      <c r="W38" s="2"/>
      <c r="X38" s="2"/>
      <c r="Y38" s="2"/>
      <c r="Z38" s="2"/>
      <c r="AA38" s="2" t="s">
        <v>220</v>
      </c>
      <c r="AB38" s="2" t="s">
        <v>220</v>
      </c>
      <c r="AC38">
        <f>Notes!$C$7 * Notes!$C$10 * Notes!$C$13</f>
        <v>197990400</v>
      </c>
      <c r="AD38">
        <f>Notes!$D$7 * Notes!$C$10 * Notes!$C$13</f>
        <v>64221060</v>
      </c>
      <c r="AE38">
        <f>Notes!$E$7 * Notes!$C$10 * Notes!$C$13</f>
        <v>36864000</v>
      </c>
      <c r="AF38">
        <f>Notes!$F$7 * Notes!$C$10 * Notes!$C$13</f>
        <v>157286400</v>
      </c>
      <c r="AG38">
        <v>3</v>
      </c>
      <c r="AH38">
        <v>3</v>
      </c>
      <c r="AI38">
        <v>3</v>
      </c>
    </row>
    <row r="39" spans="1:35" ht="30" x14ac:dyDescent="0.25">
      <c r="A39" s="2" t="s">
        <v>823</v>
      </c>
      <c r="B39" s="2" t="s">
        <v>2280</v>
      </c>
      <c r="C39" s="2" t="s">
        <v>2274</v>
      </c>
      <c r="D39" s="2" t="s">
        <v>2281</v>
      </c>
      <c r="E39" s="2"/>
      <c r="F39" s="2" t="s">
        <v>2282</v>
      </c>
      <c r="G39" s="2" t="s">
        <v>2283</v>
      </c>
      <c r="H39" s="2" t="s">
        <v>43</v>
      </c>
      <c r="I39" s="2"/>
      <c r="J39" s="2" t="s">
        <v>44</v>
      </c>
      <c r="K39" s="2" t="s">
        <v>278</v>
      </c>
      <c r="L39" s="2" t="s">
        <v>2282</v>
      </c>
      <c r="M39" s="2" t="s">
        <v>46</v>
      </c>
      <c r="N39" s="2" t="s">
        <v>274</v>
      </c>
      <c r="O39" s="2" t="s">
        <v>47</v>
      </c>
      <c r="P39" s="2" t="s">
        <v>1999</v>
      </c>
      <c r="Q39" s="2"/>
      <c r="R39" s="2" t="s">
        <v>116</v>
      </c>
      <c r="S39" s="2" t="s">
        <v>2284</v>
      </c>
      <c r="T39" s="2" t="s">
        <v>2285</v>
      </c>
      <c r="U39" s="2" t="s">
        <v>279</v>
      </c>
      <c r="V39" s="2" t="s">
        <v>280</v>
      </c>
      <c r="W39" s="2"/>
      <c r="X39" s="2"/>
      <c r="Y39" s="2"/>
      <c r="Z39" s="2"/>
      <c r="AA39" s="2" t="s">
        <v>220</v>
      </c>
      <c r="AB39" s="2" t="s">
        <v>220</v>
      </c>
      <c r="AC39">
        <f>Notes!$C$7 * Notes!$C$10 * Notes!$C$13</f>
        <v>197990400</v>
      </c>
      <c r="AD39">
        <f>Notes!$D$7 * Notes!$C$10 * Notes!$C$13</f>
        <v>64221060</v>
      </c>
      <c r="AE39">
        <f>Notes!$E$7 * Notes!$C$10 * Notes!$C$13</f>
        <v>36864000</v>
      </c>
      <c r="AF39">
        <f>Notes!$F$7 * Notes!$C$10 * Notes!$C$13</f>
        <v>157286400</v>
      </c>
      <c r="AG39">
        <v>3</v>
      </c>
      <c r="AH39">
        <v>3</v>
      </c>
      <c r="AI39">
        <v>3</v>
      </c>
    </row>
    <row r="40" spans="1:35" ht="30" x14ac:dyDescent="0.25">
      <c r="A40" s="2" t="s">
        <v>823</v>
      </c>
      <c r="B40" s="2" t="s">
        <v>2286</v>
      </c>
      <c r="C40" s="2" t="s">
        <v>2287</v>
      </c>
      <c r="D40" s="2" t="s">
        <v>2288</v>
      </c>
      <c r="E40" s="2"/>
      <c r="F40" s="2" t="s">
        <v>2289</v>
      </c>
      <c r="G40" s="2" t="s">
        <v>2290</v>
      </c>
      <c r="H40" s="2" t="s">
        <v>43</v>
      </c>
      <c r="I40" s="2"/>
      <c r="J40" s="2" t="s">
        <v>44</v>
      </c>
      <c r="K40" s="2" t="s">
        <v>278</v>
      </c>
      <c r="L40" s="2" t="s">
        <v>2289</v>
      </c>
      <c r="M40" s="2" t="s">
        <v>46</v>
      </c>
      <c r="N40" s="2" t="s">
        <v>274</v>
      </c>
      <c r="O40" s="2" t="s">
        <v>47</v>
      </c>
      <c r="P40" s="2" t="s">
        <v>1999</v>
      </c>
      <c r="Q40" s="2"/>
      <c r="R40" s="2" t="s">
        <v>122</v>
      </c>
      <c r="S40" s="2" t="s">
        <v>2291</v>
      </c>
      <c r="T40" s="2" t="s">
        <v>2292</v>
      </c>
      <c r="U40" s="2" t="s">
        <v>279</v>
      </c>
      <c r="V40" s="2" t="s">
        <v>280</v>
      </c>
      <c r="W40" s="2"/>
      <c r="X40" s="2"/>
      <c r="Y40" s="2"/>
      <c r="Z40" s="2"/>
      <c r="AA40" s="2" t="s">
        <v>220</v>
      </c>
      <c r="AB40" s="2" t="s">
        <v>220</v>
      </c>
      <c r="AC40">
        <f>Notes!$C$7 * Notes!$C$10 * Notes!$C$13</f>
        <v>197990400</v>
      </c>
      <c r="AD40">
        <f>Notes!$D$7 * Notes!$C$10 * Notes!$C$13</f>
        <v>64221060</v>
      </c>
      <c r="AE40">
        <f>Notes!$E$7 * Notes!$C$10 * Notes!$C$13</f>
        <v>36864000</v>
      </c>
      <c r="AF40">
        <f>Notes!$F$7 * Notes!$C$10 * Notes!$C$13</f>
        <v>157286400</v>
      </c>
      <c r="AG40">
        <v>3</v>
      </c>
      <c r="AH40">
        <v>3</v>
      </c>
      <c r="AI40">
        <v>3</v>
      </c>
    </row>
    <row r="41" spans="1:35" ht="30" x14ac:dyDescent="0.25">
      <c r="A41" s="2" t="s">
        <v>823</v>
      </c>
      <c r="B41" s="2" t="s">
        <v>2293</v>
      </c>
      <c r="C41" s="2" t="s">
        <v>2287</v>
      </c>
      <c r="D41" s="2" t="s">
        <v>2294</v>
      </c>
      <c r="E41" s="2"/>
      <c r="F41" s="2" t="s">
        <v>2295</v>
      </c>
      <c r="G41" s="2" t="s">
        <v>2296</v>
      </c>
      <c r="H41" s="2" t="s">
        <v>43</v>
      </c>
      <c r="I41" s="2"/>
      <c r="J41" s="2" t="s">
        <v>44</v>
      </c>
      <c r="K41" s="2" t="s">
        <v>278</v>
      </c>
      <c r="L41" s="2" t="s">
        <v>2295</v>
      </c>
      <c r="M41" s="2" t="s">
        <v>46</v>
      </c>
      <c r="N41" s="2" t="s">
        <v>274</v>
      </c>
      <c r="O41" s="2" t="s">
        <v>47</v>
      </c>
      <c r="P41" s="2" t="s">
        <v>1999</v>
      </c>
      <c r="Q41" s="2"/>
      <c r="R41" s="2" t="s">
        <v>131</v>
      </c>
      <c r="S41" s="2" t="s">
        <v>2297</v>
      </c>
      <c r="T41" s="2" t="s">
        <v>2298</v>
      </c>
      <c r="U41" s="2" t="s">
        <v>279</v>
      </c>
      <c r="V41" s="2" t="s">
        <v>280</v>
      </c>
      <c r="W41" s="2"/>
      <c r="X41" s="2"/>
      <c r="Y41" s="2"/>
      <c r="Z41" s="2"/>
      <c r="AA41" s="2" t="s">
        <v>220</v>
      </c>
      <c r="AB41" s="2" t="s">
        <v>220</v>
      </c>
      <c r="AC41">
        <f>Notes!$C$7 * Notes!$C$10 * Notes!$C$13</f>
        <v>197990400</v>
      </c>
      <c r="AD41">
        <f>Notes!$D$7 * Notes!$C$10 * Notes!$C$13</f>
        <v>64221060</v>
      </c>
      <c r="AE41">
        <f>Notes!$E$7 * Notes!$C$10 * Notes!$C$13</f>
        <v>36864000</v>
      </c>
      <c r="AF41">
        <f>Notes!$F$7 * Notes!$C$10 * Notes!$C$13</f>
        <v>157286400</v>
      </c>
      <c r="AG41">
        <v>3</v>
      </c>
      <c r="AH41">
        <v>3</v>
      </c>
      <c r="AI41">
        <v>3</v>
      </c>
    </row>
    <row r="42" spans="1:35" ht="30" x14ac:dyDescent="0.25">
      <c r="A42" s="2" t="s">
        <v>823</v>
      </c>
      <c r="B42" s="2" t="s">
        <v>2299</v>
      </c>
      <c r="C42" s="2" t="s">
        <v>2300</v>
      </c>
      <c r="D42" s="2" t="s">
        <v>2301</v>
      </c>
      <c r="E42" s="2"/>
      <c r="F42" s="2" t="s">
        <v>2302</v>
      </c>
      <c r="G42" s="2" t="s">
        <v>2303</v>
      </c>
      <c r="H42" s="2" t="s">
        <v>43</v>
      </c>
      <c r="I42" s="2"/>
      <c r="J42" s="2" t="s">
        <v>44</v>
      </c>
      <c r="K42" s="2" t="s">
        <v>278</v>
      </c>
      <c r="L42" s="2" t="s">
        <v>2302</v>
      </c>
      <c r="M42" s="2" t="s">
        <v>46</v>
      </c>
      <c r="N42" s="2" t="s">
        <v>274</v>
      </c>
      <c r="O42" s="2" t="s">
        <v>47</v>
      </c>
      <c r="P42" s="2" t="s">
        <v>1999</v>
      </c>
      <c r="Q42" s="2"/>
      <c r="R42" s="2" t="s">
        <v>138</v>
      </c>
      <c r="S42" s="2" t="s">
        <v>2304</v>
      </c>
      <c r="T42" s="2" t="s">
        <v>2305</v>
      </c>
      <c r="U42" s="2" t="s">
        <v>279</v>
      </c>
      <c r="V42" s="2" t="s">
        <v>280</v>
      </c>
      <c r="W42" s="2"/>
      <c r="X42" s="2"/>
      <c r="Y42" s="2"/>
      <c r="Z42" s="2"/>
      <c r="AA42" s="2" t="s">
        <v>220</v>
      </c>
      <c r="AB42" s="2" t="s">
        <v>220</v>
      </c>
      <c r="AC42">
        <f>Notes!$C$7 * Notes!$C$10 * Notes!$C$13</f>
        <v>197990400</v>
      </c>
      <c r="AD42">
        <f>Notes!$D$7 * Notes!$C$10 * Notes!$C$13</f>
        <v>64221060</v>
      </c>
      <c r="AE42">
        <f>Notes!$E$7 * Notes!$C$10 * Notes!$C$13</f>
        <v>36864000</v>
      </c>
      <c r="AF42">
        <f>Notes!$F$7 * Notes!$C$10 * Notes!$C$13</f>
        <v>157286400</v>
      </c>
      <c r="AG42">
        <v>3</v>
      </c>
      <c r="AH42">
        <v>3</v>
      </c>
      <c r="AI42">
        <v>3</v>
      </c>
    </row>
    <row r="43" spans="1:35" ht="30" x14ac:dyDescent="0.25">
      <c r="A43" s="2" t="s">
        <v>823</v>
      </c>
      <c r="B43" s="2" t="s">
        <v>2033</v>
      </c>
      <c r="C43" s="2" t="s">
        <v>189</v>
      </c>
      <c r="D43" s="2" t="s">
        <v>2034</v>
      </c>
      <c r="E43" s="2"/>
      <c r="F43" s="2" t="s">
        <v>2035</v>
      </c>
      <c r="G43" s="2" t="s">
        <v>2036</v>
      </c>
      <c r="H43" s="2" t="s">
        <v>43</v>
      </c>
      <c r="I43" s="2"/>
      <c r="J43" s="2" t="s">
        <v>44</v>
      </c>
      <c r="K43" s="2" t="s">
        <v>278</v>
      </c>
      <c r="L43" s="2" t="s">
        <v>2035</v>
      </c>
      <c r="M43" s="2" t="s">
        <v>46</v>
      </c>
      <c r="N43" s="2" t="s">
        <v>274</v>
      </c>
      <c r="O43" s="2" t="s">
        <v>47</v>
      </c>
      <c r="P43" s="2" t="s">
        <v>1999</v>
      </c>
      <c r="Q43" s="2"/>
      <c r="R43" s="2" t="s">
        <v>147</v>
      </c>
      <c r="S43" s="2" t="s">
        <v>2306</v>
      </c>
      <c r="T43" s="2" t="s">
        <v>2038</v>
      </c>
      <c r="U43" s="2" t="s">
        <v>279</v>
      </c>
      <c r="V43" s="2" t="s">
        <v>280</v>
      </c>
      <c r="W43" s="2"/>
      <c r="X43" s="2"/>
      <c r="Y43" s="2"/>
      <c r="Z43" s="2"/>
      <c r="AA43" s="2" t="s">
        <v>220</v>
      </c>
      <c r="AB43" s="2" t="s">
        <v>220</v>
      </c>
      <c r="AC43">
        <f>Notes!$C$7 * Notes!$C$10 * Notes!$C$13</f>
        <v>197990400</v>
      </c>
      <c r="AD43">
        <f>Notes!$D$7 * Notes!$C$10 * Notes!$C$13</f>
        <v>64221060</v>
      </c>
      <c r="AE43">
        <f>Notes!$E$7 * Notes!$C$10 * Notes!$C$13</f>
        <v>36864000</v>
      </c>
      <c r="AF43">
        <f>Notes!$F$7 * Notes!$C$10 * Notes!$C$13</f>
        <v>157286400</v>
      </c>
      <c r="AG43">
        <v>3</v>
      </c>
      <c r="AH43">
        <v>3</v>
      </c>
      <c r="AI43">
        <v>3</v>
      </c>
    </row>
    <row r="44" spans="1:35" ht="30" x14ac:dyDescent="0.25">
      <c r="A44" s="2" t="s">
        <v>823</v>
      </c>
      <c r="B44" s="2" t="s">
        <v>2039</v>
      </c>
      <c r="C44" s="2" t="s">
        <v>189</v>
      </c>
      <c r="D44" s="2" t="s">
        <v>2040</v>
      </c>
      <c r="E44" s="2"/>
      <c r="F44" s="2" t="s">
        <v>2041</v>
      </c>
      <c r="G44" s="2" t="s">
        <v>2042</v>
      </c>
      <c r="H44" s="2" t="s">
        <v>43</v>
      </c>
      <c r="I44" s="2"/>
      <c r="J44" s="2" t="s">
        <v>44</v>
      </c>
      <c r="K44" s="2" t="s">
        <v>278</v>
      </c>
      <c r="L44" s="2" t="s">
        <v>2041</v>
      </c>
      <c r="M44" s="2" t="s">
        <v>46</v>
      </c>
      <c r="N44" s="2" t="s">
        <v>274</v>
      </c>
      <c r="O44" s="2" t="s">
        <v>47</v>
      </c>
      <c r="P44" s="2" t="s">
        <v>1999</v>
      </c>
      <c r="Q44" s="2"/>
      <c r="R44" s="2" t="s">
        <v>153</v>
      </c>
      <c r="S44" s="2" t="s">
        <v>2307</v>
      </c>
      <c r="T44" s="2" t="s">
        <v>2044</v>
      </c>
      <c r="U44" s="2" t="s">
        <v>279</v>
      </c>
      <c r="V44" s="2" t="s">
        <v>280</v>
      </c>
      <c r="W44" s="2"/>
      <c r="X44" s="2"/>
      <c r="Y44" s="2"/>
      <c r="Z44" s="2"/>
      <c r="AA44" s="2" t="s">
        <v>220</v>
      </c>
      <c r="AB44" s="2" t="s">
        <v>220</v>
      </c>
      <c r="AC44">
        <f>Notes!$C$7 * Notes!$C$10 * Notes!$C$13</f>
        <v>197990400</v>
      </c>
      <c r="AD44">
        <f>Notes!$D$7 * Notes!$C$10 * Notes!$C$13</f>
        <v>64221060</v>
      </c>
      <c r="AE44">
        <f>Notes!$E$7 * Notes!$C$10 * Notes!$C$13</f>
        <v>36864000</v>
      </c>
      <c r="AF44">
        <f>Notes!$F$7 * Notes!$C$10 * Notes!$C$13</f>
        <v>157286400</v>
      </c>
      <c r="AG44">
        <v>3</v>
      </c>
      <c r="AH44">
        <v>3</v>
      </c>
      <c r="AI44">
        <v>3</v>
      </c>
    </row>
    <row r="45" spans="1:35" ht="180" x14ac:dyDescent="0.25">
      <c r="A45" s="2" t="s">
        <v>37</v>
      </c>
      <c r="B45" s="2" t="s">
        <v>2308</v>
      </c>
      <c r="C45" s="2" t="s">
        <v>39</v>
      </c>
      <c r="D45" s="2" t="s">
        <v>2309</v>
      </c>
      <c r="E45" s="2" t="s">
        <v>2310</v>
      </c>
      <c r="F45" s="2" t="s">
        <v>2311</v>
      </c>
      <c r="G45" s="2" t="s">
        <v>2312</v>
      </c>
      <c r="H45" s="2" t="s">
        <v>165</v>
      </c>
      <c r="I45" s="2" t="s">
        <v>81</v>
      </c>
      <c r="J45" s="2" t="s">
        <v>44</v>
      </c>
      <c r="K45" s="2" t="s">
        <v>45</v>
      </c>
      <c r="L45" s="2" t="s">
        <v>2311</v>
      </c>
      <c r="M45" s="2" t="s">
        <v>130</v>
      </c>
      <c r="N45" s="2" t="s">
        <v>274</v>
      </c>
      <c r="O45" s="2" t="s">
        <v>47</v>
      </c>
      <c r="P45" s="2" t="s">
        <v>2313</v>
      </c>
      <c r="Q45" s="2"/>
      <c r="R45" s="2" t="s">
        <v>825</v>
      </c>
      <c r="S45" s="2" t="s">
        <v>2314</v>
      </c>
      <c r="T45" s="2" t="s">
        <v>2315</v>
      </c>
      <c r="U45" s="2" t="s">
        <v>168</v>
      </c>
      <c r="V45" s="2" t="s">
        <v>169</v>
      </c>
      <c r="W45" s="2"/>
      <c r="X45" s="2"/>
      <c r="Y45" s="2"/>
      <c r="Z45" s="2"/>
      <c r="AA45" s="2" t="s">
        <v>2316</v>
      </c>
      <c r="AB45" s="2" t="s">
        <v>2316</v>
      </c>
      <c r="AD45">
        <f>Notes!$D$7 * Notes!$C$10 * Notes!$C$13</f>
        <v>64221060</v>
      </c>
      <c r="AE45">
        <f>Notes!$E$7 * Notes!$C$10 * Notes!$C$13</f>
        <v>36864000</v>
      </c>
      <c r="AF45">
        <f>Notes!$F$7 * Notes!$C$10 * Notes!$C$13</f>
        <v>157286400</v>
      </c>
      <c r="AH45">
        <v>2</v>
      </c>
      <c r="AI45">
        <v>3</v>
      </c>
    </row>
    <row r="46" spans="1:35" ht="75" x14ac:dyDescent="0.25">
      <c r="A46" s="2" t="s">
        <v>37</v>
      </c>
      <c r="B46" s="2" t="s">
        <v>2317</v>
      </c>
      <c r="C46" s="2" t="s">
        <v>39</v>
      </c>
      <c r="D46" s="2" t="s">
        <v>2318</v>
      </c>
      <c r="E46" s="2" t="s">
        <v>2319</v>
      </c>
      <c r="F46" s="2" t="s">
        <v>2320</v>
      </c>
      <c r="G46" s="2" t="s">
        <v>2321</v>
      </c>
      <c r="H46" s="2" t="s">
        <v>165</v>
      </c>
      <c r="I46" s="2" t="s">
        <v>68</v>
      </c>
      <c r="J46" s="2" t="s">
        <v>44</v>
      </c>
      <c r="K46" s="2" t="s">
        <v>45</v>
      </c>
      <c r="L46" s="2" t="s">
        <v>2320</v>
      </c>
      <c r="M46" s="2" t="s">
        <v>130</v>
      </c>
      <c r="N46" s="2" t="s">
        <v>274</v>
      </c>
      <c r="O46" s="2" t="s">
        <v>47</v>
      </c>
      <c r="P46" s="2" t="s">
        <v>2313</v>
      </c>
      <c r="Q46" s="2"/>
      <c r="R46" s="2" t="s">
        <v>826</v>
      </c>
      <c r="S46" s="2" t="s">
        <v>2322</v>
      </c>
      <c r="T46" s="2" t="s">
        <v>2323</v>
      </c>
      <c r="U46" s="2" t="s">
        <v>168</v>
      </c>
      <c r="V46" s="2" t="s">
        <v>169</v>
      </c>
      <c r="W46" s="2"/>
      <c r="X46" s="2"/>
      <c r="Y46" s="2"/>
      <c r="Z46" s="2"/>
      <c r="AA46" s="2" t="s">
        <v>1663</v>
      </c>
      <c r="AB46" s="2" t="s">
        <v>1663</v>
      </c>
      <c r="AD46">
        <f>Notes!$D$7 * Notes!$C$10 * Notes!$C$13</f>
        <v>64221060</v>
      </c>
      <c r="AE46">
        <f>Notes!$E$7 * Notes!$C$10 * Notes!$C$13</f>
        <v>36864000</v>
      </c>
      <c r="AF46">
        <f>Notes!$F$7 * Notes!$C$10 * Notes!$C$13</f>
        <v>157286400</v>
      </c>
      <c r="AH46">
        <v>3</v>
      </c>
      <c r="AI46">
        <v>3</v>
      </c>
    </row>
    <row r="47" spans="1:35" ht="45" x14ac:dyDescent="0.25">
      <c r="A47" s="2" t="s">
        <v>823</v>
      </c>
      <c r="B47" s="2" t="s">
        <v>2324</v>
      </c>
      <c r="C47" s="2" t="s">
        <v>125</v>
      </c>
      <c r="D47" s="2" t="s">
        <v>2325</v>
      </c>
      <c r="E47" s="2" t="s">
        <v>2324</v>
      </c>
      <c r="F47" s="2" t="s">
        <v>2326</v>
      </c>
      <c r="G47" s="2" t="s">
        <v>2327</v>
      </c>
      <c r="H47" s="2" t="s">
        <v>165</v>
      </c>
      <c r="I47" s="2"/>
      <c r="J47" s="2" t="s">
        <v>44</v>
      </c>
      <c r="K47" s="2" t="s">
        <v>45</v>
      </c>
      <c r="L47" s="2" t="s">
        <v>2326</v>
      </c>
      <c r="M47" s="2" t="s">
        <v>130</v>
      </c>
      <c r="N47" s="2" t="s">
        <v>274</v>
      </c>
      <c r="O47" s="2" t="s">
        <v>47</v>
      </c>
      <c r="P47" s="2" t="s">
        <v>2313</v>
      </c>
      <c r="Q47" s="2"/>
      <c r="R47" s="2" t="s">
        <v>59</v>
      </c>
      <c r="S47" s="2" t="s">
        <v>2328</v>
      </c>
      <c r="T47" s="2" t="s">
        <v>2329</v>
      </c>
      <c r="U47" s="2" t="s">
        <v>168</v>
      </c>
      <c r="V47" s="2" t="s">
        <v>169</v>
      </c>
      <c r="W47" s="2"/>
      <c r="X47" s="2"/>
      <c r="Y47" s="2"/>
      <c r="Z47" s="2"/>
      <c r="AA47" s="2" t="s">
        <v>1663</v>
      </c>
      <c r="AB47" s="2" t="s">
        <v>1663</v>
      </c>
      <c r="AD47">
        <f>Notes!$D$7 * Notes!$C$10 * Notes!$C$13</f>
        <v>64221060</v>
      </c>
      <c r="AE47">
        <f>Notes!$E$7 * Notes!$C$10 * Notes!$C$13</f>
        <v>36864000</v>
      </c>
      <c r="AF47">
        <f>Notes!$F$7 * Notes!$C$10 * Notes!$C$13</f>
        <v>157286400</v>
      </c>
      <c r="AH47">
        <v>3</v>
      </c>
      <c r="AI47">
        <v>3</v>
      </c>
    </row>
    <row r="48" spans="1:35" ht="45" x14ac:dyDescent="0.25">
      <c r="A48" s="2" t="s">
        <v>823</v>
      </c>
      <c r="B48" s="2" t="s">
        <v>2330</v>
      </c>
      <c r="C48" s="2" t="s">
        <v>125</v>
      </c>
      <c r="D48" s="2" t="s">
        <v>2331</v>
      </c>
      <c r="E48" s="2" t="s">
        <v>2330</v>
      </c>
      <c r="F48" s="2" t="s">
        <v>2332</v>
      </c>
      <c r="G48" s="2" t="s">
        <v>2333</v>
      </c>
      <c r="H48" s="2" t="s">
        <v>165</v>
      </c>
      <c r="I48" s="2"/>
      <c r="J48" s="2" t="s">
        <v>44</v>
      </c>
      <c r="K48" s="2" t="s">
        <v>45</v>
      </c>
      <c r="L48" s="2" t="s">
        <v>2332</v>
      </c>
      <c r="M48" s="2" t="s">
        <v>130</v>
      </c>
      <c r="N48" s="2" t="s">
        <v>274</v>
      </c>
      <c r="O48" s="2" t="s">
        <v>47</v>
      </c>
      <c r="P48" s="2" t="s">
        <v>2313</v>
      </c>
      <c r="Q48" s="2"/>
      <c r="R48" s="2" t="s">
        <v>75</v>
      </c>
      <c r="S48" s="2" t="s">
        <v>2334</v>
      </c>
      <c r="T48" s="2" t="s">
        <v>2335</v>
      </c>
      <c r="U48" s="2" t="s">
        <v>168</v>
      </c>
      <c r="V48" s="2" t="s">
        <v>169</v>
      </c>
      <c r="W48" s="2"/>
      <c r="X48" s="2"/>
      <c r="Y48" s="2"/>
      <c r="Z48" s="2"/>
      <c r="AA48" s="2" t="s">
        <v>1663</v>
      </c>
      <c r="AB48" s="2" t="s">
        <v>1663</v>
      </c>
      <c r="AD48">
        <f>Notes!$D$7 * Notes!$C$10 * Notes!$C$13</f>
        <v>64221060</v>
      </c>
      <c r="AE48">
        <f>Notes!$E$7 * Notes!$C$10 * Notes!$C$13</f>
        <v>36864000</v>
      </c>
      <c r="AF48">
        <f>Notes!$F$7 * Notes!$C$10 * Notes!$C$13</f>
        <v>157286400</v>
      </c>
      <c r="AH48">
        <v>3</v>
      </c>
      <c r="AI48">
        <v>3</v>
      </c>
    </row>
    <row r="49" spans="1:35" ht="30" x14ac:dyDescent="0.25">
      <c r="A49" s="2" t="s">
        <v>37</v>
      </c>
      <c r="B49" s="2" t="s">
        <v>2336</v>
      </c>
      <c r="C49" s="2" t="s">
        <v>198</v>
      </c>
      <c r="D49" s="2" t="s">
        <v>2337</v>
      </c>
      <c r="E49" s="2"/>
      <c r="F49" s="2" t="s">
        <v>2338</v>
      </c>
      <c r="G49" s="2" t="s">
        <v>1238</v>
      </c>
      <c r="H49" s="2" t="s">
        <v>1533</v>
      </c>
      <c r="I49" s="2"/>
      <c r="J49" s="2" t="s">
        <v>44</v>
      </c>
      <c r="K49" s="2" t="s">
        <v>2339</v>
      </c>
      <c r="L49" s="2" t="s">
        <v>2338</v>
      </c>
      <c r="M49" s="2" t="s">
        <v>130</v>
      </c>
      <c r="N49" s="2" t="s">
        <v>274</v>
      </c>
      <c r="O49" s="2" t="s">
        <v>47</v>
      </c>
      <c r="P49" s="2" t="s">
        <v>2340</v>
      </c>
      <c r="Q49" s="2"/>
      <c r="R49" s="2" t="s">
        <v>907</v>
      </c>
      <c r="S49" s="2" t="s">
        <v>2341</v>
      </c>
      <c r="T49" s="2" t="s">
        <v>2342</v>
      </c>
      <c r="U49" s="2" t="s">
        <v>2343</v>
      </c>
      <c r="V49" s="2" t="s">
        <v>2344</v>
      </c>
      <c r="W49" s="2"/>
      <c r="X49" s="2"/>
      <c r="Y49" s="2"/>
      <c r="Z49" s="2"/>
      <c r="AA49" s="2" t="s">
        <v>1965</v>
      </c>
      <c r="AB49" s="2" t="s">
        <v>1965</v>
      </c>
      <c r="AD49">
        <f>Notes!$D$7 * Notes!$C$10 * Notes!$C$13</f>
        <v>64221060</v>
      </c>
      <c r="AE49">
        <f>Notes!$E$7 * Notes!$C$10 * Notes!$C$13</f>
        <v>36864000</v>
      </c>
      <c r="AF49">
        <f>Notes!$F$7 * Notes!$C$10 * Notes!$C$13</f>
        <v>157286400</v>
      </c>
      <c r="AH49">
        <v>3</v>
      </c>
      <c r="AI49">
        <v>3</v>
      </c>
    </row>
    <row r="50" spans="1:35" ht="90" x14ac:dyDescent="0.25">
      <c r="A50" s="2" t="s">
        <v>37</v>
      </c>
      <c r="B50" s="2" t="s">
        <v>1971</v>
      </c>
      <c r="C50" s="2" t="s">
        <v>198</v>
      </c>
      <c r="D50" s="2" t="s">
        <v>1972</v>
      </c>
      <c r="E50" s="2"/>
      <c r="F50" s="2" t="s">
        <v>1973</v>
      </c>
      <c r="G50" s="2" t="s">
        <v>1238</v>
      </c>
      <c r="H50" s="2" t="s">
        <v>1533</v>
      </c>
      <c r="I50" s="2"/>
      <c r="J50" s="2" t="s">
        <v>44</v>
      </c>
      <c r="K50" s="2" t="s">
        <v>1959</v>
      </c>
      <c r="L50" s="2" t="s">
        <v>1973</v>
      </c>
      <c r="M50" s="2" t="s">
        <v>130</v>
      </c>
      <c r="N50" s="2" t="s">
        <v>274</v>
      </c>
      <c r="O50" s="2" t="s">
        <v>47</v>
      </c>
      <c r="P50" s="2" t="s">
        <v>2340</v>
      </c>
      <c r="Q50" s="2"/>
      <c r="R50" s="2" t="s">
        <v>159</v>
      </c>
      <c r="S50" s="2" t="s">
        <v>2345</v>
      </c>
      <c r="T50" s="2" t="s">
        <v>1978</v>
      </c>
      <c r="U50" s="2" t="s">
        <v>2346</v>
      </c>
      <c r="V50" s="2" t="s">
        <v>2347</v>
      </c>
      <c r="W50" s="2"/>
      <c r="X50" s="2"/>
      <c r="Y50" s="2"/>
      <c r="Z50" s="2"/>
      <c r="AA50" s="2" t="s">
        <v>1965</v>
      </c>
      <c r="AB50" s="2" t="s">
        <v>1965</v>
      </c>
      <c r="AD50">
        <f>Notes!$D$7 * Notes!$C$10 * Notes!$C$13</f>
        <v>64221060</v>
      </c>
      <c r="AE50">
        <f>Notes!$E$7 * Notes!$C$10 * Notes!$C$13</f>
        <v>36864000</v>
      </c>
      <c r="AF50">
        <f>Notes!$F$7 * Notes!$C$10 * Notes!$C$13</f>
        <v>157286400</v>
      </c>
      <c r="AH50">
        <v>3</v>
      </c>
      <c r="AI50">
        <v>3</v>
      </c>
    </row>
    <row r="51" spans="1:35" ht="60" x14ac:dyDescent="0.25">
      <c r="A51" s="2" t="s">
        <v>37</v>
      </c>
      <c r="B51" s="2" t="s">
        <v>1946</v>
      </c>
      <c r="C51" s="2" t="s">
        <v>198</v>
      </c>
      <c r="D51" s="2" t="s">
        <v>1947</v>
      </c>
      <c r="E51" s="2"/>
      <c r="F51" s="2" t="s">
        <v>1948</v>
      </c>
      <c r="G51" s="2" t="s">
        <v>1238</v>
      </c>
      <c r="H51" s="2" t="s">
        <v>1533</v>
      </c>
      <c r="I51" s="2"/>
      <c r="J51" s="2" t="s">
        <v>44</v>
      </c>
      <c r="K51" s="2" t="s">
        <v>1949</v>
      </c>
      <c r="L51" s="2" t="s">
        <v>1948</v>
      </c>
      <c r="M51" s="2" t="s">
        <v>130</v>
      </c>
      <c r="N51" s="2" t="s">
        <v>274</v>
      </c>
      <c r="O51" s="2" t="s">
        <v>47</v>
      </c>
      <c r="P51" s="2" t="s">
        <v>2348</v>
      </c>
      <c r="Q51" s="2"/>
      <c r="R51" s="2" t="s">
        <v>2096</v>
      </c>
      <c r="S51" s="2" t="s">
        <v>2349</v>
      </c>
      <c r="T51" s="2" t="s">
        <v>1951</v>
      </c>
      <c r="U51" s="2" t="s">
        <v>1952</v>
      </c>
      <c r="V51" s="2" t="s">
        <v>1953</v>
      </c>
      <c r="W51" s="2"/>
      <c r="X51" s="2"/>
      <c r="Y51" s="2"/>
      <c r="Z51" s="2"/>
      <c r="AA51" s="2" t="s">
        <v>2067</v>
      </c>
      <c r="AB51" s="2" t="s">
        <v>2067</v>
      </c>
      <c r="AD51">
        <f>Notes!$D$7 * Notes!$C$10 * Notes!$C$13</f>
        <v>64221060</v>
      </c>
      <c r="AE51">
        <f>Notes!$E$7 * Notes!$C$10 * Notes!$C$13</f>
        <v>36864000</v>
      </c>
      <c r="AF51">
        <f>Notes!$F$7 * Notes!$C$10 * Notes!$C$13</f>
        <v>157286400</v>
      </c>
      <c r="AH51">
        <v>3</v>
      </c>
      <c r="AI51">
        <v>3</v>
      </c>
    </row>
    <row r="52" spans="1:35" ht="45" x14ac:dyDescent="0.25">
      <c r="A52" s="2" t="s">
        <v>37</v>
      </c>
      <c r="B52" s="2" t="s">
        <v>2350</v>
      </c>
      <c r="C52" s="2" t="s">
        <v>198</v>
      </c>
      <c r="D52" s="2" t="s">
        <v>2351</v>
      </c>
      <c r="E52" s="2"/>
      <c r="F52" s="2" t="s">
        <v>2352</v>
      </c>
      <c r="G52" s="2" t="s">
        <v>1238</v>
      </c>
      <c r="H52" s="2" t="s">
        <v>1533</v>
      </c>
      <c r="I52" s="2"/>
      <c r="J52" s="2" t="s">
        <v>44</v>
      </c>
      <c r="K52" s="2" t="s">
        <v>2353</v>
      </c>
      <c r="L52" s="2" t="s">
        <v>2352</v>
      </c>
      <c r="M52" s="2" t="s">
        <v>130</v>
      </c>
      <c r="N52" s="2" t="s">
        <v>274</v>
      </c>
      <c r="O52" s="2" t="s">
        <v>47</v>
      </c>
      <c r="P52" s="2" t="s">
        <v>2348</v>
      </c>
      <c r="Q52" s="2"/>
      <c r="R52" s="2" t="s">
        <v>1145</v>
      </c>
      <c r="S52" s="2" t="s">
        <v>2354</v>
      </c>
      <c r="T52" s="2" t="s">
        <v>2355</v>
      </c>
      <c r="U52" s="2" t="s">
        <v>2356</v>
      </c>
      <c r="V52" s="2" t="s">
        <v>2357</v>
      </c>
      <c r="W52" s="2"/>
      <c r="X52" s="2"/>
      <c r="Y52" s="2"/>
      <c r="Z52" s="2"/>
      <c r="AA52" s="2" t="s">
        <v>2067</v>
      </c>
      <c r="AB52" s="2" t="s">
        <v>2067</v>
      </c>
      <c r="AD52">
        <f>Notes!$D$7 * Notes!$C$10 * Notes!$C$13</f>
        <v>64221060</v>
      </c>
      <c r="AE52">
        <f>Notes!$E$7 * Notes!$C$10 * Notes!$C$13</f>
        <v>36864000</v>
      </c>
      <c r="AF52">
        <f>Notes!$F$7 * Notes!$C$10 * Notes!$C$13</f>
        <v>157286400</v>
      </c>
      <c r="AH52">
        <v>3</v>
      </c>
      <c r="AI52">
        <v>3</v>
      </c>
    </row>
    <row r="53" spans="1:35" ht="30" x14ac:dyDescent="0.25">
      <c r="A53" s="2" t="s">
        <v>37</v>
      </c>
      <c r="B53" s="2" t="s">
        <v>2358</v>
      </c>
      <c r="C53" s="2" t="s">
        <v>198</v>
      </c>
      <c r="D53" s="2" t="s">
        <v>2359</v>
      </c>
      <c r="E53" s="2"/>
      <c r="F53" s="2" t="s">
        <v>2360</v>
      </c>
      <c r="G53" s="2" t="s">
        <v>1238</v>
      </c>
      <c r="H53" s="2" t="s">
        <v>1533</v>
      </c>
      <c r="I53" s="2"/>
      <c r="J53" s="2" t="s">
        <v>44</v>
      </c>
      <c r="K53" s="2" t="s">
        <v>2361</v>
      </c>
      <c r="L53" s="2" t="s">
        <v>2360</v>
      </c>
      <c r="M53" s="2" t="s">
        <v>130</v>
      </c>
      <c r="N53" s="2" t="s">
        <v>274</v>
      </c>
      <c r="O53" s="2" t="s">
        <v>47</v>
      </c>
      <c r="P53" s="2" t="s">
        <v>2348</v>
      </c>
      <c r="Q53" s="2"/>
      <c r="R53" s="2" t="s">
        <v>82</v>
      </c>
      <c r="S53" s="2" t="s">
        <v>2362</v>
      </c>
      <c r="T53" s="2" t="s">
        <v>2363</v>
      </c>
      <c r="U53" s="2" t="s">
        <v>2364</v>
      </c>
      <c r="V53" s="2" t="s">
        <v>2365</v>
      </c>
      <c r="W53" s="2"/>
      <c r="X53" s="2"/>
      <c r="Y53" s="2"/>
      <c r="Z53" s="2"/>
      <c r="AA53" s="2" t="s">
        <v>2067</v>
      </c>
      <c r="AB53" s="2" t="s">
        <v>2067</v>
      </c>
      <c r="AD53">
        <f>Notes!$D$7 * Notes!$C$10 * Notes!$C$13</f>
        <v>64221060</v>
      </c>
      <c r="AE53">
        <f>Notes!$E$7 * Notes!$C$10 * Notes!$C$13</f>
        <v>36864000</v>
      </c>
      <c r="AF53">
        <f>Notes!$F$7 * Notes!$C$10 * Notes!$C$13</f>
        <v>157286400</v>
      </c>
      <c r="AH53">
        <v>3</v>
      </c>
      <c r="AI53">
        <v>3</v>
      </c>
    </row>
    <row r="54" spans="1:35" ht="30" x14ac:dyDescent="0.25">
      <c r="A54" s="2" t="s">
        <v>37</v>
      </c>
      <c r="B54" s="2" t="s">
        <v>2366</v>
      </c>
      <c r="C54" s="2" t="s">
        <v>198</v>
      </c>
      <c r="D54" s="2" t="s">
        <v>2367</v>
      </c>
      <c r="E54" s="2"/>
      <c r="F54" s="2" t="s">
        <v>2368</v>
      </c>
      <c r="G54" s="2" t="s">
        <v>1238</v>
      </c>
      <c r="H54" s="2" t="s">
        <v>1533</v>
      </c>
      <c r="I54" s="2"/>
      <c r="J54" s="2" t="s">
        <v>44</v>
      </c>
      <c r="K54" s="2" t="s">
        <v>2369</v>
      </c>
      <c r="L54" s="2" t="s">
        <v>2368</v>
      </c>
      <c r="M54" s="2" t="s">
        <v>130</v>
      </c>
      <c r="N54" s="2" t="s">
        <v>274</v>
      </c>
      <c r="O54" s="2" t="s">
        <v>47</v>
      </c>
      <c r="P54" s="2" t="s">
        <v>2348</v>
      </c>
      <c r="Q54" s="2"/>
      <c r="R54" s="2" t="s">
        <v>88</v>
      </c>
      <c r="S54" s="2" t="s">
        <v>2370</v>
      </c>
      <c r="T54" s="2" t="s">
        <v>2371</v>
      </c>
      <c r="U54" s="2" t="s">
        <v>2372</v>
      </c>
      <c r="V54" s="2" t="s">
        <v>2373</v>
      </c>
      <c r="W54" s="2"/>
      <c r="X54" s="2"/>
      <c r="Y54" s="2"/>
      <c r="Z54" s="2"/>
      <c r="AA54" s="2" t="s">
        <v>2067</v>
      </c>
      <c r="AB54" s="2" t="s">
        <v>2067</v>
      </c>
      <c r="AD54">
        <f>Notes!$D$7 * Notes!$C$10 * Notes!$C$13</f>
        <v>64221060</v>
      </c>
      <c r="AE54">
        <f>Notes!$E$7 * Notes!$C$10 * Notes!$C$13</f>
        <v>36864000</v>
      </c>
      <c r="AF54">
        <f>Notes!$F$7 * Notes!$C$10 * Notes!$C$13</f>
        <v>157286400</v>
      </c>
      <c r="AH54">
        <v>3</v>
      </c>
      <c r="AI54">
        <v>3</v>
      </c>
    </row>
    <row r="55" spans="1:35" ht="45" x14ac:dyDescent="0.25">
      <c r="A55" s="2" t="s">
        <v>823</v>
      </c>
      <c r="B55" s="2" t="s">
        <v>2374</v>
      </c>
      <c r="C55" s="2" t="s">
        <v>223</v>
      </c>
      <c r="D55" s="2" t="s">
        <v>2375</v>
      </c>
      <c r="E55" s="2"/>
      <c r="F55" s="2" t="s">
        <v>2376</v>
      </c>
      <c r="G55" s="2" t="s">
        <v>2377</v>
      </c>
      <c r="H55" s="2" t="s">
        <v>2378</v>
      </c>
      <c r="I55" s="2"/>
      <c r="J55" s="2" t="s">
        <v>44</v>
      </c>
      <c r="K55" s="2" t="s">
        <v>45</v>
      </c>
      <c r="L55" s="2" t="s">
        <v>2376</v>
      </c>
      <c r="M55" s="2" t="s">
        <v>130</v>
      </c>
      <c r="N55" s="2" t="s">
        <v>274</v>
      </c>
      <c r="O55" s="2" t="s">
        <v>47</v>
      </c>
      <c r="P55" s="2" t="s">
        <v>2348</v>
      </c>
      <c r="Q55" s="2"/>
      <c r="R55" s="2" t="s">
        <v>122</v>
      </c>
      <c r="S55" s="2" t="s">
        <v>2379</v>
      </c>
      <c r="T55" s="2" t="s">
        <v>2380</v>
      </c>
      <c r="U55" s="2" t="s">
        <v>2381</v>
      </c>
      <c r="V55" s="2" t="s">
        <v>2382</v>
      </c>
      <c r="W55" s="2"/>
      <c r="X55" s="2"/>
      <c r="Y55" s="2"/>
      <c r="Z55" s="2"/>
      <c r="AA55" s="2" t="s">
        <v>2383</v>
      </c>
      <c r="AB55" s="2" t="s">
        <v>2383</v>
      </c>
      <c r="AD55">
        <f>Notes!$D$7 * Notes!$C$10 * Notes!$C$13</f>
        <v>64221060</v>
      </c>
      <c r="AE55">
        <f>Notes!$E$7 * Notes!$C$10 * Notes!$C$13</f>
        <v>36864000</v>
      </c>
      <c r="AF55">
        <f>Notes!$F$7 * Notes!$C$10 * Notes!$C$13</f>
        <v>157286400</v>
      </c>
      <c r="AH55">
        <v>3</v>
      </c>
      <c r="AI55">
        <v>3</v>
      </c>
    </row>
    <row r="56" spans="1:35" ht="60" x14ac:dyDescent="0.25">
      <c r="A56" s="2" t="s">
        <v>823</v>
      </c>
      <c r="B56" s="2" t="s">
        <v>2384</v>
      </c>
      <c r="C56" s="2" t="s">
        <v>198</v>
      </c>
      <c r="D56" s="2" t="s">
        <v>2385</v>
      </c>
      <c r="E56" s="2"/>
      <c r="F56" s="2" t="s">
        <v>2386</v>
      </c>
      <c r="G56" s="2" t="s">
        <v>1238</v>
      </c>
      <c r="H56" s="2" t="s">
        <v>1533</v>
      </c>
      <c r="I56" s="2"/>
      <c r="J56" s="2" t="s">
        <v>44</v>
      </c>
      <c r="K56" s="2" t="s">
        <v>2387</v>
      </c>
      <c r="L56" s="2" t="s">
        <v>2386</v>
      </c>
      <c r="M56" s="2" t="s">
        <v>130</v>
      </c>
      <c r="N56" s="2" t="s">
        <v>274</v>
      </c>
      <c r="O56" s="2" t="s">
        <v>47</v>
      </c>
      <c r="P56" s="2" t="s">
        <v>2348</v>
      </c>
      <c r="Q56" s="2"/>
      <c r="R56" s="2" t="s">
        <v>159</v>
      </c>
      <c r="S56" s="2" t="s">
        <v>2388</v>
      </c>
      <c r="T56" s="2" t="s">
        <v>2389</v>
      </c>
      <c r="U56" s="2" t="s">
        <v>2390</v>
      </c>
      <c r="V56" s="2" t="s">
        <v>2391</v>
      </c>
      <c r="W56" s="2"/>
      <c r="X56" s="2"/>
      <c r="Y56" s="2"/>
      <c r="Z56" s="2"/>
      <c r="AA56" s="2" t="s">
        <v>2067</v>
      </c>
      <c r="AB56" s="2" t="s">
        <v>2067</v>
      </c>
      <c r="AD56">
        <f>Notes!$D$7 * Notes!$C$10 * Notes!$C$13</f>
        <v>64221060</v>
      </c>
      <c r="AE56">
        <f>Notes!$E$7 * Notes!$C$10 * Notes!$C$13</f>
        <v>36864000</v>
      </c>
      <c r="AF56">
        <f>Notes!$F$7 * Notes!$C$10 * Notes!$C$13</f>
        <v>157286400</v>
      </c>
      <c r="AH56">
        <v>3</v>
      </c>
      <c r="AI56">
        <v>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3685D-7936-4260-8F59-7F1323A00B41}">
  <dimension ref="A1:AI54"/>
  <sheetViews>
    <sheetView topLeftCell="L22" workbookViewId="0">
      <selection activeCell="AI25" sqref="AI25"/>
    </sheetView>
  </sheetViews>
  <sheetFormatPr defaultRowHeight="15" x14ac:dyDescent="0.25"/>
  <cols>
    <col min="2" max="12" width="40.7109375" customWidth="1"/>
    <col min="13" max="28" width="40.7109375" hidden="1" customWidth="1"/>
    <col min="29" max="29" width="27.42578125" customWidth="1"/>
    <col min="30" max="30" width="25.85546875" customWidth="1"/>
    <col min="31" max="31" width="28.7109375" customWidth="1"/>
    <col min="32" max="32" width="22.57031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x14ac:dyDescent="0.25">
      <c r="A2" s="2" t="s">
        <v>37</v>
      </c>
      <c r="B2" s="2" t="s">
        <v>124</v>
      </c>
      <c r="C2" s="2" t="s">
        <v>125</v>
      </c>
      <c r="D2" s="2" t="s">
        <v>126</v>
      </c>
      <c r="E2" s="2" t="s">
        <v>127</v>
      </c>
      <c r="F2" s="2" t="s">
        <v>128</v>
      </c>
      <c r="G2" s="2" t="s">
        <v>129</v>
      </c>
      <c r="H2" s="2" t="s">
        <v>165</v>
      </c>
      <c r="I2" s="2"/>
      <c r="J2" s="2" t="s">
        <v>44</v>
      </c>
      <c r="K2" s="2" t="s">
        <v>832</v>
      </c>
      <c r="L2" s="2" t="s">
        <v>128</v>
      </c>
      <c r="M2" s="2" t="s">
        <v>130</v>
      </c>
      <c r="N2" s="2" t="s">
        <v>274</v>
      </c>
      <c r="O2" s="2" t="s">
        <v>47</v>
      </c>
      <c r="P2" s="2" t="s">
        <v>1373</v>
      </c>
      <c r="Q2" s="2"/>
      <c r="R2" s="2" t="s">
        <v>48</v>
      </c>
      <c r="S2" s="2" t="s">
        <v>1472</v>
      </c>
      <c r="T2" s="2" t="s">
        <v>132</v>
      </c>
      <c r="U2" s="2" t="s">
        <v>833</v>
      </c>
      <c r="V2" s="2" t="s">
        <v>834</v>
      </c>
      <c r="W2" s="2" t="s">
        <v>1473</v>
      </c>
      <c r="X2" s="2" t="s">
        <v>1474</v>
      </c>
      <c r="Y2" s="2"/>
      <c r="Z2" s="2" t="s">
        <v>1475</v>
      </c>
      <c r="AA2" s="2" t="s">
        <v>1476</v>
      </c>
      <c r="AB2" s="2" t="s">
        <v>1476</v>
      </c>
      <c r="AC2">
        <f>Notes!$C$7 * Notes!$C$10 * Notes!$C$13</f>
        <v>197990400</v>
      </c>
      <c r="AD2">
        <f>Notes!$D$7 * Notes!$C$10 * Notes!$C$13</f>
        <v>64221060</v>
      </c>
      <c r="AE2">
        <f>Notes!$E$7 * Notes!$C$10 * Notes!$C$13</f>
        <v>36864000</v>
      </c>
      <c r="AF2">
        <f>Notes!$F$7 * Notes!$C$10 * Notes!$C$13</f>
        <v>157286400</v>
      </c>
      <c r="AG2">
        <v>2</v>
      </c>
      <c r="AH2">
        <v>1</v>
      </c>
      <c r="AI2">
        <v>3</v>
      </c>
    </row>
    <row r="3" spans="1:35" ht="60" x14ac:dyDescent="0.25">
      <c r="A3" s="2" t="s">
        <v>37</v>
      </c>
      <c r="B3" s="2" t="s">
        <v>835</v>
      </c>
      <c r="C3" s="2" t="s">
        <v>125</v>
      </c>
      <c r="D3" s="2" t="s">
        <v>836</v>
      </c>
      <c r="E3" s="2"/>
      <c r="F3" s="2" t="s">
        <v>837</v>
      </c>
      <c r="G3" s="2" t="s">
        <v>838</v>
      </c>
      <c r="H3" s="2" t="s">
        <v>165</v>
      </c>
      <c r="I3" s="2"/>
      <c r="J3" s="2" t="s">
        <v>44</v>
      </c>
      <c r="K3" s="2" t="s">
        <v>45</v>
      </c>
      <c r="L3" s="2" t="s">
        <v>837</v>
      </c>
      <c r="M3" s="2" t="s">
        <v>130</v>
      </c>
      <c r="N3" s="2" t="s">
        <v>274</v>
      </c>
      <c r="O3" s="2" t="s">
        <v>47</v>
      </c>
      <c r="P3" s="2" t="s">
        <v>1373</v>
      </c>
      <c r="Q3" s="2"/>
      <c r="R3" s="2" t="s">
        <v>59</v>
      </c>
      <c r="S3" s="2" t="s">
        <v>1374</v>
      </c>
      <c r="T3" s="2" t="s">
        <v>839</v>
      </c>
      <c r="U3" s="2" t="s">
        <v>168</v>
      </c>
      <c r="V3" s="2" t="s">
        <v>169</v>
      </c>
      <c r="W3" s="2" t="s">
        <v>1375</v>
      </c>
      <c r="X3" s="2" t="s">
        <v>1376</v>
      </c>
      <c r="Y3" s="2"/>
      <c r="Z3" s="2" t="s">
        <v>1377</v>
      </c>
      <c r="AA3" s="2" t="s">
        <v>1378</v>
      </c>
      <c r="AB3" s="2" t="s">
        <v>1378</v>
      </c>
      <c r="AC3">
        <f>Notes!$C$7 * Notes!$C$10 * Notes!$C$13</f>
        <v>197990400</v>
      </c>
      <c r="AD3">
        <f>Notes!$D$7 * Notes!$C$10 * Notes!$C$13</f>
        <v>64221060</v>
      </c>
      <c r="AE3">
        <f>Notes!$E$7 * Notes!$C$10 * Notes!$C$13</f>
        <v>36864000</v>
      </c>
      <c r="AF3">
        <f>Notes!$F$7 * Notes!$C$10 * Notes!$C$13</f>
        <v>157286400</v>
      </c>
      <c r="AG3">
        <v>1</v>
      </c>
      <c r="AH3">
        <v>1</v>
      </c>
      <c r="AI3">
        <v>3</v>
      </c>
    </row>
    <row r="4" spans="1:35" ht="45" x14ac:dyDescent="0.25">
      <c r="A4" s="2" t="s">
        <v>37</v>
      </c>
      <c r="B4" s="2" t="s">
        <v>1477</v>
      </c>
      <c r="C4" s="2" t="s">
        <v>125</v>
      </c>
      <c r="D4" s="2" t="s">
        <v>1478</v>
      </c>
      <c r="E4" s="2" t="s">
        <v>1479</v>
      </c>
      <c r="F4" s="2" t="s">
        <v>1480</v>
      </c>
      <c r="G4" s="2" t="s">
        <v>1481</v>
      </c>
      <c r="H4" s="2" t="s">
        <v>165</v>
      </c>
      <c r="I4" s="2"/>
      <c r="J4" s="2" t="s">
        <v>44</v>
      </c>
      <c r="K4" s="2" t="s">
        <v>45</v>
      </c>
      <c r="L4" s="2" t="s">
        <v>1480</v>
      </c>
      <c r="M4" s="2" t="s">
        <v>1482</v>
      </c>
      <c r="N4" s="2" t="s">
        <v>274</v>
      </c>
      <c r="O4" s="2" t="s">
        <v>47</v>
      </c>
      <c r="P4" s="2" t="s">
        <v>1373</v>
      </c>
      <c r="Q4" s="2"/>
      <c r="R4" s="2" t="s">
        <v>69</v>
      </c>
      <c r="S4" s="2" t="s">
        <v>1483</v>
      </c>
      <c r="T4" s="2" t="s">
        <v>1484</v>
      </c>
      <c r="U4" s="2" t="s">
        <v>168</v>
      </c>
      <c r="V4" s="2" t="s">
        <v>169</v>
      </c>
      <c r="W4" s="2" t="s">
        <v>456</v>
      </c>
      <c r="X4" s="2" t="s">
        <v>1485</v>
      </c>
      <c r="Y4" s="2"/>
      <c r="Z4" s="2" t="s">
        <v>1486</v>
      </c>
      <c r="AA4" s="2" t="s">
        <v>1487</v>
      </c>
      <c r="AB4" s="2" t="s">
        <v>1487</v>
      </c>
      <c r="AC4">
        <f>Notes!$C$7 * Notes!$C$10 * Notes!$C$13</f>
        <v>197990400</v>
      </c>
      <c r="AD4">
        <f>Notes!$D$7 * Notes!$C$10 * Notes!$C$13</f>
        <v>64221060</v>
      </c>
      <c r="AE4">
        <f>Notes!$E$7 * Notes!$C$10 * Notes!$C$13</f>
        <v>36864000</v>
      </c>
      <c r="AF4">
        <f>Notes!$F$7 * Notes!$C$10 * Notes!$C$13</f>
        <v>157286400</v>
      </c>
      <c r="AG4">
        <v>3</v>
      </c>
      <c r="AH4">
        <v>2</v>
      </c>
      <c r="AI4">
        <v>3</v>
      </c>
    </row>
    <row r="5" spans="1:35" ht="45" x14ac:dyDescent="0.25">
      <c r="A5" s="2" t="s">
        <v>37</v>
      </c>
      <c r="B5" s="2" t="s">
        <v>1488</v>
      </c>
      <c r="C5" s="2" t="s">
        <v>39</v>
      </c>
      <c r="D5" s="2" t="s">
        <v>1489</v>
      </c>
      <c r="E5" s="2" t="s">
        <v>1490</v>
      </c>
      <c r="F5" s="2" t="s">
        <v>1491</v>
      </c>
      <c r="G5" s="2" t="s">
        <v>1492</v>
      </c>
      <c r="H5" s="2" t="s">
        <v>165</v>
      </c>
      <c r="I5" s="2"/>
      <c r="J5" s="2" t="s">
        <v>44</v>
      </c>
      <c r="K5" s="2" t="s">
        <v>45</v>
      </c>
      <c r="L5" s="2" t="s">
        <v>1491</v>
      </c>
      <c r="M5" s="2" t="s">
        <v>130</v>
      </c>
      <c r="N5" s="2" t="s">
        <v>274</v>
      </c>
      <c r="O5" s="2" t="s">
        <v>47</v>
      </c>
      <c r="P5" s="2" t="s">
        <v>1373</v>
      </c>
      <c r="Q5" s="2"/>
      <c r="R5" s="2" t="s">
        <v>75</v>
      </c>
      <c r="S5" s="2" t="s">
        <v>1493</v>
      </c>
      <c r="T5" s="2" t="s">
        <v>1494</v>
      </c>
      <c r="U5" s="2" t="s">
        <v>168</v>
      </c>
      <c r="V5" s="2" t="s">
        <v>169</v>
      </c>
      <c r="W5" s="2" t="s">
        <v>1495</v>
      </c>
      <c r="X5" s="2" t="s">
        <v>1496</v>
      </c>
      <c r="Y5" s="2"/>
      <c r="Z5" s="2" t="s">
        <v>1497</v>
      </c>
      <c r="AA5" s="2" t="s">
        <v>1498</v>
      </c>
      <c r="AB5" s="2" t="s">
        <v>1498</v>
      </c>
      <c r="AC5">
        <f>Notes!$C$7 * Notes!$C$10 * Notes!$C$13</f>
        <v>197990400</v>
      </c>
      <c r="AD5">
        <f>Notes!$D$7 * Notes!$C$10 * Notes!$C$13</f>
        <v>64221060</v>
      </c>
      <c r="AE5">
        <f>Notes!$E$7 * Notes!$C$10 * Notes!$C$13</f>
        <v>36864000</v>
      </c>
      <c r="AF5">
        <f>Notes!$F$7 * Notes!$C$10 * Notes!$C$13</f>
        <v>157286400</v>
      </c>
      <c r="AG5">
        <v>2</v>
      </c>
      <c r="AH5">
        <v>1</v>
      </c>
      <c r="AI5">
        <v>3</v>
      </c>
    </row>
    <row r="6" spans="1:35" ht="60" x14ac:dyDescent="0.25">
      <c r="A6" s="2" t="s">
        <v>37</v>
      </c>
      <c r="B6" s="2" t="s">
        <v>161</v>
      </c>
      <c r="C6" s="2" t="s">
        <v>39</v>
      </c>
      <c r="D6" s="2" t="s">
        <v>162</v>
      </c>
      <c r="E6" s="2" t="s">
        <v>1449</v>
      </c>
      <c r="F6" s="2" t="s">
        <v>163</v>
      </c>
      <c r="G6" s="2" t="s">
        <v>164</v>
      </c>
      <c r="H6" s="2" t="s">
        <v>165</v>
      </c>
      <c r="I6" s="2"/>
      <c r="J6" s="2" t="s">
        <v>44</v>
      </c>
      <c r="K6" s="2" t="s">
        <v>45</v>
      </c>
      <c r="L6" s="2" t="s">
        <v>163</v>
      </c>
      <c r="M6" s="2" t="s">
        <v>130</v>
      </c>
      <c r="N6" s="2" t="s">
        <v>274</v>
      </c>
      <c r="O6" s="2" t="s">
        <v>47</v>
      </c>
      <c r="P6" s="2" t="s">
        <v>1373</v>
      </c>
      <c r="Q6" s="2"/>
      <c r="R6" s="2" t="s">
        <v>82</v>
      </c>
      <c r="S6" s="2" t="s">
        <v>1450</v>
      </c>
      <c r="T6" s="2" t="s">
        <v>167</v>
      </c>
      <c r="U6" s="2" t="s">
        <v>168</v>
      </c>
      <c r="V6" s="2" t="s">
        <v>169</v>
      </c>
      <c r="W6" s="2" t="s">
        <v>1499</v>
      </c>
      <c r="X6" s="2" t="s">
        <v>1500</v>
      </c>
      <c r="Y6" s="2"/>
      <c r="Z6" s="2" t="s">
        <v>1501</v>
      </c>
      <c r="AA6" s="2" t="s">
        <v>1487</v>
      </c>
      <c r="AB6" s="2" t="s">
        <v>1487</v>
      </c>
      <c r="AC6">
        <f>Notes!$C$7 * Notes!$C$10 * Notes!$C$13</f>
        <v>197990400</v>
      </c>
      <c r="AD6">
        <f>Notes!$D$7 * Notes!$C$10 * Notes!$C$13</f>
        <v>64221060</v>
      </c>
      <c r="AE6">
        <f>Notes!$E$7 * Notes!$C$10 * Notes!$C$13</f>
        <v>36864000</v>
      </c>
      <c r="AF6">
        <f>Notes!$F$7 * Notes!$C$10 * Notes!$C$13</f>
        <v>157286400</v>
      </c>
      <c r="AG6">
        <v>1</v>
      </c>
      <c r="AH6">
        <v>1</v>
      </c>
      <c r="AI6">
        <v>3</v>
      </c>
    </row>
    <row r="7" spans="1:35" ht="120" customHeight="1" x14ac:dyDescent="0.25">
      <c r="A7" s="7" t="s">
        <v>37</v>
      </c>
      <c r="B7" s="2" t="s">
        <v>1460</v>
      </c>
      <c r="C7" s="2" t="s">
        <v>125</v>
      </c>
      <c r="D7" s="2" t="s">
        <v>1461</v>
      </c>
      <c r="E7" s="2" t="s">
        <v>1462</v>
      </c>
      <c r="F7" s="2" t="s">
        <v>1463</v>
      </c>
      <c r="G7" s="2" t="s">
        <v>1464</v>
      </c>
      <c r="H7" s="2" t="s">
        <v>165</v>
      </c>
      <c r="I7" s="2"/>
      <c r="J7" s="2" t="s">
        <v>44</v>
      </c>
      <c r="K7" s="2" t="s">
        <v>1465</v>
      </c>
      <c r="L7" s="2" t="s">
        <v>1463</v>
      </c>
      <c r="M7" s="2" t="s">
        <v>130</v>
      </c>
      <c r="N7" s="2" t="s">
        <v>274</v>
      </c>
      <c r="O7" s="2" t="s">
        <v>47</v>
      </c>
      <c r="P7" s="2" t="s">
        <v>1373</v>
      </c>
      <c r="Q7" s="2"/>
      <c r="R7" s="2">
        <v>23</v>
      </c>
      <c r="S7" t="s">
        <v>1466</v>
      </c>
      <c r="T7" t="s">
        <v>1467</v>
      </c>
      <c r="U7" t="s">
        <v>1468</v>
      </c>
      <c r="V7" t="s">
        <v>1469</v>
      </c>
      <c r="W7" s="2" t="s">
        <v>1470</v>
      </c>
      <c r="X7" s="2" t="s">
        <v>1451</v>
      </c>
      <c r="Z7" t="s">
        <v>1372</v>
      </c>
      <c r="AA7">
        <v>1</v>
      </c>
      <c r="AB7" t="s">
        <v>1471</v>
      </c>
      <c r="AC7">
        <f>Notes!$C$7 * Notes!$C$10 * Notes!$C$13</f>
        <v>197990400</v>
      </c>
      <c r="AD7">
        <f>Notes!$D$7 * Notes!$C$10 * Notes!$C$13</f>
        <v>64221060</v>
      </c>
      <c r="AE7">
        <f>Notes!$E$7 * Notes!$C$10 * Notes!$C$13</f>
        <v>36864000</v>
      </c>
      <c r="AF7">
        <f>Notes!$F$7 * Notes!$C$10 * Notes!$C$13</f>
        <v>157286400</v>
      </c>
      <c r="AG7">
        <v>1</v>
      </c>
      <c r="AH7">
        <v>3</v>
      </c>
      <c r="AI7">
        <v>3</v>
      </c>
    </row>
    <row r="8" spans="1:35" ht="45" x14ac:dyDescent="0.25">
      <c r="A8" s="2" t="s">
        <v>37</v>
      </c>
      <c r="B8" s="2" t="s">
        <v>1502</v>
      </c>
      <c r="C8" s="2" t="s">
        <v>39</v>
      </c>
      <c r="D8" s="2" t="s">
        <v>1503</v>
      </c>
      <c r="E8" s="2" t="s">
        <v>1504</v>
      </c>
      <c r="F8" s="2" t="s">
        <v>1505</v>
      </c>
      <c r="G8" s="2" t="s">
        <v>1506</v>
      </c>
      <c r="H8" s="2" t="s">
        <v>165</v>
      </c>
      <c r="I8" s="2"/>
      <c r="J8" s="2" t="s">
        <v>44</v>
      </c>
      <c r="K8" s="2" t="s">
        <v>45</v>
      </c>
      <c r="L8" s="2" t="s">
        <v>1505</v>
      </c>
      <c r="M8" s="2" t="s">
        <v>130</v>
      </c>
      <c r="N8" s="2" t="s">
        <v>274</v>
      </c>
      <c r="O8" s="2" t="s">
        <v>47</v>
      </c>
      <c r="P8" s="2" t="s">
        <v>1373</v>
      </c>
      <c r="Q8" s="2"/>
      <c r="R8" s="2" t="s">
        <v>94</v>
      </c>
      <c r="S8" s="2" t="s">
        <v>1507</v>
      </c>
      <c r="T8" s="2" t="s">
        <v>1508</v>
      </c>
      <c r="U8" s="2" t="s">
        <v>168</v>
      </c>
      <c r="V8" s="2" t="s">
        <v>169</v>
      </c>
      <c r="W8" s="2"/>
      <c r="X8" s="2"/>
      <c r="Y8" s="2"/>
      <c r="Z8" s="2"/>
      <c r="AA8" s="2" t="s">
        <v>1476</v>
      </c>
      <c r="AB8" s="2" t="s">
        <v>1476</v>
      </c>
      <c r="AC8">
        <f>Notes!$C$7 * Notes!$C$10 * Notes!$C$13</f>
        <v>197990400</v>
      </c>
      <c r="AD8">
        <f>Notes!$D$7 * Notes!$C$10 * Notes!$C$13</f>
        <v>64221060</v>
      </c>
      <c r="AE8">
        <f>Notes!$E$7 * Notes!$C$10 * Notes!$C$13</f>
        <v>36864000</v>
      </c>
      <c r="AF8">
        <f>Notes!$F$7 * Notes!$C$10 * Notes!$C$13</f>
        <v>157286400</v>
      </c>
      <c r="AG8">
        <v>3</v>
      </c>
      <c r="AH8">
        <v>1</v>
      </c>
      <c r="AI8">
        <v>3</v>
      </c>
    </row>
    <row r="9" spans="1:35" ht="45" x14ac:dyDescent="0.25">
      <c r="A9" s="2" t="s">
        <v>37</v>
      </c>
      <c r="B9" s="2" t="s">
        <v>1509</v>
      </c>
      <c r="C9" s="2" t="s">
        <v>39</v>
      </c>
      <c r="D9" s="2" t="s">
        <v>1510</v>
      </c>
      <c r="E9" s="2" t="s">
        <v>1511</v>
      </c>
      <c r="F9" s="2" t="s">
        <v>1512</v>
      </c>
      <c r="G9" s="2" t="s">
        <v>1513</v>
      </c>
      <c r="H9" s="2" t="s">
        <v>165</v>
      </c>
      <c r="I9" s="2"/>
      <c r="J9" s="2" t="s">
        <v>44</v>
      </c>
      <c r="K9" s="2" t="s">
        <v>45</v>
      </c>
      <c r="L9" s="2" t="s">
        <v>1512</v>
      </c>
      <c r="M9" s="2" t="s">
        <v>130</v>
      </c>
      <c r="N9" s="2" t="s">
        <v>274</v>
      </c>
      <c r="O9" s="2" t="s">
        <v>47</v>
      </c>
      <c r="P9" s="2" t="s">
        <v>1373</v>
      </c>
      <c r="Q9" s="2"/>
      <c r="R9" s="2" t="s">
        <v>100</v>
      </c>
      <c r="S9" s="2" t="s">
        <v>1514</v>
      </c>
      <c r="T9" s="2" t="s">
        <v>1515</v>
      </c>
      <c r="U9" s="2" t="s">
        <v>168</v>
      </c>
      <c r="V9" s="2" t="s">
        <v>169</v>
      </c>
      <c r="W9" s="2"/>
      <c r="X9" s="2"/>
      <c r="Y9" s="2"/>
      <c r="Z9" s="2"/>
      <c r="AA9" s="2" t="s">
        <v>1476</v>
      </c>
      <c r="AB9" s="2" t="s">
        <v>1476</v>
      </c>
      <c r="AC9">
        <f>Notes!$C$7 * Notes!$C$10 * Notes!$C$13</f>
        <v>197990400</v>
      </c>
      <c r="AD9">
        <f>Notes!$D$7 * Notes!$C$10 * Notes!$C$13</f>
        <v>64221060</v>
      </c>
      <c r="AE9">
        <f>Notes!$E$7 * Notes!$C$10 * Notes!$C$13</f>
        <v>36864000</v>
      </c>
      <c r="AF9">
        <f>Notes!$F$7 * Notes!$C$10 * Notes!$C$13</f>
        <v>157286400</v>
      </c>
      <c r="AG9">
        <v>3</v>
      </c>
      <c r="AH9">
        <v>2</v>
      </c>
      <c r="AI9">
        <v>3</v>
      </c>
    </row>
    <row r="10" spans="1:35" ht="45" x14ac:dyDescent="0.25">
      <c r="A10" s="2" t="s">
        <v>37</v>
      </c>
      <c r="B10" s="2" t="s">
        <v>1516</v>
      </c>
      <c r="C10" s="2" t="s">
        <v>39</v>
      </c>
      <c r="D10" s="2" t="s">
        <v>1517</v>
      </c>
      <c r="E10" s="2"/>
      <c r="F10" s="2" t="s">
        <v>1518</v>
      </c>
      <c r="G10" s="2" t="s">
        <v>1519</v>
      </c>
      <c r="H10" s="2" t="s">
        <v>165</v>
      </c>
      <c r="I10" s="2" t="s">
        <v>68</v>
      </c>
      <c r="J10" s="2" t="s">
        <v>44</v>
      </c>
      <c r="K10" s="2" t="s">
        <v>45</v>
      </c>
      <c r="L10" s="2" t="s">
        <v>1518</v>
      </c>
      <c r="M10" s="2" t="s">
        <v>130</v>
      </c>
      <c r="N10" s="2" t="s">
        <v>274</v>
      </c>
      <c r="O10" s="2" t="s">
        <v>47</v>
      </c>
      <c r="P10" s="2" t="s">
        <v>1373</v>
      </c>
      <c r="Q10" s="2"/>
      <c r="R10" s="2" t="s">
        <v>108</v>
      </c>
      <c r="S10" s="2" t="s">
        <v>1520</v>
      </c>
      <c r="T10" s="2" t="s">
        <v>1521</v>
      </c>
      <c r="U10" s="2" t="s">
        <v>168</v>
      </c>
      <c r="V10" s="2" t="s">
        <v>169</v>
      </c>
      <c r="W10" s="2"/>
      <c r="X10" s="2"/>
      <c r="Y10" s="2"/>
      <c r="Z10" s="2"/>
      <c r="AA10" s="2" t="s">
        <v>1476</v>
      </c>
      <c r="AB10" s="2" t="s">
        <v>1476</v>
      </c>
      <c r="AC10">
        <f>Notes!$C$7 * Notes!$C$10 * Notes!$C$13</f>
        <v>197990400</v>
      </c>
      <c r="AD10">
        <f>Notes!$D$7 * Notes!$C$10 * Notes!$C$13</f>
        <v>64221060</v>
      </c>
      <c r="AE10">
        <f>Notes!$E$7 * Notes!$C$10 * Notes!$C$13</f>
        <v>36864000</v>
      </c>
      <c r="AF10">
        <f>Notes!$F$7 * Notes!$C$10 * Notes!$C$13</f>
        <v>157286400</v>
      </c>
      <c r="AG10">
        <v>2</v>
      </c>
      <c r="AH10">
        <v>2</v>
      </c>
      <c r="AI10">
        <v>3</v>
      </c>
    </row>
    <row r="11" spans="1:35" ht="45" x14ac:dyDescent="0.25">
      <c r="A11" s="2" t="s">
        <v>823</v>
      </c>
      <c r="B11" s="2" t="s">
        <v>1522</v>
      </c>
      <c r="C11" s="2" t="s">
        <v>53</v>
      </c>
      <c r="D11" s="2" t="s">
        <v>1523</v>
      </c>
      <c r="E11" s="2" t="s">
        <v>1524</v>
      </c>
      <c r="F11" s="2" t="s">
        <v>1525</v>
      </c>
      <c r="G11" s="2" t="s">
        <v>1526</v>
      </c>
      <c r="H11" s="2" t="s">
        <v>165</v>
      </c>
      <c r="I11" s="2"/>
      <c r="J11" s="2" t="s">
        <v>44</v>
      </c>
      <c r="K11" s="2" t="s">
        <v>1465</v>
      </c>
      <c r="L11" s="2" t="s">
        <v>1525</v>
      </c>
      <c r="M11" s="2" t="s">
        <v>130</v>
      </c>
      <c r="N11" s="2" t="s">
        <v>274</v>
      </c>
      <c r="O11" s="2" t="s">
        <v>47</v>
      </c>
      <c r="P11" s="2" t="s">
        <v>1373</v>
      </c>
      <c r="Q11" s="2"/>
      <c r="R11" s="2" t="s">
        <v>122</v>
      </c>
      <c r="S11" s="2" t="s">
        <v>1527</v>
      </c>
      <c r="T11" s="2" t="s">
        <v>1528</v>
      </c>
      <c r="U11" s="2" t="s">
        <v>1468</v>
      </c>
      <c r="V11" s="2" t="s">
        <v>1469</v>
      </c>
      <c r="W11" s="2"/>
      <c r="X11" s="2"/>
      <c r="Y11" s="2"/>
      <c r="Z11" s="2"/>
      <c r="AA11" s="2" t="s">
        <v>1476</v>
      </c>
      <c r="AB11" s="2" t="s">
        <v>1476</v>
      </c>
      <c r="AC11">
        <f>Notes!$C$7 * Notes!$C$10 * Notes!$C$13</f>
        <v>197990400</v>
      </c>
      <c r="AD11">
        <f>Notes!$D$7 * Notes!$C$10 * Notes!$C$13</f>
        <v>64221060</v>
      </c>
      <c r="AE11">
        <f>Notes!$E$7 * Notes!$C$10 * Notes!$C$13</f>
        <v>36864000</v>
      </c>
      <c r="AF11">
        <f>Notes!$F$7 * Notes!$C$10 * Notes!$C$13</f>
        <v>157286400</v>
      </c>
      <c r="AG11">
        <v>3</v>
      </c>
      <c r="AH11">
        <v>1</v>
      </c>
      <c r="AI11">
        <v>3</v>
      </c>
    </row>
    <row r="12" spans="1:35" ht="45" x14ac:dyDescent="0.25">
      <c r="A12" s="2" t="s">
        <v>37</v>
      </c>
      <c r="B12" s="2" t="s">
        <v>1529</v>
      </c>
      <c r="C12" s="2" t="s">
        <v>198</v>
      </c>
      <c r="D12" s="2" t="s">
        <v>1530</v>
      </c>
      <c r="E12" s="2" t="s">
        <v>1531</v>
      </c>
      <c r="F12" s="2" t="s">
        <v>1532</v>
      </c>
      <c r="G12" s="2" t="s">
        <v>1238</v>
      </c>
      <c r="H12" s="2" t="s">
        <v>1533</v>
      </c>
      <c r="I12" s="2"/>
      <c r="J12" s="2" t="s">
        <v>44</v>
      </c>
      <c r="K12" s="2" t="s">
        <v>1534</v>
      </c>
      <c r="L12" s="2" t="s">
        <v>1532</v>
      </c>
      <c r="M12" s="2" t="s">
        <v>130</v>
      </c>
      <c r="N12" s="2" t="s">
        <v>274</v>
      </c>
      <c r="O12" s="2" t="s">
        <v>47</v>
      </c>
      <c r="P12" s="2" t="s">
        <v>1373</v>
      </c>
      <c r="Q12" s="2"/>
      <c r="R12" s="2" t="s">
        <v>131</v>
      </c>
      <c r="S12" s="2" t="s">
        <v>1535</v>
      </c>
      <c r="T12" s="2" t="s">
        <v>1536</v>
      </c>
      <c r="U12" s="2" t="s">
        <v>1537</v>
      </c>
      <c r="V12" s="2" t="s">
        <v>1538</v>
      </c>
      <c r="W12" s="2"/>
      <c r="X12" s="2"/>
      <c r="Y12" s="2"/>
      <c r="Z12" s="2"/>
      <c r="AA12" s="2" t="s">
        <v>1476</v>
      </c>
      <c r="AB12" s="2" t="s">
        <v>1476</v>
      </c>
      <c r="AC12">
        <f>Notes!$C$7 * Notes!$C$10 * Notes!$C$13</f>
        <v>197990400</v>
      </c>
      <c r="AD12">
        <f>Notes!$D$7 * Notes!$C$10 * Notes!$C$13</f>
        <v>64221060</v>
      </c>
      <c r="AE12">
        <f>Notes!$E$7 * Notes!$C$10 * Notes!$C$13</f>
        <v>36864000</v>
      </c>
      <c r="AF12">
        <f>Notes!$F$7 * Notes!$C$10 * Notes!$C$13</f>
        <v>157286400</v>
      </c>
      <c r="AG12">
        <v>3</v>
      </c>
      <c r="AH12">
        <v>2</v>
      </c>
      <c r="AI12">
        <v>3</v>
      </c>
    </row>
    <row r="13" spans="1:35" ht="45" x14ac:dyDescent="0.25">
      <c r="A13" s="2" t="s">
        <v>37</v>
      </c>
      <c r="B13" s="2" t="s">
        <v>1539</v>
      </c>
      <c r="C13" s="2" t="s">
        <v>198</v>
      </c>
      <c r="D13" s="2" t="s">
        <v>1540</v>
      </c>
      <c r="E13" s="2"/>
      <c r="F13" s="2" t="s">
        <v>1541</v>
      </c>
      <c r="G13" s="2" t="s">
        <v>1238</v>
      </c>
      <c r="H13" s="2" t="s">
        <v>1533</v>
      </c>
      <c r="I13" s="2"/>
      <c r="J13" s="2" t="s">
        <v>44</v>
      </c>
      <c r="K13" s="2" t="s">
        <v>1542</v>
      </c>
      <c r="L13" s="2" t="s">
        <v>1541</v>
      </c>
      <c r="M13" s="2" t="s">
        <v>130</v>
      </c>
      <c r="N13" s="2" t="s">
        <v>274</v>
      </c>
      <c r="O13" s="2" t="s">
        <v>47</v>
      </c>
      <c r="P13" s="2" t="s">
        <v>1373</v>
      </c>
      <c r="Q13" s="2"/>
      <c r="R13" s="2" t="s">
        <v>138</v>
      </c>
      <c r="S13" s="2" t="s">
        <v>1543</v>
      </c>
      <c r="T13" s="2" t="s">
        <v>1544</v>
      </c>
      <c r="U13" s="2" t="s">
        <v>1545</v>
      </c>
      <c r="V13" s="2" t="s">
        <v>1546</v>
      </c>
      <c r="W13" s="2"/>
      <c r="X13" s="2"/>
      <c r="Y13" s="2"/>
      <c r="Z13" s="2"/>
      <c r="AA13" s="2" t="s">
        <v>1476</v>
      </c>
      <c r="AB13" s="2" t="s">
        <v>1476</v>
      </c>
      <c r="AC13">
        <f>Notes!$C$7 * Notes!$C$10 * Notes!$C$13</f>
        <v>197990400</v>
      </c>
      <c r="AD13">
        <f>Notes!$D$7 * Notes!$C$10 * Notes!$C$13</f>
        <v>64221060</v>
      </c>
      <c r="AE13">
        <f>Notes!$E$7 * Notes!$C$10 * Notes!$C$13</f>
        <v>36864000</v>
      </c>
      <c r="AF13">
        <f>Notes!$F$7 * Notes!$C$10 * Notes!$C$13</f>
        <v>157286400</v>
      </c>
      <c r="AG13">
        <v>3</v>
      </c>
      <c r="AH13">
        <v>2</v>
      </c>
      <c r="AI13">
        <v>3</v>
      </c>
    </row>
    <row r="14" spans="1:35" ht="45" x14ac:dyDescent="0.25">
      <c r="A14" s="2" t="s">
        <v>37</v>
      </c>
      <c r="B14" s="2" t="s">
        <v>1547</v>
      </c>
      <c r="C14" s="2" t="s">
        <v>198</v>
      </c>
      <c r="D14" s="2" t="s">
        <v>1548</v>
      </c>
      <c r="E14" s="2" t="s">
        <v>1549</v>
      </c>
      <c r="F14" s="2" t="s">
        <v>1550</v>
      </c>
      <c r="G14" s="2" t="s">
        <v>1238</v>
      </c>
      <c r="H14" s="2" t="s">
        <v>1533</v>
      </c>
      <c r="I14" s="2"/>
      <c r="J14" s="2" t="s">
        <v>44</v>
      </c>
      <c r="K14" s="2" t="s">
        <v>1551</v>
      </c>
      <c r="L14" s="2" t="s">
        <v>1550</v>
      </c>
      <c r="M14" s="2" t="s">
        <v>130</v>
      </c>
      <c r="N14" s="2" t="s">
        <v>274</v>
      </c>
      <c r="O14" s="2" t="s">
        <v>47</v>
      </c>
      <c r="P14" s="2" t="s">
        <v>1373</v>
      </c>
      <c r="Q14" s="2"/>
      <c r="R14" s="2" t="s">
        <v>147</v>
      </c>
      <c r="S14" s="2" t="s">
        <v>1552</v>
      </c>
      <c r="T14" s="2" t="s">
        <v>1553</v>
      </c>
      <c r="U14" s="2" t="s">
        <v>1554</v>
      </c>
      <c r="V14" s="2" t="s">
        <v>1555</v>
      </c>
      <c r="W14" s="2"/>
      <c r="X14" s="2"/>
      <c r="Y14" s="2"/>
      <c r="Z14" s="2"/>
      <c r="AA14" s="2" t="s">
        <v>1476</v>
      </c>
      <c r="AB14" s="2" t="s">
        <v>1476</v>
      </c>
      <c r="AC14">
        <f>Notes!$C$7 * Notes!$C$10 * Notes!$C$13</f>
        <v>197990400</v>
      </c>
      <c r="AD14">
        <f>Notes!$D$7 * Notes!$C$10 * Notes!$C$13</f>
        <v>64221060</v>
      </c>
      <c r="AE14">
        <f>Notes!$E$7 * Notes!$C$10 * Notes!$C$13</f>
        <v>36864000</v>
      </c>
      <c r="AF14">
        <f>Notes!$F$7 * Notes!$C$10 * Notes!$C$13</f>
        <v>157286400</v>
      </c>
      <c r="AG14">
        <v>3</v>
      </c>
      <c r="AH14">
        <v>3</v>
      </c>
      <c r="AI14">
        <v>3</v>
      </c>
    </row>
    <row r="15" spans="1:35" ht="45" x14ac:dyDescent="0.25">
      <c r="A15" s="2" t="s">
        <v>37</v>
      </c>
      <c r="B15" s="2" t="s">
        <v>1556</v>
      </c>
      <c r="C15" s="2" t="s">
        <v>198</v>
      </c>
      <c r="D15" s="2" t="s">
        <v>1557</v>
      </c>
      <c r="E15" s="2"/>
      <c r="F15" s="2" t="s">
        <v>1558</v>
      </c>
      <c r="G15" s="2" t="s">
        <v>1238</v>
      </c>
      <c r="H15" s="2" t="s">
        <v>1533</v>
      </c>
      <c r="I15" s="2"/>
      <c r="J15" s="2" t="s">
        <v>44</v>
      </c>
      <c r="K15" s="2" t="s">
        <v>1559</v>
      </c>
      <c r="L15" s="2" t="s">
        <v>1558</v>
      </c>
      <c r="M15" s="2" t="s">
        <v>130</v>
      </c>
      <c r="N15" s="2" t="s">
        <v>274</v>
      </c>
      <c r="O15" s="2" t="s">
        <v>47</v>
      </c>
      <c r="P15" s="2" t="s">
        <v>1373</v>
      </c>
      <c r="Q15" s="2"/>
      <c r="R15" s="2" t="s">
        <v>153</v>
      </c>
      <c r="S15" s="2" t="s">
        <v>1560</v>
      </c>
      <c r="T15" s="2" t="s">
        <v>1561</v>
      </c>
      <c r="U15" s="2" t="s">
        <v>1562</v>
      </c>
      <c r="V15" s="2" t="s">
        <v>1563</v>
      </c>
      <c r="W15" s="2"/>
      <c r="X15" s="2"/>
      <c r="Y15" s="2"/>
      <c r="Z15" s="2"/>
      <c r="AA15" s="2" t="s">
        <v>1476</v>
      </c>
      <c r="AB15" s="2" t="s">
        <v>1476</v>
      </c>
      <c r="AC15">
        <f>Notes!$C$7 * Notes!$C$10 * Notes!$C$13</f>
        <v>197990400</v>
      </c>
      <c r="AD15">
        <f>Notes!$D$7 * Notes!$C$10 * Notes!$C$13</f>
        <v>64221060</v>
      </c>
      <c r="AE15">
        <f>Notes!$E$7 * Notes!$C$10 * Notes!$C$13</f>
        <v>36864000</v>
      </c>
      <c r="AF15">
        <f>Notes!$F$7 * Notes!$C$10 * Notes!$C$13</f>
        <v>157286400</v>
      </c>
      <c r="AG15">
        <v>3</v>
      </c>
      <c r="AH15">
        <v>2</v>
      </c>
      <c r="AI15">
        <v>3</v>
      </c>
    </row>
    <row r="16" spans="1:35" ht="45" x14ac:dyDescent="0.25">
      <c r="A16" s="2" t="s">
        <v>37</v>
      </c>
      <c r="B16" s="2" t="s">
        <v>1564</v>
      </c>
      <c r="C16" s="2" t="s">
        <v>198</v>
      </c>
      <c r="D16" s="2" t="s">
        <v>1565</v>
      </c>
      <c r="E16" s="2" t="s">
        <v>1566</v>
      </c>
      <c r="F16" s="2" t="s">
        <v>1567</v>
      </c>
      <c r="G16" s="2" t="s">
        <v>1238</v>
      </c>
      <c r="H16" s="2" t="s">
        <v>1533</v>
      </c>
      <c r="I16" s="2"/>
      <c r="J16" s="2" t="s">
        <v>44</v>
      </c>
      <c r="K16" s="2" t="s">
        <v>1568</v>
      </c>
      <c r="L16" s="2" t="s">
        <v>1567</v>
      </c>
      <c r="M16" s="2" t="s">
        <v>130</v>
      </c>
      <c r="N16" s="2" t="s">
        <v>274</v>
      </c>
      <c r="O16" s="2" t="s">
        <v>47</v>
      </c>
      <c r="P16" s="2" t="s">
        <v>1373</v>
      </c>
      <c r="Q16" s="2"/>
      <c r="R16" s="2" t="s">
        <v>159</v>
      </c>
      <c r="S16" s="2" t="s">
        <v>1569</v>
      </c>
      <c r="T16" s="2" t="s">
        <v>1570</v>
      </c>
      <c r="U16" s="2" t="s">
        <v>1571</v>
      </c>
      <c r="V16" s="2" t="s">
        <v>1572</v>
      </c>
      <c r="W16" s="2"/>
      <c r="X16" s="2"/>
      <c r="Y16" s="2"/>
      <c r="Z16" s="2"/>
      <c r="AA16" s="2" t="s">
        <v>1476</v>
      </c>
      <c r="AB16" s="2" t="s">
        <v>1476</v>
      </c>
      <c r="AC16">
        <f>Notes!$C$7 * Notes!$C$10 * Notes!$C$13</f>
        <v>197990400</v>
      </c>
      <c r="AD16">
        <f>Notes!$D$7 * Notes!$C$10 * Notes!$C$13</f>
        <v>64221060</v>
      </c>
      <c r="AE16">
        <f>Notes!$E$7 * Notes!$C$10 * Notes!$C$13</f>
        <v>36864000</v>
      </c>
      <c r="AF16">
        <f>Notes!$F$7 * Notes!$C$10 * Notes!$C$13</f>
        <v>157286400</v>
      </c>
      <c r="AG16">
        <v>3</v>
      </c>
      <c r="AH16">
        <v>3</v>
      </c>
      <c r="AI16">
        <v>3</v>
      </c>
    </row>
    <row r="17" spans="1:35" ht="45" x14ac:dyDescent="0.25">
      <c r="A17" s="2" t="s">
        <v>37</v>
      </c>
      <c r="B17" s="2" t="s">
        <v>1573</v>
      </c>
      <c r="C17" s="2" t="s">
        <v>198</v>
      </c>
      <c r="D17" s="2" t="s">
        <v>1574</v>
      </c>
      <c r="E17" s="2"/>
      <c r="F17" s="2" t="s">
        <v>1575</v>
      </c>
      <c r="G17" s="2" t="s">
        <v>1238</v>
      </c>
      <c r="H17" s="2" t="s">
        <v>1533</v>
      </c>
      <c r="I17" s="2"/>
      <c r="J17" s="2" t="s">
        <v>44</v>
      </c>
      <c r="K17" s="2" t="s">
        <v>1576</v>
      </c>
      <c r="L17" s="2" t="s">
        <v>1575</v>
      </c>
      <c r="M17" s="2" t="s">
        <v>130</v>
      </c>
      <c r="N17" s="2" t="s">
        <v>274</v>
      </c>
      <c r="O17" s="2" t="s">
        <v>47</v>
      </c>
      <c r="P17" s="2" t="s">
        <v>1373</v>
      </c>
      <c r="Q17" s="2"/>
      <c r="R17" s="2" t="s">
        <v>166</v>
      </c>
      <c r="S17" s="2" t="s">
        <v>1577</v>
      </c>
      <c r="T17" s="2" t="s">
        <v>1578</v>
      </c>
      <c r="U17" s="2" t="s">
        <v>1579</v>
      </c>
      <c r="V17" s="2" t="s">
        <v>1580</v>
      </c>
      <c r="W17" s="2"/>
      <c r="X17" s="2"/>
      <c r="Y17" s="2"/>
      <c r="Z17" s="2"/>
      <c r="AA17" s="2" t="s">
        <v>1476</v>
      </c>
      <c r="AB17" s="2" t="s">
        <v>1476</v>
      </c>
      <c r="AC17">
        <f>Notes!$C$7 * Notes!$C$10 * Notes!$C$13</f>
        <v>197990400</v>
      </c>
      <c r="AD17">
        <f>Notes!$D$7 * Notes!$C$10 * Notes!$C$13</f>
        <v>64221060</v>
      </c>
      <c r="AE17">
        <f>Notes!$E$7 * Notes!$C$10 * Notes!$C$13</f>
        <v>36864000</v>
      </c>
      <c r="AF17">
        <f>Notes!$F$7 * Notes!$C$10 * Notes!$C$13</f>
        <v>157286400</v>
      </c>
      <c r="AG17">
        <v>3</v>
      </c>
      <c r="AH17">
        <v>2</v>
      </c>
      <c r="AI17">
        <v>3</v>
      </c>
    </row>
    <row r="18" spans="1:35" ht="45" x14ac:dyDescent="0.25">
      <c r="A18" s="2" t="s">
        <v>37</v>
      </c>
      <c r="B18" s="2" t="s">
        <v>1581</v>
      </c>
      <c r="C18" s="2" t="s">
        <v>198</v>
      </c>
      <c r="D18" s="2" t="s">
        <v>1582</v>
      </c>
      <c r="E18" s="2" t="s">
        <v>1583</v>
      </c>
      <c r="F18" s="2" t="s">
        <v>1584</v>
      </c>
      <c r="G18" s="2" t="s">
        <v>1238</v>
      </c>
      <c r="H18" s="2" t="s">
        <v>1533</v>
      </c>
      <c r="I18" s="2"/>
      <c r="J18" s="2" t="s">
        <v>44</v>
      </c>
      <c r="K18" s="2" t="s">
        <v>1585</v>
      </c>
      <c r="L18" s="2" t="s">
        <v>1584</v>
      </c>
      <c r="M18" s="2" t="s">
        <v>130</v>
      </c>
      <c r="N18" s="2" t="s">
        <v>274</v>
      </c>
      <c r="O18" s="2" t="s">
        <v>47</v>
      </c>
      <c r="P18" s="2" t="s">
        <v>1373</v>
      </c>
      <c r="Q18" s="2"/>
      <c r="R18" s="2" t="s">
        <v>174</v>
      </c>
      <c r="S18" s="2" t="s">
        <v>1586</v>
      </c>
      <c r="T18" s="2" t="s">
        <v>1587</v>
      </c>
      <c r="U18" s="2" t="s">
        <v>1588</v>
      </c>
      <c r="V18" s="2" t="s">
        <v>1589</v>
      </c>
      <c r="W18" s="2"/>
      <c r="X18" s="2"/>
      <c r="Y18" s="2"/>
      <c r="Z18" s="2"/>
      <c r="AA18" s="2" t="s">
        <v>1476</v>
      </c>
      <c r="AB18" s="2" t="s">
        <v>1476</v>
      </c>
      <c r="AC18">
        <f>Notes!$C$7 * Notes!$C$10 * Notes!$C$13</f>
        <v>197990400</v>
      </c>
      <c r="AD18">
        <f>Notes!$D$7 * Notes!$C$10 * Notes!$C$13</f>
        <v>64221060</v>
      </c>
      <c r="AE18">
        <f>Notes!$E$7 * Notes!$C$10 * Notes!$C$13</f>
        <v>36864000</v>
      </c>
      <c r="AF18">
        <f>Notes!$F$7 * Notes!$C$10 * Notes!$C$13</f>
        <v>157286400</v>
      </c>
      <c r="AG18">
        <v>3</v>
      </c>
      <c r="AH18">
        <v>3</v>
      </c>
      <c r="AI18">
        <v>3</v>
      </c>
    </row>
    <row r="19" spans="1:35" ht="60" x14ac:dyDescent="0.25">
      <c r="A19" s="2" t="s">
        <v>37</v>
      </c>
      <c r="B19" s="2" t="s">
        <v>1590</v>
      </c>
      <c r="C19" s="2" t="s">
        <v>198</v>
      </c>
      <c r="D19" s="2" t="s">
        <v>1591</v>
      </c>
      <c r="E19" s="2" t="s">
        <v>1592</v>
      </c>
      <c r="F19" s="2" t="s">
        <v>1593</v>
      </c>
      <c r="G19" s="2" t="s">
        <v>1238</v>
      </c>
      <c r="H19" s="2" t="s">
        <v>1533</v>
      </c>
      <c r="I19" s="2"/>
      <c r="J19" s="2" t="s">
        <v>44</v>
      </c>
      <c r="K19" s="2" t="s">
        <v>1594</v>
      </c>
      <c r="L19" s="2" t="s">
        <v>1593</v>
      </c>
      <c r="M19" s="2" t="s">
        <v>130</v>
      </c>
      <c r="N19" s="2" t="s">
        <v>274</v>
      </c>
      <c r="O19" s="2" t="s">
        <v>47</v>
      </c>
      <c r="P19" s="2" t="s">
        <v>1373</v>
      </c>
      <c r="Q19" s="2"/>
      <c r="R19" s="2" t="s">
        <v>180</v>
      </c>
      <c r="S19" s="2" t="s">
        <v>1595</v>
      </c>
      <c r="T19" s="2" t="s">
        <v>1596</v>
      </c>
      <c r="U19" s="2" t="s">
        <v>1597</v>
      </c>
      <c r="V19" s="2" t="s">
        <v>1598</v>
      </c>
      <c r="W19" s="2"/>
      <c r="X19" s="2"/>
      <c r="Y19" s="2"/>
      <c r="Z19" s="2"/>
      <c r="AA19" s="2" t="s">
        <v>1476</v>
      </c>
      <c r="AB19" s="2" t="s">
        <v>1476</v>
      </c>
      <c r="AC19">
        <f>Notes!$C$7 * Notes!$C$10 * Notes!$C$13</f>
        <v>197990400</v>
      </c>
      <c r="AD19">
        <f>Notes!$D$7 * Notes!$C$10 * Notes!$C$13</f>
        <v>64221060</v>
      </c>
      <c r="AE19">
        <f>Notes!$E$7 * Notes!$C$10 * Notes!$C$13</f>
        <v>36864000</v>
      </c>
      <c r="AF19">
        <f>Notes!$F$7 * Notes!$C$10 * Notes!$C$13</f>
        <v>157286400</v>
      </c>
      <c r="AG19">
        <v>3</v>
      </c>
      <c r="AH19">
        <v>3</v>
      </c>
      <c r="AI19">
        <v>3</v>
      </c>
    </row>
    <row r="20" spans="1:35" ht="45" x14ac:dyDescent="0.25">
      <c r="A20" s="2" t="s">
        <v>37</v>
      </c>
      <c r="B20" s="2" t="s">
        <v>1599</v>
      </c>
      <c r="C20" s="2" t="s">
        <v>125</v>
      </c>
      <c r="D20" s="2" t="s">
        <v>1600</v>
      </c>
      <c r="E20" s="2"/>
      <c r="F20" s="2" t="s">
        <v>1601</v>
      </c>
      <c r="G20" s="2" t="s">
        <v>1602</v>
      </c>
      <c r="H20" s="2" t="s">
        <v>165</v>
      </c>
      <c r="I20" s="2"/>
      <c r="J20" s="2" t="s">
        <v>44</v>
      </c>
      <c r="K20" s="2" t="s">
        <v>45</v>
      </c>
      <c r="L20" s="2" t="s">
        <v>1601</v>
      </c>
      <c r="M20" s="2" t="s">
        <v>130</v>
      </c>
      <c r="N20" s="2" t="s">
        <v>274</v>
      </c>
      <c r="O20" s="2" t="s">
        <v>47</v>
      </c>
      <c r="P20" s="2" t="s">
        <v>1373</v>
      </c>
      <c r="Q20" s="2"/>
      <c r="R20" s="2" t="s">
        <v>186</v>
      </c>
      <c r="S20" s="2" t="s">
        <v>1603</v>
      </c>
      <c r="T20" s="2" t="s">
        <v>1604</v>
      </c>
      <c r="U20" s="2" t="s">
        <v>168</v>
      </c>
      <c r="V20" s="2" t="s">
        <v>169</v>
      </c>
      <c r="W20" s="2"/>
      <c r="X20" s="2"/>
      <c r="Y20" s="2"/>
      <c r="Z20" s="2"/>
      <c r="AA20" s="2" t="s">
        <v>1605</v>
      </c>
      <c r="AB20" s="2" t="s">
        <v>1605</v>
      </c>
      <c r="AC20">
        <f>Notes!$C$7 * Notes!$C$10 * Notes!$C$13</f>
        <v>197990400</v>
      </c>
      <c r="AD20">
        <f>Notes!$D$7 * Notes!$C$10 * Notes!$C$13</f>
        <v>64221060</v>
      </c>
      <c r="AE20">
        <f>Notes!$E$7 * Notes!$C$10 * Notes!$C$13</f>
        <v>36864000</v>
      </c>
      <c r="AF20">
        <f>Notes!$F$7 * Notes!$C$10 * Notes!$C$13</f>
        <v>157286400</v>
      </c>
      <c r="AG20">
        <v>3</v>
      </c>
      <c r="AH20">
        <v>3</v>
      </c>
      <c r="AI20">
        <v>3</v>
      </c>
    </row>
    <row r="21" spans="1:35" ht="165" x14ac:dyDescent="0.25">
      <c r="A21" s="2" t="s">
        <v>37</v>
      </c>
      <c r="B21" s="2" t="s">
        <v>1606</v>
      </c>
      <c r="C21" s="2" t="s">
        <v>125</v>
      </c>
      <c r="D21" s="2" t="s">
        <v>1607</v>
      </c>
      <c r="E21" s="2"/>
      <c r="F21" s="2" t="s">
        <v>1608</v>
      </c>
      <c r="G21" s="2" t="s">
        <v>1609</v>
      </c>
      <c r="H21" s="2" t="s">
        <v>165</v>
      </c>
      <c r="I21" s="2"/>
      <c r="J21" s="2" t="s">
        <v>44</v>
      </c>
      <c r="K21" s="2" t="s">
        <v>45</v>
      </c>
      <c r="L21" s="2" t="s">
        <v>1608</v>
      </c>
      <c r="M21" s="2" t="s">
        <v>130</v>
      </c>
      <c r="N21" s="2" t="s">
        <v>274</v>
      </c>
      <c r="O21" s="2" t="s">
        <v>47</v>
      </c>
      <c r="P21" s="2" t="s">
        <v>1373</v>
      </c>
      <c r="Q21" s="2"/>
      <c r="R21" s="2" t="s">
        <v>193</v>
      </c>
      <c r="S21" s="2" t="s">
        <v>1610</v>
      </c>
      <c r="T21" s="2" t="s">
        <v>1611</v>
      </c>
      <c r="U21" s="2" t="s">
        <v>168</v>
      </c>
      <c r="V21" s="2" t="s">
        <v>169</v>
      </c>
      <c r="W21" s="2"/>
      <c r="X21" s="2"/>
      <c r="Y21" s="2"/>
      <c r="Z21" s="2"/>
      <c r="AA21" s="2" t="s">
        <v>1605</v>
      </c>
      <c r="AB21" s="2" t="s">
        <v>1605</v>
      </c>
      <c r="AC21">
        <f>Notes!$C$7 * Notes!$C$10 * Notes!$C$13</f>
        <v>197990400</v>
      </c>
      <c r="AD21">
        <f>Notes!$D$7 * Notes!$C$10 * Notes!$C$13</f>
        <v>64221060</v>
      </c>
      <c r="AE21">
        <f>Notes!$E$7 * Notes!$C$10 * Notes!$C$13</f>
        <v>36864000</v>
      </c>
      <c r="AF21">
        <f>Notes!$F$7 * Notes!$C$10 * Notes!$C$13</f>
        <v>157286400</v>
      </c>
      <c r="AG21">
        <v>3</v>
      </c>
      <c r="AH21">
        <v>3</v>
      </c>
      <c r="AI21">
        <v>3</v>
      </c>
    </row>
    <row r="22" spans="1:35" ht="45" x14ac:dyDescent="0.25">
      <c r="A22" s="2" t="s">
        <v>37</v>
      </c>
      <c r="B22" s="2" t="s">
        <v>1612</v>
      </c>
      <c r="C22" s="2" t="s">
        <v>125</v>
      </c>
      <c r="D22" s="2" t="s">
        <v>1613</v>
      </c>
      <c r="E22" s="2"/>
      <c r="F22" s="2" t="s">
        <v>1614</v>
      </c>
      <c r="G22" s="2" t="s">
        <v>1615</v>
      </c>
      <c r="H22" s="2" t="s">
        <v>165</v>
      </c>
      <c r="I22" s="2"/>
      <c r="J22" s="2" t="s">
        <v>44</v>
      </c>
      <c r="K22" s="2" t="s">
        <v>45</v>
      </c>
      <c r="L22" s="2" t="s">
        <v>1614</v>
      </c>
      <c r="M22" s="2" t="s">
        <v>130</v>
      </c>
      <c r="N22" s="2" t="s">
        <v>274</v>
      </c>
      <c r="O22" s="2" t="s">
        <v>47</v>
      </c>
      <c r="P22" s="2" t="s">
        <v>1373</v>
      </c>
      <c r="Q22" s="2"/>
      <c r="R22" s="2" t="s">
        <v>208</v>
      </c>
      <c r="S22" s="2" t="s">
        <v>1616</v>
      </c>
      <c r="T22" s="2" t="s">
        <v>1617</v>
      </c>
      <c r="U22" s="2" t="s">
        <v>168</v>
      </c>
      <c r="V22" s="2" t="s">
        <v>169</v>
      </c>
      <c r="W22" s="2"/>
      <c r="X22" s="2"/>
      <c r="Y22" s="2"/>
      <c r="Z22" s="2"/>
      <c r="AA22" s="2" t="s">
        <v>1605</v>
      </c>
      <c r="AB22" s="2" t="s">
        <v>1605</v>
      </c>
      <c r="AC22">
        <f>Notes!$C$7 * Notes!$C$10 * Notes!$C$13</f>
        <v>197990400</v>
      </c>
      <c r="AD22">
        <f>Notes!$D$7 * Notes!$C$10 * Notes!$C$13</f>
        <v>64221060</v>
      </c>
      <c r="AE22">
        <f>Notes!$E$7 * Notes!$C$10 * Notes!$C$13</f>
        <v>36864000</v>
      </c>
      <c r="AF22">
        <f>Notes!$F$7 * Notes!$C$10 * Notes!$C$13</f>
        <v>157286400</v>
      </c>
      <c r="AG22">
        <v>3</v>
      </c>
      <c r="AH22">
        <v>3</v>
      </c>
      <c r="AI22">
        <v>3</v>
      </c>
    </row>
    <row r="23" spans="1:35" ht="60" x14ac:dyDescent="0.25">
      <c r="A23" s="2" t="s">
        <v>37</v>
      </c>
      <c r="B23" s="2" t="s">
        <v>1618</v>
      </c>
      <c r="C23" s="2" t="s">
        <v>37</v>
      </c>
      <c r="D23" s="2" t="s">
        <v>1619</v>
      </c>
      <c r="E23" s="2"/>
      <c r="F23" s="2" t="s">
        <v>1620</v>
      </c>
      <c r="G23" s="2" t="s">
        <v>1621</v>
      </c>
      <c r="H23" s="2" t="s">
        <v>165</v>
      </c>
      <c r="I23" s="2"/>
      <c r="J23" s="2" t="s">
        <v>44</v>
      </c>
      <c r="K23" s="2" t="s">
        <v>45</v>
      </c>
      <c r="L23" s="2" t="s">
        <v>1620</v>
      </c>
      <c r="M23" s="2" t="s">
        <v>130</v>
      </c>
      <c r="N23" s="2" t="s">
        <v>274</v>
      </c>
      <c r="O23" s="2" t="s">
        <v>47</v>
      </c>
      <c r="P23" s="2" t="s">
        <v>1373</v>
      </c>
      <c r="Q23" s="2"/>
      <c r="R23" s="2" t="s">
        <v>436</v>
      </c>
      <c r="S23" s="2" t="s">
        <v>1622</v>
      </c>
      <c r="T23" s="2" t="s">
        <v>1623</v>
      </c>
      <c r="U23" s="2" t="s">
        <v>168</v>
      </c>
      <c r="V23" s="2" t="s">
        <v>169</v>
      </c>
      <c r="W23" s="2"/>
      <c r="X23" s="2"/>
      <c r="Y23" s="2"/>
      <c r="Z23" s="2"/>
      <c r="AA23" s="2" t="s">
        <v>1624</v>
      </c>
      <c r="AB23" s="2" t="s">
        <v>1624</v>
      </c>
      <c r="AC23">
        <f>Notes!$C$7 * Notes!$C$10 * Notes!$C$13</f>
        <v>197990400</v>
      </c>
      <c r="AD23">
        <f>Notes!$D$7 * Notes!$C$10 * Notes!$C$13</f>
        <v>64221060</v>
      </c>
      <c r="AE23">
        <f>Notes!$E$7 * Notes!$C$10 * Notes!$C$13</f>
        <v>36864000</v>
      </c>
      <c r="AF23">
        <f>Notes!$F$7 * Notes!$C$10 * Notes!$C$13</f>
        <v>157286400</v>
      </c>
      <c r="AG23">
        <v>3</v>
      </c>
      <c r="AH23">
        <v>1</v>
      </c>
      <c r="AI23">
        <v>3</v>
      </c>
    </row>
    <row r="24" spans="1:35" ht="120" x14ac:dyDescent="0.25">
      <c r="A24" s="2" t="s">
        <v>37</v>
      </c>
      <c r="B24" s="2" t="s">
        <v>1625</v>
      </c>
      <c r="C24" s="2" t="s">
        <v>39</v>
      </c>
      <c r="D24" s="2" t="s">
        <v>1626</v>
      </c>
      <c r="E24" s="2"/>
      <c r="F24" s="2" t="s">
        <v>1627</v>
      </c>
      <c r="G24" s="2" t="s">
        <v>1628</v>
      </c>
      <c r="H24" s="2" t="s">
        <v>165</v>
      </c>
      <c r="I24" s="2"/>
      <c r="J24" s="2" t="s">
        <v>44</v>
      </c>
      <c r="K24" s="2" t="s">
        <v>45</v>
      </c>
      <c r="L24" s="2" t="s">
        <v>1627</v>
      </c>
      <c r="M24" s="2" t="s">
        <v>130</v>
      </c>
      <c r="N24" s="2" t="s">
        <v>274</v>
      </c>
      <c r="O24" s="2" t="s">
        <v>47</v>
      </c>
      <c r="P24" s="2" t="s">
        <v>1373</v>
      </c>
      <c r="Q24" s="2"/>
      <c r="R24" s="2" t="s">
        <v>439</v>
      </c>
      <c r="S24" s="2" t="s">
        <v>1629</v>
      </c>
      <c r="T24" s="2" t="s">
        <v>1630</v>
      </c>
      <c r="U24" s="2" t="s">
        <v>168</v>
      </c>
      <c r="V24" s="2" t="s">
        <v>169</v>
      </c>
      <c r="W24" s="2"/>
      <c r="X24" s="2"/>
      <c r="Y24" s="2"/>
      <c r="Z24" s="2"/>
      <c r="AA24" s="2" t="s">
        <v>1605</v>
      </c>
      <c r="AB24" s="2" t="s">
        <v>1605</v>
      </c>
      <c r="AC24">
        <f>Notes!$C$7 * Notes!$C$10 * Notes!$C$13</f>
        <v>197990400</v>
      </c>
      <c r="AD24">
        <f>Notes!$D$7 * Notes!$C$10 * Notes!$C$13</f>
        <v>64221060</v>
      </c>
      <c r="AE24">
        <f>Notes!$E$7 * Notes!$C$10 * Notes!$C$13</f>
        <v>36864000</v>
      </c>
      <c r="AF24">
        <f>Notes!$F$7 * Notes!$C$10 * Notes!$C$13</f>
        <v>157286400</v>
      </c>
      <c r="AG24">
        <v>3</v>
      </c>
      <c r="AH24">
        <v>1</v>
      </c>
      <c r="AI24">
        <v>3</v>
      </c>
    </row>
    <row r="25" spans="1:35" ht="60" x14ac:dyDescent="0.25">
      <c r="A25" s="2" t="s">
        <v>37</v>
      </c>
      <c r="B25" s="2" t="s">
        <v>1631</v>
      </c>
      <c r="C25" s="2" t="s">
        <v>39</v>
      </c>
      <c r="D25" s="2" t="s">
        <v>1632</v>
      </c>
      <c r="E25" s="2"/>
      <c r="F25" s="2" t="s">
        <v>1633</v>
      </c>
      <c r="G25" s="2" t="s">
        <v>1634</v>
      </c>
      <c r="H25" s="2" t="s">
        <v>165</v>
      </c>
      <c r="I25" s="2" t="s">
        <v>68</v>
      </c>
      <c r="J25" s="2" t="s">
        <v>44</v>
      </c>
      <c r="K25" s="2" t="s">
        <v>45</v>
      </c>
      <c r="L25" s="2" t="s">
        <v>1633</v>
      </c>
      <c r="M25" s="2" t="s">
        <v>130</v>
      </c>
      <c r="N25" s="2" t="s">
        <v>274</v>
      </c>
      <c r="O25" s="2" t="s">
        <v>47</v>
      </c>
      <c r="P25" s="2" t="s">
        <v>1373</v>
      </c>
      <c r="Q25" s="2"/>
      <c r="R25" s="2" t="s">
        <v>441</v>
      </c>
      <c r="S25" s="2" t="s">
        <v>1635</v>
      </c>
      <c r="T25" s="2" t="s">
        <v>1636</v>
      </c>
      <c r="U25" s="2" t="s">
        <v>168</v>
      </c>
      <c r="V25" s="2" t="s">
        <v>169</v>
      </c>
      <c r="W25" s="2"/>
      <c r="X25" s="2"/>
      <c r="Y25" s="2"/>
      <c r="Z25" s="2"/>
      <c r="AA25" s="2" t="s">
        <v>1605</v>
      </c>
      <c r="AB25" s="2" t="s">
        <v>1605</v>
      </c>
      <c r="AC25">
        <f>Notes!$C$7 * Notes!$C$10 * Notes!$C$13</f>
        <v>197990400</v>
      </c>
      <c r="AD25">
        <f>Notes!$D$7 * Notes!$C$10 * Notes!$C$13</f>
        <v>64221060</v>
      </c>
      <c r="AE25">
        <f>Notes!$E$7 * Notes!$C$10 * Notes!$C$13</f>
        <v>36864000</v>
      </c>
      <c r="AF25">
        <f>Notes!$F$7 * Notes!$C$10 * Notes!$C$13</f>
        <v>157286400</v>
      </c>
      <c r="AG25">
        <v>3</v>
      </c>
      <c r="AH25">
        <v>1</v>
      </c>
      <c r="AI25">
        <v>3</v>
      </c>
    </row>
    <row r="26" spans="1:35" ht="270" x14ac:dyDescent="0.25">
      <c r="A26" s="2" t="s">
        <v>37</v>
      </c>
      <c r="B26" s="2" t="s">
        <v>1637</v>
      </c>
      <c r="C26" s="2" t="s">
        <v>39</v>
      </c>
      <c r="D26" s="2" t="s">
        <v>1638</v>
      </c>
      <c r="E26" s="2"/>
      <c r="F26" s="2" t="s">
        <v>1639</v>
      </c>
      <c r="G26" s="2" t="s">
        <v>1640</v>
      </c>
      <c r="H26" s="2" t="s">
        <v>165</v>
      </c>
      <c r="I26" s="2" t="s">
        <v>81</v>
      </c>
      <c r="J26" s="2" t="s">
        <v>44</v>
      </c>
      <c r="K26" s="2" t="s">
        <v>45</v>
      </c>
      <c r="L26" s="2" t="s">
        <v>1639</v>
      </c>
      <c r="M26" s="2" t="s">
        <v>130</v>
      </c>
      <c r="N26" s="2" t="s">
        <v>274</v>
      </c>
      <c r="O26" s="2" t="s">
        <v>47</v>
      </c>
      <c r="P26" s="2" t="s">
        <v>1373</v>
      </c>
      <c r="Q26" s="2"/>
      <c r="R26" s="2" t="s">
        <v>443</v>
      </c>
      <c r="S26" s="2" t="s">
        <v>1641</v>
      </c>
      <c r="T26" s="2" t="s">
        <v>1642</v>
      </c>
      <c r="U26" s="2" t="s">
        <v>168</v>
      </c>
      <c r="V26" s="2" t="s">
        <v>169</v>
      </c>
      <c r="W26" s="2"/>
      <c r="X26" s="2"/>
      <c r="Y26" s="2"/>
      <c r="Z26" s="2"/>
      <c r="AA26" s="2" t="s">
        <v>1605</v>
      </c>
      <c r="AB26" s="2" t="s">
        <v>1605</v>
      </c>
      <c r="AC26">
        <f>Notes!$C$7 * Notes!$C$10 * Notes!$C$13</f>
        <v>197990400</v>
      </c>
      <c r="AD26">
        <f>Notes!$D$7 * Notes!$C$10 * Notes!$C$13</f>
        <v>64221060</v>
      </c>
      <c r="AE26">
        <f>Notes!$E$7 * Notes!$C$10 * Notes!$C$13</f>
        <v>36864000</v>
      </c>
      <c r="AF26">
        <f>Notes!$F$7 * Notes!$C$10 * Notes!$C$13</f>
        <v>157286400</v>
      </c>
      <c r="AG26">
        <v>3</v>
      </c>
      <c r="AH26">
        <v>1</v>
      </c>
    </row>
    <row r="27" spans="1:35" ht="60" x14ac:dyDescent="0.25">
      <c r="A27" s="2" t="s">
        <v>37</v>
      </c>
      <c r="B27" s="2" t="s">
        <v>1643</v>
      </c>
      <c r="C27" s="2" t="s">
        <v>39</v>
      </c>
      <c r="D27" s="2" t="s">
        <v>1644</v>
      </c>
      <c r="E27" s="2"/>
      <c r="F27" s="2" t="s">
        <v>1645</v>
      </c>
      <c r="G27" s="2" t="s">
        <v>1646</v>
      </c>
      <c r="H27" s="2" t="s">
        <v>165</v>
      </c>
      <c r="I27" s="2" t="s">
        <v>68</v>
      </c>
      <c r="J27" s="2" t="s">
        <v>44</v>
      </c>
      <c r="K27" s="2" t="s">
        <v>45</v>
      </c>
      <c r="L27" s="2" t="s">
        <v>1645</v>
      </c>
      <c r="M27" s="2" t="s">
        <v>130</v>
      </c>
      <c r="N27" s="2" t="s">
        <v>274</v>
      </c>
      <c r="O27" s="2" t="s">
        <v>47</v>
      </c>
      <c r="P27" s="2" t="s">
        <v>1373</v>
      </c>
      <c r="Q27" s="2"/>
      <c r="R27" s="2" t="s">
        <v>453</v>
      </c>
      <c r="S27" s="2" t="s">
        <v>1647</v>
      </c>
      <c r="T27" s="2" t="s">
        <v>1648</v>
      </c>
      <c r="U27" s="2" t="s">
        <v>168</v>
      </c>
      <c r="V27" s="2" t="s">
        <v>169</v>
      </c>
      <c r="W27" s="2"/>
      <c r="X27" s="2"/>
      <c r="Y27" s="2"/>
      <c r="Z27" s="2"/>
      <c r="AA27" s="2" t="s">
        <v>1605</v>
      </c>
      <c r="AB27" s="2" t="s">
        <v>1605</v>
      </c>
      <c r="AC27">
        <f>Notes!$C$7 * Notes!$C$10 * Notes!$C$13</f>
        <v>197990400</v>
      </c>
      <c r="AD27">
        <f>Notes!$D$7 * Notes!$C$10 * Notes!$C$13</f>
        <v>64221060</v>
      </c>
      <c r="AE27">
        <f>Notes!$E$7 * Notes!$C$10 * Notes!$C$13</f>
        <v>36864000</v>
      </c>
      <c r="AF27">
        <f>Notes!$F$7 * Notes!$C$10 * Notes!$C$13</f>
        <v>157286400</v>
      </c>
      <c r="AG27">
        <v>3</v>
      </c>
      <c r="AH27">
        <v>3</v>
      </c>
    </row>
    <row r="28" spans="1:35" ht="105" x14ac:dyDescent="0.25">
      <c r="A28" s="2" t="s">
        <v>37</v>
      </c>
      <c r="B28" s="2" t="s">
        <v>1649</v>
      </c>
      <c r="C28" s="2" t="s">
        <v>39</v>
      </c>
      <c r="D28" s="2" t="s">
        <v>1650</v>
      </c>
      <c r="E28" s="2" t="s">
        <v>1651</v>
      </c>
      <c r="F28" s="2" t="s">
        <v>1652</v>
      </c>
      <c r="G28" s="2" t="s">
        <v>1653</v>
      </c>
      <c r="H28" s="2" t="s">
        <v>165</v>
      </c>
      <c r="I28" s="2" t="s">
        <v>68</v>
      </c>
      <c r="J28" s="2" t="s">
        <v>44</v>
      </c>
      <c r="K28" s="2" t="s">
        <v>45</v>
      </c>
      <c r="L28" s="2" t="s">
        <v>1652</v>
      </c>
      <c r="M28" s="2" t="s">
        <v>130</v>
      </c>
      <c r="N28" s="2" t="s">
        <v>274</v>
      </c>
      <c r="O28" s="2" t="s">
        <v>47</v>
      </c>
      <c r="P28" s="2" t="s">
        <v>1373</v>
      </c>
      <c r="Q28" s="2"/>
      <c r="R28" s="2" t="s">
        <v>462</v>
      </c>
      <c r="S28" s="2" t="s">
        <v>1654</v>
      </c>
      <c r="T28" s="2" t="s">
        <v>1655</v>
      </c>
      <c r="U28" s="2" t="s">
        <v>168</v>
      </c>
      <c r="V28" s="2" t="s">
        <v>169</v>
      </c>
      <c r="W28" s="2"/>
      <c r="X28" s="2"/>
      <c r="Y28" s="2"/>
      <c r="Z28" s="2"/>
      <c r="AA28" s="2" t="s">
        <v>1656</v>
      </c>
      <c r="AB28" s="2" t="s">
        <v>1656</v>
      </c>
      <c r="AC28">
        <f>Notes!$C$7 * Notes!$C$10 * Notes!$C$13</f>
        <v>197990400</v>
      </c>
      <c r="AD28">
        <f>Notes!$D$7 * Notes!$C$10 * Notes!$C$13</f>
        <v>64221060</v>
      </c>
      <c r="AE28">
        <f>Notes!$E$7 * Notes!$C$10 * Notes!$C$13</f>
        <v>36864000</v>
      </c>
      <c r="AF28">
        <f>Notes!$F$7 * Notes!$C$10 * Notes!$C$13</f>
        <v>157286400</v>
      </c>
      <c r="AG28">
        <v>3</v>
      </c>
      <c r="AH28">
        <v>3</v>
      </c>
    </row>
    <row r="29" spans="1:35" ht="45" x14ac:dyDescent="0.25">
      <c r="A29" s="2" t="s">
        <v>37</v>
      </c>
      <c r="B29" s="2" t="s">
        <v>1657</v>
      </c>
      <c r="C29" s="2" t="s">
        <v>39</v>
      </c>
      <c r="D29" s="2" t="s">
        <v>1658</v>
      </c>
      <c r="E29" s="2"/>
      <c r="F29" s="2" t="s">
        <v>1659</v>
      </c>
      <c r="G29" s="2" t="s">
        <v>1660</v>
      </c>
      <c r="H29" s="2" t="s">
        <v>165</v>
      </c>
      <c r="I29" s="2" t="s">
        <v>68</v>
      </c>
      <c r="J29" s="2" t="s">
        <v>44</v>
      </c>
      <c r="K29" s="2" t="s">
        <v>45</v>
      </c>
      <c r="L29" s="2" t="s">
        <v>1659</v>
      </c>
      <c r="M29" s="2" t="s">
        <v>130</v>
      </c>
      <c r="N29" s="2" t="s">
        <v>274</v>
      </c>
      <c r="O29" s="2" t="s">
        <v>47</v>
      </c>
      <c r="P29" s="2" t="s">
        <v>1373</v>
      </c>
      <c r="Q29" s="2"/>
      <c r="R29" s="2" t="s">
        <v>469</v>
      </c>
      <c r="S29" s="2" t="s">
        <v>1661</v>
      </c>
      <c r="T29" s="2" t="s">
        <v>1662</v>
      </c>
      <c r="U29" s="2" t="s">
        <v>168</v>
      </c>
      <c r="V29" s="2" t="s">
        <v>169</v>
      </c>
      <c r="W29" s="2"/>
      <c r="X29" s="2"/>
      <c r="Y29" s="2"/>
      <c r="Z29" s="2"/>
      <c r="AA29" s="2" t="s">
        <v>1663</v>
      </c>
      <c r="AB29" s="2" t="s">
        <v>1663</v>
      </c>
      <c r="AC29">
        <f>Notes!$C$7 * Notes!$C$10 * Notes!$C$13</f>
        <v>197990400</v>
      </c>
      <c r="AD29">
        <f>Notes!$D$7 * Notes!$C$10 * Notes!$C$13</f>
        <v>64221060</v>
      </c>
      <c r="AE29">
        <f>Notes!$E$7 * Notes!$C$10 * Notes!$C$13</f>
        <v>36864000</v>
      </c>
      <c r="AF29">
        <f>Notes!$F$7 * Notes!$C$10 * Notes!$C$13</f>
        <v>157286400</v>
      </c>
      <c r="AG29">
        <v>3</v>
      </c>
      <c r="AH29">
        <v>3</v>
      </c>
    </row>
    <row r="30" spans="1:35" ht="45" x14ac:dyDescent="0.25">
      <c r="A30" s="2" t="s">
        <v>37</v>
      </c>
      <c r="B30" s="2" t="s">
        <v>1664</v>
      </c>
      <c r="C30" s="2" t="s">
        <v>39</v>
      </c>
      <c r="D30" s="2" t="s">
        <v>1665</v>
      </c>
      <c r="E30" s="2"/>
      <c r="F30" s="2" t="s">
        <v>1666</v>
      </c>
      <c r="G30" s="2" t="s">
        <v>1667</v>
      </c>
      <c r="H30" s="2" t="s">
        <v>165</v>
      </c>
      <c r="I30" s="2" t="s">
        <v>68</v>
      </c>
      <c r="J30" s="2" t="s">
        <v>44</v>
      </c>
      <c r="K30" s="2" t="s">
        <v>45</v>
      </c>
      <c r="L30" s="2" t="s">
        <v>1666</v>
      </c>
      <c r="M30" s="2" t="s">
        <v>130</v>
      </c>
      <c r="N30" s="2" t="s">
        <v>274</v>
      </c>
      <c r="O30" s="2" t="s">
        <v>47</v>
      </c>
      <c r="P30" s="2" t="s">
        <v>1373</v>
      </c>
      <c r="Q30" s="2"/>
      <c r="R30" s="2" t="s">
        <v>479</v>
      </c>
      <c r="S30" s="2" t="s">
        <v>1668</v>
      </c>
      <c r="T30" s="2" t="s">
        <v>1669</v>
      </c>
      <c r="U30" s="2" t="s">
        <v>168</v>
      </c>
      <c r="V30" s="2" t="s">
        <v>169</v>
      </c>
      <c r="W30" s="2"/>
      <c r="X30" s="2"/>
      <c r="Y30" s="2"/>
      <c r="Z30" s="2"/>
      <c r="AA30" s="2" t="s">
        <v>1663</v>
      </c>
      <c r="AB30" s="2" t="s">
        <v>1663</v>
      </c>
      <c r="AC30">
        <f>Notes!$C$7 * Notes!$C$10 * Notes!$C$13</f>
        <v>197990400</v>
      </c>
      <c r="AD30">
        <f>Notes!$D$7 * Notes!$C$10 * Notes!$C$13</f>
        <v>64221060</v>
      </c>
      <c r="AE30">
        <f>Notes!$E$7 * Notes!$C$10 * Notes!$C$13</f>
        <v>36864000</v>
      </c>
      <c r="AF30">
        <f>Notes!$F$7 * Notes!$C$10 * Notes!$C$13</f>
        <v>157286400</v>
      </c>
      <c r="AG30">
        <v>3</v>
      </c>
      <c r="AH30">
        <v>3</v>
      </c>
    </row>
    <row r="31" spans="1:35" ht="90" x14ac:dyDescent="0.25">
      <c r="A31" s="2" t="s">
        <v>37</v>
      </c>
      <c r="B31" s="2" t="s">
        <v>1670</v>
      </c>
      <c r="C31" s="2" t="s">
        <v>39</v>
      </c>
      <c r="D31" s="2" t="s">
        <v>1671</v>
      </c>
      <c r="E31" s="2" t="s">
        <v>1672</v>
      </c>
      <c r="F31" s="2" t="s">
        <v>1673</v>
      </c>
      <c r="G31" s="2" t="s">
        <v>1674</v>
      </c>
      <c r="H31" s="2" t="s">
        <v>165</v>
      </c>
      <c r="I31" s="2" t="s">
        <v>81</v>
      </c>
      <c r="J31" s="2" t="s">
        <v>44</v>
      </c>
      <c r="K31" s="2" t="s">
        <v>45</v>
      </c>
      <c r="L31" s="2" t="s">
        <v>1673</v>
      </c>
      <c r="M31" s="2" t="s">
        <v>130</v>
      </c>
      <c r="N31" s="2" t="s">
        <v>274</v>
      </c>
      <c r="O31" s="2" t="s">
        <v>47</v>
      </c>
      <c r="P31" s="2" t="s">
        <v>1373</v>
      </c>
      <c r="Q31" s="2"/>
      <c r="R31" s="2" t="s">
        <v>495</v>
      </c>
      <c r="S31" s="2" t="s">
        <v>1675</v>
      </c>
      <c r="T31" s="2" t="s">
        <v>1676</v>
      </c>
      <c r="U31" s="2" t="s">
        <v>168</v>
      </c>
      <c r="V31" s="2" t="s">
        <v>169</v>
      </c>
      <c r="W31" s="2"/>
      <c r="X31" s="2"/>
      <c r="Y31" s="2"/>
      <c r="Z31" s="2"/>
      <c r="AA31" s="2" t="s">
        <v>1677</v>
      </c>
      <c r="AB31" s="2" t="s">
        <v>1677</v>
      </c>
      <c r="AC31">
        <f>Notes!$C$7 * Notes!$C$10 * Notes!$C$13</f>
        <v>197990400</v>
      </c>
      <c r="AD31">
        <f>Notes!$D$7 * Notes!$C$10 * Notes!$C$13</f>
        <v>64221060</v>
      </c>
      <c r="AE31">
        <f>Notes!$E$7 * Notes!$C$10 * Notes!$C$13</f>
        <v>36864000</v>
      </c>
      <c r="AF31">
        <f>Notes!$F$7 * Notes!$C$10 * Notes!$C$13</f>
        <v>157286400</v>
      </c>
      <c r="AG31">
        <v>3</v>
      </c>
      <c r="AH31">
        <v>3</v>
      </c>
    </row>
    <row r="32" spans="1:35" ht="240" x14ac:dyDescent="0.25">
      <c r="A32" s="2" t="s">
        <v>37</v>
      </c>
      <c r="B32" s="2" t="s">
        <v>1678</v>
      </c>
      <c r="C32" s="2" t="s">
        <v>39</v>
      </c>
      <c r="D32" s="2" t="s">
        <v>1679</v>
      </c>
      <c r="E32" s="2"/>
      <c r="F32" s="2" t="s">
        <v>1680</v>
      </c>
      <c r="G32" s="2" t="s">
        <v>1681</v>
      </c>
      <c r="H32" s="2" t="s">
        <v>165</v>
      </c>
      <c r="I32" s="2"/>
      <c r="J32" s="2" t="s">
        <v>44</v>
      </c>
      <c r="K32" s="2" t="s">
        <v>45</v>
      </c>
      <c r="L32" s="2" t="s">
        <v>1680</v>
      </c>
      <c r="M32" s="2" t="s">
        <v>130</v>
      </c>
      <c r="N32" s="2" t="s">
        <v>274</v>
      </c>
      <c r="O32" s="2" t="s">
        <v>47</v>
      </c>
      <c r="P32" s="2" t="s">
        <v>1373</v>
      </c>
      <c r="Q32" s="2"/>
      <c r="R32" s="2" t="s">
        <v>501</v>
      </c>
      <c r="S32" s="2" t="s">
        <v>1682</v>
      </c>
      <c r="T32" s="2" t="s">
        <v>1683</v>
      </c>
      <c r="U32" s="2" t="s">
        <v>168</v>
      </c>
      <c r="V32" s="2" t="s">
        <v>169</v>
      </c>
      <c r="W32" s="2"/>
      <c r="X32" s="2"/>
      <c r="Y32" s="2"/>
      <c r="Z32" s="2"/>
      <c r="AA32" s="2" t="s">
        <v>1684</v>
      </c>
      <c r="AB32" s="2" t="s">
        <v>1684</v>
      </c>
      <c r="AC32">
        <f>Notes!$C$7 * Notes!$C$10 * Notes!$C$13</f>
        <v>197990400</v>
      </c>
      <c r="AD32">
        <f>Notes!$D$7 * Notes!$C$10 * Notes!$C$13</f>
        <v>64221060</v>
      </c>
      <c r="AE32">
        <f>Notes!$E$7 * Notes!$C$10 * Notes!$C$13</f>
        <v>36864000</v>
      </c>
      <c r="AF32">
        <f>Notes!$F$7 * Notes!$C$10 * Notes!$C$13</f>
        <v>157286400</v>
      </c>
      <c r="AG32">
        <v>3</v>
      </c>
      <c r="AH32">
        <v>3</v>
      </c>
    </row>
    <row r="33" spans="1:34" ht="45" x14ac:dyDescent="0.25">
      <c r="A33" s="2" t="s">
        <v>37</v>
      </c>
      <c r="B33" s="2" t="s">
        <v>1685</v>
      </c>
      <c r="C33" s="2" t="s">
        <v>39</v>
      </c>
      <c r="D33" s="2" t="s">
        <v>1686</v>
      </c>
      <c r="E33" s="2"/>
      <c r="F33" s="2" t="s">
        <v>1687</v>
      </c>
      <c r="G33" s="2" t="s">
        <v>1688</v>
      </c>
      <c r="H33" s="2" t="s">
        <v>165</v>
      </c>
      <c r="I33" s="2"/>
      <c r="J33" s="2" t="s">
        <v>44</v>
      </c>
      <c r="K33" s="2" t="s">
        <v>45</v>
      </c>
      <c r="L33" s="2" t="s">
        <v>1687</v>
      </c>
      <c r="M33" s="2" t="s">
        <v>130</v>
      </c>
      <c r="N33" s="2" t="s">
        <v>274</v>
      </c>
      <c r="O33" s="2" t="s">
        <v>47</v>
      </c>
      <c r="P33" s="2" t="s">
        <v>1373</v>
      </c>
      <c r="Q33" s="2"/>
      <c r="R33" s="2" t="s">
        <v>508</v>
      </c>
      <c r="S33" s="2" t="s">
        <v>1689</v>
      </c>
      <c r="T33" s="2" t="s">
        <v>1690</v>
      </c>
      <c r="U33" s="2" t="s">
        <v>168</v>
      </c>
      <c r="V33" s="2" t="s">
        <v>169</v>
      </c>
      <c r="W33" s="2"/>
      <c r="X33" s="2"/>
      <c r="Y33" s="2"/>
      <c r="Z33" s="2"/>
      <c r="AA33" s="2" t="s">
        <v>1684</v>
      </c>
      <c r="AB33" s="2" t="s">
        <v>1684</v>
      </c>
      <c r="AC33">
        <f>Notes!$C$7 * Notes!$C$10 * Notes!$C$13</f>
        <v>197990400</v>
      </c>
      <c r="AD33">
        <f>Notes!$D$7 * Notes!$C$10 * Notes!$C$13</f>
        <v>64221060</v>
      </c>
      <c r="AE33">
        <f>Notes!$E$7 * Notes!$C$10 * Notes!$C$13</f>
        <v>36864000</v>
      </c>
      <c r="AF33">
        <f>Notes!$F$7 * Notes!$C$10 * Notes!$C$13</f>
        <v>157286400</v>
      </c>
      <c r="AG33">
        <v>3</v>
      </c>
      <c r="AH33">
        <v>3</v>
      </c>
    </row>
    <row r="34" spans="1:34" ht="45" x14ac:dyDescent="0.25">
      <c r="A34" s="2" t="s">
        <v>37</v>
      </c>
      <c r="B34" s="2" t="s">
        <v>1691</v>
      </c>
      <c r="C34" s="2" t="s">
        <v>39</v>
      </c>
      <c r="D34" s="2" t="s">
        <v>1692</v>
      </c>
      <c r="E34" s="2" t="s">
        <v>1693</v>
      </c>
      <c r="F34" s="2" t="s">
        <v>1694</v>
      </c>
      <c r="G34" s="2" t="s">
        <v>1695</v>
      </c>
      <c r="H34" s="2" t="s">
        <v>165</v>
      </c>
      <c r="I34" s="2"/>
      <c r="J34" s="2" t="s">
        <v>44</v>
      </c>
      <c r="K34" s="2" t="s">
        <v>45</v>
      </c>
      <c r="L34" s="2" t="s">
        <v>1694</v>
      </c>
      <c r="M34" s="2" t="s">
        <v>130</v>
      </c>
      <c r="N34" s="2" t="s">
        <v>274</v>
      </c>
      <c r="O34" s="2" t="s">
        <v>47</v>
      </c>
      <c r="P34" s="2" t="s">
        <v>1373</v>
      </c>
      <c r="Q34" s="2"/>
      <c r="R34" s="2" t="s">
        <v>518</v>
      </c>
      <c r="S34" s="2" t="s">
        <v>1696</v>
      </c>
      <c r="T34" s="2" t="s">
        <v>1697</v>
      </c>
      <c r="U34" s="2" t="s">
        <v>168</v>
      </c>
      <c r="V34" s="2" t="s">
        <v>169</v>
      </c>
      <c r="W34" s="2"/>
      <c r="X34" s="2"/>
      <c r="Y34" s="2"/>
      <c r="Z34" s="2"/>
      <c r="AA34" s="2" t="s">
        <v>1684</v>
      </c>
      <c r="AB34" s="2" t="s">
        <v>1684</v>
      </c>
      <c r="AC34">
        <f>Notes!$C$7 * Notes!$C$10 * Notes!$C$13</f>
        <v>197990400</v>
      </c>
      <c r="AD34">
        <f>Notes!$D$7 * Notes!$C$10 * Notes!$C$13</f>
        <v>64221060</v>
      </c>
      <c r="AE34">
        <f>Notes!$E$7 * Notes!$C$10 * Notes!$C$13</f>
        <v>36864000</v>
      </c>
      <c r="AF34">
        <f>Notes!$F$7 * Notes!$C$10 * Notes!$C$13</f>
        <v>157286400</v>
      </c>
      <c r="AG34">
        <v>3</v>
      </c>
      <c r="AH34">
        <v>3</v>
      </c>
    </row>
    <row r="35" spans="1:34" ht="45" x14ac:dyDescent="0.25">
      <c r="A35" s="2" t="s">
        <v>823</v>
      </c>
      <c r="B35" s="2" t="s">
        <v>1698</v>
      </c>
      <c r="C35" s="2" t="s">
        <v>125</v>
      </c>
      <c r="D35" s="2" t="s">
        <v>1699</v>
      </c>
      <c r="E35" s="2"/>
      <c r="F35" s="2" t="s">
        <v>1700</v>
      </c>
      <c r="G35" s="2" t="s">
        <v>1701</v>
      </c>
      <c r="H35" s="2" t="s">
        <v>165</v>
      </c>
      <c r="I35" s="2"/>
      <c r="J35" s="2" t="s">
        <v>44</v>
      </c>
      <c r="K35" s="2" t="s">
        <v>45</v>
      </c>
      <c r="L35" s="2" t="s">
        <v>1700</v>
      </c>
      <c r="M35" s="2" t="s">
        <v>130</v>
      </c>
      <c r="N35" s="2" t="s">
        <v>274</v>
      </c>
      <c r="O35" s="2" t="s">
        <v>47</v>
      </c>
      <c r="P35" s="2" t="s">
        <v>1373</v>
      </c>
      <c r="Q35" s="2"/>
      <c r="R35" s="2" t="s">
        <v>529</v>
      </c>
      <c r="S35" s="2" t="s">
        <v>1702</v>
      </c>
      <c r="T35" s="2" t="s">
        <v>1703</v>
      </c>
      <c r="U35" s="2" t="s">
        <v>168</v>
      </c>
      <c r="V35" s="2" t="s">
        <v>169</v>
      </c>
      <c r="W35" s="2"/>
      <c r="X35" s="2"/>
      <c r="Y35" s="2"/>
      <c r="Z35" s="2"/>
      <c r="AA35" s="2" t="s">
        <v>1704</v>
      </c>
      <c r="AB35" s="2" t="s">
        <v>1704</v>
      </c>
      <c r="AC35">
        <f>Notes!$C$7 * Notes!$C$10 * Notes!$C$13</f>
        <v>197990400</v>
      </c>
      <c r="AD35">
        <f>Notes!$D$7 * Notes!$C$10 * Notes!$C$13</f>
        <v>64221060</v>
      </c>
      <c r="AE35">
        <f>Notes!$E$7 * Notes!$C$10 * Notes!$C$13</f>
        <v>36864000</v>
      </c>
      <c r="AF35">
        <f>Notes!$F$7 * Notes!$C$10 * Notes!$C$13</f>
        <v>157286400</v>
      </c>
      <c r="AG35">
        <v>3</v>
      </c>
      <c r="AH35">
        <v>3</v>
      </c>
    </row>
    <row r="36" spans="1:34" ht="45" x14ac:dyDescent="0.25">
      <c r="A36" s="2" t="s">
        <v>823</v>
      </c>
      <c r="B36" s="2" t="s">
        <v>1705</v>
      </c>
      <c r="C36" s="2" t="s">
        <v>125</v>
      </c>
      <c r="D36" s="2" t="s">
        <v>1706</v>
      </c>
      <c r="E36" s="2" t="s">
        <v>1707</v>
      </c>
      <c r="F36" s="2" t="s">
        <v>1708</v>
      </c>
      <c r="G36" s="2" t="s">
        <v>1709</v>
      </c>
      <c r="H36" s="2" t="s">
        <v>165</v>
      </c>
      <c r="I36" s="2"/>
      <c r="J36" s="2" t="s">
        <v>44</v>
      </c>
      <c r="K36" s="2" t="s">
        <v>45</v>
      </c>
      <c r="L36" s="2" t="s">
        <v>1708</v>
      </c>
      <c r="M36" s="2" t="s">
        <v>130</v>
      </c>
      <c r="N36" s="2" t="s">
        <v>274</v>
      </c>
      <c r="O36" s="2" t="s">
        <v>47</v>
      </c>
      <c r="P36" s="2" t="s">
        <v>1373</v>
      </c>
      <c r="Q36" s="2"/>
      <c r="R36" s="2" t="s">
        <v>551</v>
      </c>
      <c r="S36" s="2" t="s">
        <v>1710</v>
      </c>
      <c r="T36" s="2" t="s">
        <v>1711</v>
      </c>
      <c r="U36" s="2" t="s">
        <v>168</v>
      </c>
      <c r="V36" s="2" t="s">
        <v>169</v>
      </c>
      <c r="W36" s="2"/>
      <c r="X36" s="2"/>
      <c r="Y36" s="2"/>
      <c r="Z36" s="2"/>
      <c r="AA36" s="2" t="s">
        <v>1704</v>
      </c>
      <c r="AB36" s="2" t="s">
        <v>1704</v>
      </c>
      <c r="AC36">
        <f>Notes!$C$7 * Notes!$C$10 * Notes!$C$13</f>
        <v>197990400</v>
      </c>
      <c r="AD36">
        <f>Notes!$D$7 * Notes!$C$10 * Notes!$C$13</f>
        <v>64221060</v>
      </c>
      <c r="AE36">
        <f>Notes!$E$7 * Notes!$C$10 * Notes!$C$13</f>
        <v>36864000</v>
      </c>
      <c r="AF36">
        <f>Notes!$F$7 * Notes!$C$10 * Notes!$C$13</f>
        <v>157286400</v>
      </c>
      <c r="AG36">
        <v>3</v>
      </c>
      <c r="AH36">
        <v>3</v>
      </c>
    </row>
    <row r="37" spans="1:34" ht="45" x14ac:dyDescent="0.25">
      <c r="A37" s="2" t="s">
        <v>823</v>
      </c>
      <c r="B37" s="2" t="s">
        <v>1712</v>
      </c>
      <c r="C37" s="2" t="s">
        <v>125</v>
      </c>
      <c r="D37" s="2" t="s">
        <v>1713</v>
      </c>
      <c r="E37" s="2"/>
      <c r="F37" s="2" t="s">
        <v>1714</v>
      </c>
      <c r="G37" s="2" t="s">
        <v>1715</v>
      </c>
      <c r="H37" s="2" t="s">
        <v>165</v>
      </c>
      <c r="I37" s="2"/>
      <c r="J37" s="2" t="s">
        <v>44</v>
      </c>
      <c r="K37" s="2" t="s">
        <v>45</v>
      </c>
      <c r="L37" s="2" t="s">
        <v>1714</v>
      </c>
      <c r="M37" s="2" t="s">
        <v>130</v>
      </c>
      <c r="N37" s="2" t="s">
        <v>274</v>
      </c>
      <c r="O37" s="2" t="s">
        <v>47</v>
      </c>
      <c r="P37" s="2" t="s">
        <v>1373</v>
      </c>
      <c r="Q37" s="2"/>
      <c r="R37" s="2" t="s">
        <v>569</v>
      </c>
      <c r="S37" s="2" t="s">
        <v>1716</v>
      </c>
      <c r="T37" s="2" t="s">
        <v>1717</v>
      </c>
      <c r="U37" s="2" t="s">
        <v>168</v>
      </c>
      <c r="V37" s="2" t="s">
        <v>169</v>
      </c>
      <c r="W37" s="2"/>
      <c r="X37" s="2"/>
      <c r="Y37" s="2"/>
      <c r="Z37" s="2"/>
      <c r="AA37" s="2" t="s">
        <v>1663</v>
      </c>
      <c r="AB37" s="2" t="s">
        <v>1663</v>
      </c>
      <c r="AC37">
        <f>Notes!$C$7 * Notes!$C$10 * Notes!$C$13</f>
        <v>197990400</v>
      </c>
      <c r="AD37">
        <f>Notes!$D$7 * Notes!$C$10 * Notes!$C$13</f>
        <v>64221060</v>
      </c>
      <c r="AE37">
        <f>Notes!$E$7 * Notes!$C$10 * Notes!$C$13</f>
        <v>36864000</v>
      </c>
      <c r="AF37">
        <f>Notes!$F$7 * Notes!$C$10 * Notes!$C$13</f>
        <v>157286400</v>
      </c>
      <c r="AG37">
        <v>3</v>
      </c>
      <c r="AH37">
        <v>3</v>
      </c>
    </row>
    <row r="38" spans="1:34" ht="180" x14ac:dyDescent="0.25">
      <c r="A38" s="2" t="s">
        <v>823</v>
      </c>
      <c r="B38" s="2" t="s">
        <v>1718</v>
      </c>
      <c r="C38" s="2" t="s">
        <v>125</v>
      </c>
      <c r="D38" s="2" t="s">
        <v>1719</v>
      </c>
      <c r="E38" s="2"/>
      <c r="F38" s="2" t="s">
        <v>1720</v>
      </c>
      <c r="G38" s="2" t="s">
        <v>1721</v>
      </c>
      <c r="H38" s="2" t="s">
        <v>165</v>
      </c>
      <c r="I38" s="2"/>
      <c r="J38" s="2" t="s">
        <v>44</v>
      </c>
      <c r="K38" s="2" t="s">
        <v>45</v>
      </c>
      <c r="L38" s="2" t="s">
        <v>1720</v>
      </c>
      <c r="M38" s="2" t="s">
        <v>130</v>
      </c>
      <c r="N38" s="2" t="s">
        <v>274</v>
      </c>
      <c r="O38" s="2" t="s">
        <v>47</v>
      </c>
      <c r="P38" s="2" t="s">
        <v>1373</v>
      </c>
      <c r="Q38" s="2"/>
      <c r="R38" s="2" t="s">
        <v>579</v>
      </c>
      <c r="S38" s="2" t="s">
        <v>1722</v>
      </c>
      <c r="T38" s="2" t="s">
        <v>1723</v>
      </c>
      <c r="U38" s="2" t="s">
        <v>168</v>
      </c>
      <c r="V38" s="2" t="s">
        <v>169</v>
      </c>
      <c r="W38" s="2"/>
      <c r="X38" s="2"/>
      <c r="Y38" s="2"/>
      <c r="Z38" s="2"/>
      <c r="AA38" s="2" t="s">
        <v>1663</v>
      </c>
      <c r="AB38" s="2" t="s">
        <v>1663</v>
      </c>
      <c r="AC38">
        <f>Notes!$C$7 * Notes!$C$10 * Notes!$C$13</f>
        <v>197990400</v>
      </c>
      <c r="AD38">
        <f>Notes!$D$7 * Notes!$C$10 * Notes!$C$13</f>
        <v>64221060</v>
      </c>
      <c r="AE38">
        <f>Notes!$E$7 * Notes!$C$10 * Notes!$C$13</f>
        <v>36864000</v>
      </c>
      <c r="AF38">
        <f>Notes!$F$7 * Notes!$C$10 * Notes!$C$13</f>
        <v>157286400</v>
      </c>
      <c r="AG38">
        <v>3</v>
      </c>
      <c r="AH38">
        <v>3</v>
      </c>
    </row>
    <row r="39" spans="1:34" ht="195" x14ac:dyDescent="0.25">
      <c r="A39" s="2" t="s">
        <v>823</v>
      </c>
      <c r="B39" s="2" t="s">
        <v>1724</v>
      </c>
      <c r="C39" s="2" t="s">
        <v>125</v>
      </c>
      <c r="D39" s="2" t="s">
        <v>1725</v>
      </c>
      <c r="E39" s="2"/>
      <c r="F39" s="2" t="s">
        <v>1726</v>
      </c>
      <c r="G39" s="2" t="s">
        <v>1727</v>
      </c>
      <c r="H39" s="2" t="s">
        <v>165</v>
      </c>
      <c r="I39" s="2"/>
      <c r="J39" s="2" t="s">
        <v>44</v>
      </c>
      <c r="K39" s="2" t="s">
        <v>45</v>
      </c>
      <c r="L39" s="2" t="s">
        <v>1726</v>
      </c>
      <c r="M39" s="2" t="s">
        <v>130</v>
      </c>
      <c r="N39" s="2" t="s">
        <v>274</v>
      </c>
      <c r="O39" s="2" t="s">
        <v>47</v>
      </c>
      <c r="P39" s="2" t="s">
        <v>1373</v>
      </c>
      <c r="Q39" s="2"/>
      <c r="R39" s="2" t="s">
        <v>591</v>
      </c>
      <c r="S39" s="2" t="s">
        <v>1728</v>
      </c>
      <c r="T39" s="2" t="s">
        <v>1729</v>
      </c>
      <c r="U39" s="2" t="s">
        <v>168</v>
      </c>
      <c r="V39" s="2" t="s">
        <v>169</v>
      </c>
      <c r="W39" s="2"/>
      <c r="X39" s="2"/>
      <c r="Y39" s="2"/>
      <c r="Z39" s="2"/>
      <c r="AA39" s="2" t="s">
        <v>1663</v>
      </c>
      <c r="AB39" s="2" t="s">
        <v>1663</v>
      </c>
      <c r="AC39">
        <f>Notes!$C$7 * Notes!$C$10 * Notes!$C$13</f>
        <v>197990400</v>
      </c>
      <c r="AD39">
        <f>Notes!$D$7 * Notes!$C$10 * Notes!$C$13</f>
        <v>64221060</v>
      </c>
      <c r="AE39">
        <f>Notes!$E$7 * Notes!$C$10 * Notes!$C$13</f>
        <v>36864000</v>
      </c>
      <c r="AF39">
        <f>Notes!$F$7 * Notes!$C$10 * Notes!$C$13</f>
        <v>157286400</v>
      </c>
      <c r="AG39">
        <v>3</v>
      </c>
      <c r="AH39">
        <v>3</v>
      </c>
    </row>
    <row r="40" spans="1:34" ht="75" x14ac:dyDescent="0.25">
      <c r="A40" s="2" t="s">
        <v>823</v>
      </c>
      <c r="B40" s="2" t="s">
        <v>1730</v>
      </c>
      <c r="C40" s="2" t="s">
        <v>125</v>
      </c>
      <c r="D40" s="2" t="s">
        <v>1731</v>
      </c>
      <c r="E40" s="2" t="s">
        <v>1732</v>
      </c>
      <c r="F40" s="2" t="s">
        <v>1733</v>
      </c>
      <c r="G40" s="2" t="s">
        <v>1734</v>
      </c>
      <c r="H40" s="2" t="s">
        <v>165</v>
      </c>
      <c r="I40" s="2"/>
      <c r="J40" s="2" t="s">
        <v>44</v>
      </c>
      <c r="K40" s="2" t="s">
        <v>45</v>
      </c>
      <c r="L40" s="2" t="s">
        <v>1733</v>
      </c>
      <c r="M40" s="2" t="s">
        <v>130</v>
      </c>
      <c r="N40" s="2" t="s">
        <v>274</v>
      </c>
      <c r="O40" s="2" t="s">
        <v>47</v>
      </c>
      <c r="P40" s="2" t="s">
        <v>1373</v>
      </c>
      <c r="Q40" s="2"/>
      <c r="R40" s="2" t="s">
        <v>599</v>
      </c>
      <c r="S40" s="2" t="s">
        <v>1735</v>
      </c>
      <c r="T40" s="2" t="s">
        <v>1736</v>
      </c>
      <c r="U40" s="2" t="s">
        <v>168</v>
      </c>
      <c r="V40" s="2" t="s">
        <v>169</v>
      </c>
      <c r="W40" s="2"/>
      <c r="X40" s="2"/>
      <c r="Y40" s="2"/>
      <c r="Z40" s="2"/>
      <c r="AA40" s="2" t="s">
        <v>1663</v>
      </c>
      <c r="AB40" s="2" t="s">
        <v>1663</v>
      </c>
      <c r="AC40">
        <f>Notes!$C$7 * Notes!$C$10 * Notes!$C$13</f>
        <v>197990400</v>
      </c>
      <c r="AD40">
        <f>Notes!$D$7 * Notes!$C$10 * Notes!$C$13</f>
        <v>64221060</v>
      </c>
      <c r="AE40">
        <f>Notes!$E$7 * Notes!$C$10 * Notes!$C$13</f>
        <v>36864000</v>
      </c>
      <c r="AF40">
        <f>Notes!$F$7 * Notes!$C$10 * Notes!$C$13</f>
        <v>157286400</v>
      </c>
      <c r="AG40">
        <v>3</v>
      </c>
      <c r="AH40">
        <v>3</v>
      </c>
    </row>
    <row r="41" spans="1:34" ht="90" x14ac:dyDescent="0.25">
      <c r="A41" s="2" t="s">
        <v>823</v>
      </c>
      <c r="B41" s="2" t="s">
        <v>1737</v>
      </c>
      <c r="C41" s="2" t="s">
        <v>125</v>
      </c>
      <c r="D41" s="2" t="s">
        <v>1738</v>
      </c>
      <c r="E41" s="2" t="s">
        <v>1739</v>
      </c>
      <c r="F41" s="2" t="s">
        <v>1740</v>
      </c>
      <c r="G41" s="2" t="s">
        <v>1741</v>
      </c>
      <c r="H41" s="2" t="s">
        <v>165</v>
      </c>
      <c r="I41" s="2"/>
      <c r="J41" s="2" t="s">
        <v>44</v>
      </c>
      <c r="K41" s="2" t="s">
        <v>45</v>
      </c>
      <c r="L41" s="2" t="s">
        <v>1740</v>
      </c>
      <c r="M41" s="2" t="s">
        <v>130</v>
      </c>
      <c r="N41" s="2" t="s">
        <v>274</v>
      </c>
      <c r="O41" s="2" t="s">
        <v>47</v>
      </c>
      <c r="P41" s="2" t="s">
        <v>1373</v>
      </c>
      <c r="Q41" s="2"/>
      <c r="R41" s="2" t="s">
        <v>612</v>
      </c>
      <c r="S41" s="2" t="s">
        <v>1742</v>
      </c>
      <c r="T41" s="2" t="s">
        <v>1743</v>
      </c>
      <c r="U41" s="2" t="s">
        <v>168</v>
      </c>
      <c r="V41" s="2" t="s">
        <v>169</v>
      </c>
      <c r="W41" s="2"/>
      <c r="X41" s="2"/>
      <c r="Y41" s="2"/>
      <c r="Z41" s="2"/>
      <c r="AA41" s="2" t="s">
        <v>1663</v>
      </c>
      <c r="AB41" s="2" t="s">
        <v>1663</v>
      </c>
      <c r="AC41">
        <f>Notes!$C$7 * Notes!$C$10 * Notes!$C$13</f>
        <v>197990400</v>
      </c>
      <c r="AD41">
        <f>Notes!$D$7 * Notes!$C$10 * Notes!$C$13</f>
        <v>64221060</v>
      </c>
      <c r="AE41">
        <f>Notes!$E$7 * Notes!$C$10 * Notes!$C$13</f>
        <v>36864000</v>
      </c>
      <c r="AF41">
        <f>Notes!$F$7 * Notes!$C$10 * Notes!$C$13</f>
        <v>157286400</v>
      </c>
      <c r="AG41">
        <v>3</v>
      </c>
      <c r="AH41">
        <v>3</v>
      </c>
    </row>
    <row r="42" spans="1:34" ht="60" x14ac:dyDescent="0.25">
      <c r="A42" s="2" t="s">
        <v>823</v>
      </c>
      <c r="B42" s="2" t="s">
        <v>1744</v>
      </c>
      <c r="C42" s="2" t="s">
        <v>125</v>
      </c>
      <c r="D42" s="2" t="s">
        <v>1745</v>
      </c>
      <c r="E42" s="2" t="s">
        <v>1746</v>
      </c>
      <c r="F42" s="2" t="s">
        <v>1747</v>
      </c>
      <c r="G42" s="2" t="s">
        <v>1748</v>
      </c>
      <c r="H42" s="2" t="s">
        <v>165</v>
      </c>
      <c r="I42" s="2"/>
      <c r="J42" s="2" t="s">
        <v>44</v>
      </c>
      <c r="K42" s="2" t="s">
        <v>45</v>
      </c>
      <c r="L42" s="2" t="s">
        <v>1747</v>
      </c>
      <c r="M42" s="2" t="s">
        <v>130</v>
      </c>
      <c r="N42" s="2" t="s">
        <v>274</v>
      </c>
      <c r="O42" s="2" t="s">
        <v>47</v>
      </c>
      <c r="P42" s="2" t="s">
        <v>1373</v>
      </c>
      <c r="Q42" s="2"/>
      <c r="R42" s="2" t="s">
        <v>624</v>
      </c>
      <c r="S42" s="2" t="s">
        <v>1749</v>
      </c>
      <c r="T42" s="2" t="s">
        <v>1750</v>
      </c>
      <c r="U42" s="2" t="s">
        <v>168</v>
      </c>
      <c r="V42" s="2" t="s">
        <v>169</v>
      </c>
      <c r="W42" s="2"/>
      <c r="X42" s="2"/>
      <c r="Y42" s="2"/>
      <c r="Z42" s="2"/>
      <c r="AA42" s="2" t="s">
        <v>1663</v>
      </c>
      <c r="AB42" s="2" t="s">
        <v>1663</v>
      </c>
      <c r="AC42">
        <f>Notes!$C$7 * Notes!$C$10 * Notes!$C$13</f>
        <v>197990400</v>
      </c>
      <c r="AD42">
        <f>Notes!$D$7 * Notes!$C$10 * Notes!$C$13</f>
        <v>64221060</v>
      </c>
      <c r="AE42">
        <f>Notes!$E$7 * Notes!$C$10 * Notes!$C$13</f>
        <v>36864000</v>
      </c>
      <c r="AF42">
        <f>Notes!$F$7 * Notes!$C$10 * Notes!$C$13</f>
        <v>157286400</v>
      </c>
      <c r="AG42">
        <v>3</v>
      </c>
      <c r="AH42">
        <v>3</v>
      </c>
    </row>
    <row r="43" spans="1:34" ht="150" x14ac:dyDescent="0.25">
      <c r="A43" s="2" t="s">
        <v>823</v>
      </c>
      <c r="B43" s="2" t="s">
        <v>1751</v>
      </c>
      <c r="C43" s="2" t="s">
        <v>198</v>
      </c>
      <c r="D43" s="2" t="s">
        <v>1752</v>
      </c>
      <c r="E43" s="2" t="s">
        <v>1753</v>
      </c>
      <c r="F43" s="2" t="s">
        <v>1754</v>
      </c>
      <c r="G43" s="2" t="s">
        <v>1238</v>
      </c>
      <c r="H43" s="2" t="s">
        <v>1533</v>
      </c>
      <c r="I43" s="2"/>
      <c r="J43" s="2" t="s">
        <v>44</v>
      </c>
      <c r="K43" s="2" t="s">
        <v>1755</v>
      </c>
      <c r="L43" s="2" t="s">
        <v>1754</v>
      </c>
      <c r="M43" s="2" t="s">
        <v>130</v>
      </c>
      <c r="N43" s="2" t="s">
        <v>274</v>
      </c>
      <c r="O43" s="2" t="s">
        <v>47</v>
      </c>
      <c r="P43" s="2" t="s">
        <v>1373</v>
      </c>
      <c r="Q43" s="2"/>
      <c r="R43" s="2" t="s">
        <v>633</v>
      </c>
      <c r="S43" s="2" t="s">
        <v>1756</v>
      </c>
      <c r="T43" s="2" t="s">
        <v>1757</v>
      </c>
      <c r="U43" s="2" t="s">
        <v>1758</v>
      </c>
      <c r="V43" s="2" t="s">
        <v>1759</v>
      </c>
      <c r="W43" s="2"/>
      <c r="X43" s="2"/>
      <c r="Y43" s="2"/>
      <c r="Z43" s="2"/>
      <c r="AA43" s="2" t="s">
        <v>1656</v>
      </c>
      <c r="AB43" s="2" t="s">
        <v>1656</v>
      </c>
      <c r="AC43">
        <f>Notes!$C$7 * Notes!$C$10 * Notes!$C$13</f>
        <v>197990400</v>
      </c>
      <c r="AD43">
        <f>Notes!$D$7 * Notes!$C$10 * Notes!$C$13</f>
        <v>64221060</v>
      </c>
      <c r="AE43">
        <f>Notes!$E$7 * Notes!$C$10 * Notes!$C$13</f>
        <v>36864000</v>
      </c>
      <c r="AF43">
        <f>Notes!$F$7 * Notes!$C$10 * Notes!$C$13</f>
        <v>157286400</v>
      </c>
      <c r="AG43">
        <v>3</v>
      </c>
      <c r="AH43">
        <v>3</v>
      </c>
    </row>
    <row r="44" spans="1:34" ht="45" x14ac:dyDescent="0.25">
      <c r="A44" s="2" t="s">
        <v>823</v>
      </c>
      <c r="B44" s="2" t="s">
        <v>1760</v>
      </c>
      <c r="C44" s="2" t="s">
        <v>198</v>
      </c>
      <c r="D44" s="2" t="s">
        <v>1761</v>
      </c>
      <c r="E44" s="2" t="s">
        <v>1762</v>
      </c>
      <c r="F44" s="2" t="s">
        <v>1763</v>
      </c>
      <c r="G44" s="2" t="s">
        <v>1238</v>
      </c>
      <c r="H44" s="2" t="s">
        <v>1533</v>
      </c>
      <c r="I44" s="2"/>
      <c r="J44" s="2" t="s">
        <v>44</v>
      </c>
      <c r="K44" s="2" t="s">
        <v>1764</v>
      </c>
      <c r="L44" s="2" t="s">
        <v>1763</v>
      </c>
      <c r="M44" s="2" t="s">
        <v>130</v>
      </c>
      <c r="N44" s="2" t="s">
        <v>274</v>
      </c>
      <c r="O44" s="2" t="s">
        <v>47</v>
      </c>
      <c r="P44" s="2" t="s">
        <v>1373</v>
      </c>
      <c r="Q44" s="2"/>
      <c r="R44" s="2" t="s">
        <v>642</v>
      </c>
      <c r="S44" s="2" t="s">
        <v>1765</v>
      </c>
      <c r="T44" s="2" t="s">
        <v>1766</v>
      </c>
      <c r="U44" s="2" t="s">
        <v>1767</v>
      </c>
      <c r="V44" s="2" t="s">
        <v>1768</v>
      </c>
      <c r="W44" s="2"/>
      <c r="X44" s="2"/>
      <c r="Y44" s="2"/>
      <c r="Z44" s="2"/>
      <c r="AA44" s="2" t="s">
        <v>1663</v>
      </c>
      <c r="AB44" s="2" t="s">
        <v>1663</v>
      </c>
      <c r="AC44">
        <f>Notes!$C$7 * Notes!$C$10 * Notes!$C$13</f>
        <v>197990400</v>
      </c>
      <c r="AD44">
        <f>Notes!$D$7 * Notes!$C$10 * Notes!$C$13</f>
        <v>64221060</v>
      </c>
      <c r="AE44">
        <f>Notes!$E$7 * Notes!$C$10 * Notes!$C$13</f>
        <v>36864000</v>
      </c>
      <c r="AF44">
        <f>Notes!$F$7 * Notes!$C$10 * Notes!$C$13</f>
        <v>157286400</v>
      </c>
      <c r="AG44">
        <v>3</v>
      </c>
      <c r="AH44">
        <v>3</v>
      </c>
    </row>
    <row r="45" spans="1:34" ht="45" x14ac:dyDescent="0.25">
      <c r="A45" s="2" t="s">
        <v>823</v>
      </c>
      <c r="B45" s="2" t="s">
        <v>1769</v>
      </c>
      <c r="C45" s="2" t="s">
        <v>198</v>
      </c>
      <c r="D45" s="2" t="s">
        <v>1770</v>
      </c>
      <c r="E45" s="2" t="s">
        <v>1771</v>
      </c>
      <c r="F45" s="2" t="s">
        <v>1772</v>
      </c>
      <c r="G45" s="2" t="s">
        <v>1238</v>
      </c>
      <c r="H45" s="2" t="s">
        <v>1533</v>
      </c>
      <c r="I45" s="2"/>
      <c r="J45" s="2" t="s">
        <v>44</v>
      </c>
      <c r="K45" s="2" t="s">
        <v>1773</v>
      </c>
      <c r="L45" s="2" t="s">
        <v>1772</v>
      </c>
      <c r="M45" s="2" t="s">
        <v>130</v>
      </c>
      <c r="N45" s="2" t="s">
        <v>274</v>
      </c>
      <c r="O45" s="2" t="s">
        <v>47</v>
      </c>
      <c r="P45" s="2" t="s">
        <v>1373</v>
      </c>
      <c r="Q45" s="2"/>
      <c r="R45" s="2" t="s">
        <v>649</v>
      </c>
      <c r="S45" s="2" t="s">
        <v>1774</v>
      </c>
      <c r="T45" s="2" t="s">
        <v>1775</v>
      </c>
      <c r="U45" s="2" t="s">
        <v>1776</v>
      </c>
      <c r="V45" s="2" t="s">
        <v>1777</v>
      </c>
      <c r="W45" s="2"/>
      <c r="X45" s="2"/>
      <c r="Y45" s="2"/>
      <c r="Z45" s="2"/>
      <c r="AA45" s="2" t="s">
        <v>1663</v>
      </c>
      <c r="AB45" s="2" t="s">
        <v>1663</v>
      </c>
      <c r="AC45">
        <f>Notes!$C$7 * Notes!$C$10 * Notes!$C$13</f>
        <v>197990400</v>
      </c>
      <c r="AD45">
        <f>Notes!$D$7 * Notes!$C$10 * Notes!$C$13</f>
        <v>64221060</v>
      </c>
      <c r="AE45">
        <f>Notes!$E$7 * Notes!$C$10 * Notes!$C$13</f>
        <v>36864000</v>
      </c>
      <c r="AF45">
        <f>Notes!$F$7 * Notes!$C$10 * Notes!$C$13</f>
        <v>157286400</v>
      </c>
      <c r="AG45">
        <v>3</v>
      </c>
      <c r="AH45">
        <v>3</v>
      </c>
    </row>
    <row r="46" spans="1:34" ht="45" x14ac:dyDescent="0.25">
      <c r="A46" s="2" t="s">
        <v>823</v>
      </c>
      <c r="B46" s="2" t="s">
        <v>1778</v>
      </c>
      <c r="C46" s="2" t="s">
        <v>198</v>
      </c>
      <c r="D46" s="2" t="s">
        <v>1779</v>
      </c>
      <c r="E46" s="2" t="s">
        <v>1780</v>
      </c>
      <c r="F46" s="2" t="s">
        <v>1781</v>
      </c>
      <c r="G46" s="2" t="s">
        <v>1238</v>
      </c>
      <c r="H46" s="2" t="s">
        <v>1533</v>
      </c>
      <c r="I46" s="2"/>
      <c r="J46" s="2" t="s">
        <v>44</v>
      </c>
      <c r="K46" s="2" t="s">
        <v>1782</v>
      </c>
      <c r="L46" s="2" t="s">
        <v>1781</v>
      </c>
      <c r="M46" s="2" t="s">
        <v>130</v>
      </c>
      <c r="N46" s="2" t="s">
        <v>274</v>
      </c>
      <c r="O46" s="2" t="s">
        <v>47</v>
      </c>
      <c r="P46" s="2" t="s">
        <v>1373</v>
      </c>
      <c r="Q46" s="2"/>
      <c r="R46" s="2" t="s">
        <v>658</v>
      </c>
      <c r="S46" s="2" t="s">
        <v>1783</v>
      </c>
      <c r="T46" s="2" t="s">
        <v>1784</v>
      </c>
      <c r="U46" s="2" t="s">
        <v>1785</v>
      </c>
      <c r="V46" s="2" t="s">
        <v>1786</v>
      </c>
      <c r="W46" s="2"/>
      <c r="X46" s="2"/>
      <c r="Y46" s="2"/>
      <c r="Z46" s="2"/>
      <c r="AA46" s="2" t="s">
        <v>1663</v>
      </c>
      <c r="AB46" s="2" t="s">
        <v>1663</v>
      </c>
      <c r="AC46">
        <f>Notes!$C$7 * Notes!$C$10 * Notes!$C$13</f>
        <v>197990400</v>
      </c>
      <c r="AD46">
        <f>Notes!$D$7 * Notes!$C$10 * Notes!$C$13</f>
        <v>64221060</v>
      </c>
      <c r="AE46">
        <f>Notes!$E$7 * Notes!$C$10 * Notes!$C$13</f>
        <v>36864000</v>
      </c>
      <c r="AF46">
        <f>Notes!$F$7 * Notes!$C$10 * Notes!$C$13</f>
        <v>157286400</v>
      </c>
      <c r="AG46">
        <v>3</v>
      </c>
      <c r="AH46">
        <v>3</v>
      </c>
    </row>
    <row r="47" spans="1:34" ht="45" x14ac:dyDescent="0.25">
      <c r="A47" s="2" t="s">
        <v>823</v>
      </c>
      <c r="B47" s="2" t="s">
        <v>1787</v>
      </c>
      <c r="C47" s="2" t="s">
        <v>198</v>
      </c>
      <c r="D47" s="2" t="s">
        <v>1788</v>
      </c>
      <c r="E47" s="2" t="s">
        <v>1789</v>
      </c>
      <c r="F47" s="2" t="s">
        <v>1790</v>
      </c>
      <c r="G47" s="2" t="s">
        <v>1238</v>
      </c>
      <c r="H47" s="2" t="s">
        <v>1533</v>
      </c>
      <c r="I47" s="2"/>
      <c r="J47" s="2" t="s">
        <v>44</v>
      </c>
      <c r="K47" s="2" t="s">
        <v>1791</v>
      </c>
      <c r="L47" s="2" t="s">
        <v>1790</v>
      </c>
      <c r="M47" s="2" t="s">
        <v>130</v>
      </c>
      <c r="N47" s="2" t="s">
        <v>274</v>
      </c>
      <c r="O47" s="2" t="s">
        <v>47</v>
      </c>
      <c r="P47" s="2" t="s">
        <v>1373</v>
      </c>
      <c r="Q47" s="2"/>
      <c r="R47" s="2" t="s">
        <v>664</v>
      </c>
      <c r="S47" s="2" t="s">
        <v>1792</v>
      </c>
      <c r="T47" s="2" t="s">
        <v>1793</v>
      </c>
      <c r="U47" s="2" t="s">
        <v>1794</v>
      </c>
      <c r="V47" s="2" t="s">
        <v>1795</v>
      </c>
      <c r="W47" s="2"/>
      <c r="X47" s="2"/>
      <c r="Y47" s="2"/>
      <c r="Z47" s="2"/>
      <c r="AA47" s="2" t="s">
        <v>1663</v>
      </c>
      <c r="AB47" s="2" t="s">
        <v>1663</v>
      </c>
      <c r="AC47">
        <f>Notes!$C$7 * Notes!$C$10 * Notes!$C$13</f>
        <v>197990400</v>
      </c>
      <c r="AD47">
        <f>Notes!$D$7 * Notes!$C$10 * Notes!$C$13</f>
        <v>64221060</v>
      </c>
      <c r="AE47">
        <f>Notes!$E$7 * Notes!$C$10 * Notes!$C$13</f>
        <v>36864000</v>
      </c>
      <c r="AF47">
        <f>Notes!$F$7 * Notes!$C$10 * Notes!$C$13</f>
        <v>157286400</v>
      </c>
      <c r="AG47">
        <v>3</v>
      </c>
      <c r="AH47">
        <v>3</v>
      </c>
    </row>
    <row r="48" spans="1:34" ht="45" x14ac:dyDescent="0.25">
      <c r="A48" s="2" t="s">
        <v>823</v>
      </c>
      <c r="B48" s="2" t="s">
        <v>1796</v>
      </c>
      <c r="C48" s="2" t="s">
        <v>198</v>
      </c>
      <c r="D48" s="2" t="s">
        <v>1797</v>
      </c>
      <c r="E48" s="2"/>
      <c r="F48" s="2" t="s">
        <v>1798</v>
      </c>
      <c r="G48" s="2" t="s">
        <v>1238</v>
      </c>
      <c r="H48" s="2" t="s">
        <v>1533</v>
      </c>
      <c r="I48" s="2"/>
      <c r="J48" s="2" t="s">
        <v>44</v>
      </c>
      <c r="K48" s="2" t="s">
        <v>1799</v>
      </c>
      <c r="L48" s="2" t="s">
        <v>1798</v>
      </c>
      <c r="M48" s="2" t="s">
        <v>130</v>
      </c>
      <c r="N48" s="2" t="s">
        <v>274</v>
      </c>
      <c r="O48" s="2" t="s">
        <v>47</v>
      </c>
      <c r="P48" s="2" t="s">
        <v>1373</v>
      </c>
      <c r="Q48" s="2"/>
      <c r="R48" s="2" t="s">
        <v>670</v>
      </c>
      <c r="S48" s="2" t="s">
        <v>1800</v>
      </c>
      <c r="T48" s="2" t="s">
        <v>1801</v>
      </c>
      <c r="U48" s="2" t="s">
        <v>1802</v>
      </c>
      <c r="V48" s="2" t="s">
        <v>1803</v>
      </c>
      <c r="W48" s="2"/>
      <c r="X48" s="2"/>
      <c r="Y48" s="2"/>
      <c r="Z48" s="2"/>
      <c r="AA48" s="2" t="s">
        <v>1656</v>
      </c>
      <c r="AB48" s="2" t="s">
        <v>1656</v>
      </c>
      <c r="AC48">
        <f>Notes!$C$7 * Notes!$C$10 * Notes!$C$13</f>
        <v>197990400</v>
      </c>
      <c r="AD48">
        <f>Notes!$D$7 * Notes!$C$10 * Notes!$C$13</f>
        <v>64221060</v>
      </c>
      <c r="AE48">
        <f>Notes!$E$7 * Notes!$C$10 * Notes!$C$13</f>
        <v>36864000</v>
      </c>
      <c r="AF48">
        <f>Notes!$F$7 * Notes!$C$10 * Notes!$C$13</f>
        <v>157286400</v>
      </c>
      <c r="AG48">
        <v>3</v>
      </c>
      <c r="AH48">
        <v>3</v>
      </c>
    </row>
    <row r="49" spans="1:34" ht="45" x14ac:dyDescent="0.25">
      <c r="A49" s="2" t="s">
        <v>823</v>
      </c>
      <c r="B49" s="2" t="s">
        <v>1804</v>
      </c>
      <c r="C49" s="2" t="s">
        <v>198</v>
      </c>
      <c r="D49" s="2" t="s">
        <v>1805</v>
      </c>
      <c r="E49" s="2"/>
      <c r="F49" s="2" t="s">
        <v>1806</v>
      </c>
      <c r="G49" s="2" t="s">
        <v>1238</v>
      </c>
      <c r="H49" s="2" t="s">
        <v>1533</v>
      </c>
      <c r="I49" s="2"/>
      <c r="J49" s="2" t="s">
        <v>44</v>
      </c>
      <c r="K49" s="2" t="s">
        <v>1807</v>
      </c>
      <c r="L49" s="2" t="s">
        <v>1806</v>
      </c>
      <c r="M49" s="2" t="s">
        <v>130</v>
      </c>
      <c r="N49" s="2" t="s">
        <v>274</v>
      </c>
      <c r="O49" s="2" t="s">
        <v>47</v>
      </c>
      <c r="P49" s="2" t="s">
        <v>1373</v>
      </c>
      <c r="Q49" s="2"/>
      <c r="R49" s="2" t="s">
        <v>677</v>
      </c>
      <c r="S49" s="2" t="s">
        <v>1808</v>
      </c>
      <c r="T49" s="2" t="s">
        <v>1809</v>
      </c>
      <c r="U49" s="2" t="s">
        <v>1810</v>
      </c>
      <c r="V49" s="2" t="s">
        <v>1811</v>
      </c>
      <c r="W49" s="2"/>
      <c r="X49" s="2"/>
      <c r="Y49" s="2"/>
      <c r="Z49" s="2"/>
      <c r="AA49" s="2" t="s">
        <v>1656</v>
      </c>
      <c r="AB49" s="2" t="s">
        <v>1656</v>
      </c>
      <c r="AC49">
        <f>Notes!$C$7 * Notes!$C$10 * Notes!$C$13</f>
        <v>197990400</v>
      </c>
      <c r="AD49">
        <f>Notes!$D$7 * Notes!$C$10 * Notes!$C$13</f>
        <v>64221060</v>
      </c>
      <c r="AE49">
        <f>Notes!$E$7 * Notes!$C$10 * Notes!$C$13</f>
        <v>36864000</v>
      </c>
      <c r="AF49">
        <f>Notes!$F$7 * Notes!$C$10 * Notes!$C$13</f>
        <v>157286400</v>
      </c>
      <c r="AG49">
        <v>3</v>
      </c>
      <c r="AH49">
        <v>2</v>
      </c>
    </row>
    <row r="50" spans="1:34" ht="45" x14ac:dyDescent="0.25">
      <c r="A50" s="2" t="s">
        <v>823</v>
      </c>
      <c r="B50" s="2" t="s">
        <v>1812</v>
      </c>
      <c r="C50" s="2" t="s">
        <v>39</v>
      </c>
      <c r="D50" s="2" t="s">
        <v>1813</v>
      </c>
      <c r="E50" s="2"/>
      <c r="F50" s="2" t="s">
        <v>1814</v>
      </c>
      <c r="G50" s="2" t="s">
        <v>1815</v>
      </c>
      <c r="H50" s="2" t="s">
        <v>165</v>
      </c>
      <c r="I50" s="2" t="s">
        <v>68</v>
      </c>
      <c r="J50" s="2" t="s">
        <v>44</v>
      </c>
      <c r="K50" s="2" t="s">
        <v>45</v>
      </c>
      <c r="L50" s="2" t="s">
        <v>1814</v>
      </c>
      <c r="M50" s="2" t="s">
        <v>130</v>
      </c>
      <c r="N50" s="2" t="s">
        <v>274</v>
      </c>
      <c r="O50" s="2" t="s">
        <v>47</v>
      </c>
      <c r="P50" s="2" t="s">
        <v>1373</v>
      </c>
      <c r="Q50" s="2"/>
      <c r="R50" s="2" t="s">
        <v>682</v>
      </c>
      <c r="S50" s="2" t="s">
        <v>1816</v>
      </c>
      <c r="T50" s="2" t="s">
        <v>1817</v>
      </c>
      <c r="U50" s="2" t="s">
        <v>168</v>
      </c>
      <c r="V50" s="2" t="s">
        <v>169</v>
      </c>
      <c r="W50" s="2"/>
      <c r="X50" s="2"/>
      <c r="Y50" s="2"/>
      <c r="Z50" s="2"/>
      <c r="AA50" s="2" t="s">
        <v>1663</v>
      </c>
      <c r="AB50" s="2" t="s">
        <v>1663</v>
      </c>
      <c r="AC50">
        <f>Notes!$C$7 * Notes!$C$10 * Notes!$C$13</f>
        <v>197990400</v>
      </c>
      <c r="AD50">
        <f>Notes!$D$7 * Notes!$C$10 * Notes!$C$13</f>
        <v>64221060</v>
      </c>
      <c r="AE50">
        <f>Notes!$E$7 * Notes!$C$10 * Notes!$C$13</f>
        <v>36864000</v>
      </c>
      <c r="AF50">
        <f>Notes!$F$7 * Notes!$C$10 * Notes!$C$13</f>
        <v>157286400</v>
      </c>
      <c r="AG50">
        <v>3</v>
      </c>
      <c r="AH50">
        <v>3</v>
      </c>
    </row>
    <row r="51" spans="1:34" ht="45" x14ac:dyDescent="0.25">
      <c r="A51" s="2" t="s">
        <v>823</v>
      </c>
      <c r="B51" s="2" t="s">
        <v>1818</v>
      </c>
      <c r="C51" s="2" t="s">
        <v>39</v>
      </c>
      <c r="D51" s="2" t="s">
        <v>1819</v>
      </c>
      <c r="E51" s="2"/>
      <c r="F51" s="2" t="s">
        <v>1820</v>
      </c>
      <c r="G51" s="2" t="s">
        <v>1821</v>
      </c>
      <c r="H51" s="2" t="s">
        <v>165</v>
      </c>
      <c r="I51" s="2" t="s">
        <v>68</v>
      </c>
      <c r="J51" s="2" t="s">
        <v>44</v>
      </c>
      <c r="K51" s="2" t="s">
        <v>45</v>
      </c>
      <c r="L51" s="2" t="s">
        <v>1820</v>
      </c>
      <c r="M51" s="2" t="s">
        <v>130</v>
      </c>
      <c r="N51" s="2" t="s">
        <v>274</v>
      </c>
      <c r="O51" s="2" t="s">
        <v>47</v>
      </c>
      <c r="P51" s="2" t="s">
        <v>1373</v>
      </c>
      <c r="Q51" s="2"/>
      <c r="R51" s="2" t="s">
        <v>687</v>
      </c>
      <c r="S51" s="2" t="s">
        <v>1822</v>
      </c>
      <c r="T51" s="2" t="s">
        <v>1823</v>
      </c>
      <c r="U51" s="2" t="s">
        <v>168</v>
      </c>
      <c r="V51" s="2" t="s">
        <v>169</v>
      </c>
      <c r="W51" s="2"/>
      <c r="X51" s="2"/>
      <c r="Y51" s="2"/>
      <c r="Z51" s="2"/>
      <c r="AA51" s="2" t="s">
        <v>1663</v>
      </c>
      <c r="AB51" s="2" t="s">
        <v>1663</v>
      </c>
      <c r="AC51">
        <f>Notes!$C$7 * Notes!$C$10 * Notes!$C$13</f>
        <v>197990400</v>
      </c>
      <c r="AD51">
        <f>Notes!$D$7 * Notes!$C$10 * Notes!$C$13</f>
        <v>64221060</v>
      </c>
      <c r="AE51">
        <f>Notes!$E$7 * Notes!$C$10 * Notes!$C$13</f>
        <v>36864000</v>
      </c>
      <c r="AF51">
        <f>Notes!$F$7 * Notes!$C$10 * Notes!$C$13</f>
        <v>157286400</v>
      </c>
      <c r="AG51">
        <v>3</v>
      </c>
      <c r="AH51">
        <v>3</v>
      </c>
    </row>
    <row r="52" spans="1:34" ht="45" x14ac:dyDescent="0.25">
      <c r="A52" s="2" t="s">
        <v>823</v>
      </c>
      <c r="B52" s="2" t="s">
        <v>1824</v>
      </c>
      <c r="C52" s="2" t="s">
        <v>39</v>
      </c>
      <c r="D52" s="2" t="s">
        <v>1825</v>
      </c>
      <c r="E52" s="2"/>
      <c r="F52" s="2" t="s">
        <v>1826</v>
      </c>
      <c r="G52" s="2" t="s">
        <v>1827</v>
      </c>
      <c r="H52" s="2" t="s">
        <v>165</v>
      </c>
      <c r="I52" s="2" t="s">
        <v>81</v>
      </c>
      <c r="J52" s="2" t="s">
        <v>44</v>
      </c>
      <c r="K52" s="2" t="s">
        <v>45</v>
      </c>
      <c r="L52" s="2" t="s">
        <v>1826</v>
      </c>
      <c r="M52" s="2" t="s">
        <v>130</v>
      </c>
      <c r="N52" s="2" t="s">
        <v>274</v>
      </c>
      <c r="O52" s="2" t="s">
        <v>47</v>
      </c>
      <c r="P52" s="2" t="s">
        <v>1373</v>
      </c>
      <c r="Q52" s="2"/>
      <c r="R52" s="2" t="s">
        <v>698</v>
      </c>
      <c r="S52" s="2" t="s">
        <v>1828</v>
      </c>
      <c r="T52" s="2" t="s">
        <v>1829</v>
      </c>
      <c r="U52" s="2" t="s">
        <v>168</v>
      </c>
      <c r="V52" s="2" t="s">
        <v>169</v>
      </c>
      <c r="W52" s="2"/>
      <c r="X52" s="2"/>
      <c r="Y52" s="2"/>
      <c r="Z52" s="2"/>
      <c r="AA52" s="2" t="s">
        <v>1704</v>
      </c>
      <c r="AB52" s="2" t="s">
        <v>1704</v>
      </c>
      <c r="AC52">
        <f>Notes!$C$7 * Notes!$C$10 * Notes!$C$13</f>
        <v>197990400</v>
      </c>
      <c r="AD52">
        <f>Notes!$D$7 * Notes!$C$10 * Notes!$C$13</f>
        <v>64221060</v>
      </c>
      <c r="AE52">
        <f>Notes!$E$7 * Notes!$C$10 * Notes!$C$13</f>
        <v>36864000</v>
      </c>
      <c r="AF52">
        <f>Notes!$F$7 * Notes!$C$10 * Notes!$C$13</f>
        <v>157286400</v>
      </c>
      <c r="AG52">
        <v>3</v>
      </c>
      <c r="AH52">
        <v>3</v>
      </c>
    </row>
    <row r="53" spans="1:34" ht="45" x14ac:dyDescent="0.25">
      <c r="A53" s="2" t="s">
        <v>823</v>
      </c>
      <c r="B53" s="2" t="s">
        <v>1830</v>
      </c>
      <c r="C53" s="2" t="s">
        <v>39</v>
      </c>
      <c r="D53" s="2" t="s">
        <v>1831</v>
      </c>
      <c r="E53" s="2"/>
      <c r="F53" s="2" t="s">
        <v>1832</v>
      </c>
      <c r="G53" s="2" t="s">
        <v>1833</v>
      </c>
      <c r="H53" s="2" t="s">
        <v>165</v>
      </c>
      <c r="I53" s="2" t="s">
        <v>81</v>
      </c>
      <c r="J53" s="2" t="s">
        <v>44</v>
      </c>
      <c r="K53" s="2" t="s">
        <v>45</v>
      </c>
      <c r="L53" s="2" t="s">
        <v>1832</v>
      </c>
      <c r="M53" s="2" t="s">
        <v>130</v>
      </c>
      <c r="N53" s="2" t="s">
        <v>274</v>
      </c>
      <c r="O53" s="2" t="s">
        <v>47</v>
      </c>
      <c r="P53" s="2" t="s">
        <v>1373</v>
      </c>
      <c r="Q53" s="2"/>
      <c r="R53" s="2" t="s">
        <v>705</v>
      </c>
      <c r="S53" s="2" t="s">
        <v>1834</v>
      </c>
      <c r="T53" s="2" t="s">
        <v>1835</v>
      </c>
      <c r="U53" s="2" t="s">
        <v>168</v>
      </c>
      <c r="V53" s="2" t="s">
        <v>169</v>
      </c>
      <c r="W53" s="2"/>
      <c r="X53" s="2"/>
      <c r="Y53" s="2"/>
      <c r="Z53" s="2"/>
      <c r="AA53" s="2" t="s">
        <v>1663</v>
      </c>
      <c r="AB53" s="2" t="s">
        <v>1663</v>
      </c>
      <c r="AC53">
        <f>Notes!$C$7 * Notes!$C$10 * Notes!$C$13</f>
        <v>197990400</v>
      </c>
      <c r="AD53">
        <f>Notes!$D$7 * Notes!$C$10 * Notes!$C$13</f>
        <v>64221060</v>
      </c>
      <c r="AE53">
        <f>Notes!$E$7 * Notes!$C$10 * Notes!$C$13</f>
        <v>36864000</v>
      </c>
      <c r="AF53">
        <f>Notes!$F$7 * Notes!$C$10 * Notes!$C$13</f>
        <v>157286400</v>
      </c>
      <c r="AG53">
        <v>3</v>
      </c>
      <c r="AH53">
        <v>3</v>
      </c>
    </row>
    <row r="54" spans="1:34" ht="45" x14ac:dyDescent="0.25">
      <c r="A54" s="2" t="s">
        <v>823</v>
      </c>
      <c r="B54" s="2" t="s">
        <v>1836</v>
      </c>
      <c r="C54" s="2" t="s">
        <v>39</v>
      </c>
      <c r="D54" s="2" t="s">
        <v>1837</v>
      </c>
      <c r="E54" s="2"/>
      <c r="F54" s="2" t="s">
        <v>1838</v>
      </c>
      <c r="G54" s="2" t="s">
        <v>1839</v>
      </c>
      <c r="H54" s="2" t="s">
        <v>165</v>
      </c>
      <c r="I54" s="2" t="s">
        <v>81</v>
      </c>
      <c r="J54" s="2" t="s">
        <v>44</v>
      </c>
      <c r="K54" s="2" t="s">
        <v>45</v>
      </c>
      <c r="L54" s="2" t="s">
        <v>1838</v>
      </c>
      <c r="M54" s="2" t="s">
        <v>130</v>
      </c>
      <c r="N54" s="2" t="s">
        <v>274</v>
      </c>
      <c r="O54" s="2" t="s">
        <v>47</v>
      </c>
      <c r="P54" s="2" t="s">
        <v>1373</v>
      </c>
      <c r="Q54" s="2"/>
      <c r="R54" s="2" t="s">
        <v>712</v>
      </c>
      <c r="S54" s="2" t="s">
        <v>1840</v>
      </c>
      <c r="T54" s="2" t="s">
        <v>1841</v>
      </c>
      <c r="U54" s="2" t="s">
        <v>168</v>
      </c>
      <c r="V54" s="2" t="s">
        <v>169</v>
      </c>
      <c r="W54" s="2"/>
      <c r="X54" s="2"/>
      <c r="Y54" s="2"/>
      <c r="Z54" s="2"/>
      <c r="AA54" s="2" t="s">
        <v>1704</v>
      </c>
      <c r="AB54" s="2" t="s">
        <v>1704</v>
      </c>
      <c r="AC54">
        <f>Notes!$C$7 * Notes!$C$10 * Notes!$C$13</f>
        <v>197990400</v>
      </c>
      <c r="AD54">
        <f>Notes!$D$7 * Notes!$C$10 * Notes!$C$13</f>
        <v>64221060</v>
      </c>
      <c r="AE54">
        <f>Notes!$E$7 * Notes!$C$10 * Notes!$C$13</f>
        <v>36864000</v>
      </c>
      <c r="AF54">
        <f>Notes!$F$7 * Notes!$C$10 * Notes!$C$13</f>
        <v>157286400</v>
      </c>
      <c r="AG54">
        <v>3</v>
      </c>
      <c r="AH54">
        <v>3</v>
      </c>
    </row>
  </sheetData>
  <conditionalFormatting sqref="Y7">
    <cfRule type="cellIs" dxfId="71" priority="1" operator="equal">
      <formula>1</formula>
    </cfRule>
  </conditionalFormatting>
  <conditionalFormatting sqref="Y7">
    <cfRule type="cellIs" dxfId="70" priority="2" operator="equal">
      <formula>2</formula>
    </cfRule>
  </conditionalFormatting>
  <conditionalFormatting sqref="Y7">
    <cfRule type="cellIs" dxfId="69" priority="3" operator="equal">
      <formula>3</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BC5F7-9B12-48F8-9F89-D0817F191875}">
  <dimension ref="A1:AI16"/>
  <sheetViews>
    <sheetView topLeftCell="L13" workbookViewId="0">
      <selection activeCell="AI17" sqref="AI17"/>
    </sheetView>
  </sheetViews>
  <sheetFormatPr defaultRowHeight="15" x14ac:dyDescent="0.25"/>
  <cols>
    <col min="2" max="12" width="40.7109375" customWidth="1"/>
    <col min="13" max="28" width="40.7109375" hidden="1" customWidth="1"/>
    <col min="29" max="29" width="31.7109375" customWidth="1"/>
    <col min="30" max="30" width="29.85546875" customWidth="1"/>
    <col min="31" max="31" width="25.5703125" customWidth="1"/>
    <col min="32" max="32" width="23.8554687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30" x14ac:dyDescent="0.25">
      <c r="A2" s="2" t="s">
        <v>37</v>
      </c>
      <c r="B2" s="2" t="s">
        <v>1288</v>
      </c>
      <c r="C2" s="2" t="s">
        <v>198</v>
      </c>
      <c r="D2" s="2" t="s">
        <v>1289</v>
      </c>
      <c r="E2" s="2"/>
      <c r="F2" s="2" t="s">
        <v>1291</v>
      </c>
      <c r="G2" s="2" t="s">
        <v>1292</v>
      </c>
      <c r="H2" s="2" t="s">
        <v>43</v>
      </c>
      <c r="I2" s="2"/>
      <c r="J2" s="2" t="s">
        <v>44</v>
      </c>
      <c r="K2" s="2" t="s">
        <v>45</v>
      </c>
      <c r="L2" s="2" t="s">
        <v>1291</v>
      </c>
      <c r="M2" s="2" t="s">
        <v>130</v>
      </c>
      <c r="N2" s="2" t="s">
        <v>274</v>
      </c>
      <c r="O2" s="2" t="s">
        <v>47</v>
      </c>
      <c r="P2" s="2" t="s">
        <v>1842</v>
      </c>
      <c r="Q2" s="2"/>
      <c r="R2" s="2" t="s">
        <v>82</v>
      </c>
      <c r="S2" s="2" t="s">
        <v>1843</v>
      </c>
      <c r="T2" s="2" t="s">
        <v>1294</v>
      </c>
      <c r="U2" s="2" t="s">
        <v>50</v>
      </c>
      <c r="V2" s="2" t="s">
        <v>51</v>
      </c>
      <c r="W2" s="2"/>
      <c r="X2" s="2"/>
      <c r="Y2" s="2"/>
      <c r="Z2" s="2"/>
      <c r="AA2" s="2" t="s">
        <v>1844</v>
      </c>
      <c r="AB2" s="2" t="s">
        <v>1844</v>
      </c>
      <c r="AC2">
        <f>Notes!$C$7 * Notes!$C$10 * Notes!$C$13</f>
        <v>197990400</v>
      </c>
      <c r="AD2">
        <f>Notes!$D$7 * Notes!$C$10 * Notes!$C$13</f>
        <v>64221060</v>
      </c>
      <c r="AE2">
        <f>Notes!$E$7 * Notes!$C$10 * Notes!$C$13</f>
        <v>36864000</v>
      </c>
      <c r="AF2">
        <f>Notes!$F$7 * Notes!$C$10 * Notes!$C$13</f>
        <v>157286400</v>
      </c>
      <c r="AG2">
        <v>3</v>
      </c>
      <c r="AH2">
        <v>3</v>
      </c>
      <c r="AI2">
        <v>3</v>
      </c>
    </row>
    <row r="3" spans="1:35" ht="30" x14ac:dyDescent="0.25">
      <c r="A3" s="2" t="s">
        <v>37</v>
      </c>
      <c r="B3" s="2" t="s">
        <v>1845</v>
      </c>
      <c r="C3" s="2" t="s">
        <v>198</v>
      </c>
      <c r="D3" s="2" t="s">
        <v>1846</v>
      </c>
      <c r="E3" s="2"/>
      <c r="F3" s="2" t="s">
        <v>1847</v>
      </c>
      <c r="G3" s="2" t="s">
        <v>1848</v>
      </c>
      <c r="H3" s="2" t="s">
        <v>43</v>
      </c>
      <c r="I3" s="2"/>
      <c r="J3" s="2" t="s">
        <v>44</v>
      </c>
      <c r="K3" s="2" t="s">
        <v>45</v>
      </c>
      <c r="L3" s="2" t="s">
        <v>1847</v>
      </c>
      <c r="M3" s="2" t="s">
        <v>390</v>
      </c>
      <c r="N3" s="2" t="s">
        <v>274</v>
      </c>
      <c r="O3" s="2" t="s">
        <v>47</v>
      </c>
      <c r="P3" s="2" t="s">
        <v>1842</v>
      </c>
      <c r="Q3" s="2"/>
      <c r="R3" s="2" t="s">
        <v>88</v>
      </c>
      <c r="S3" s="2" t="s">
        <v>1849</v>
      </c>
      <c r="T3" s="2" t="s">
        <v>1850</v>
      </c>
      <c r="U3" s="2" t="s">
        <v>50</v>
      </c>
      <c r="V3" s="2" t="s">
        <v>51</v>
      </c>
      <c r="W3" s="2"/>
      <c r="X3" s="2"/>
      <c r="Y3" s="2"/>
      <c r="Z3" s="2"/>
      <c r="AA3" s="2" t="s">
        <v>1844</v>
      </c>
      <c r="AB3" s="2" t="s">
        <v>1844</v>
      </c>
      <c r="AC3">
        <f>Notes!$C$7 * Notes!$C$10 * Notes!$C$13</f>
        <v>197990400</v>
      </c>
      <c r="AD3">
        <f>Notes!$D$7 * Notes!$C$10 * Notes!$C$13</f>
        <v>64221060</v>
      </c>
      <c r="AE3">
        <f>Notes!$E$7 * Notes!$C$10 * Notes!$C$13</f>
        <v>36864000</v>
      </c>
      <c r="AF3">
        <f>Notes!$F$7 * Notes!$C$10 * Notes!$C$13</f>
        <v>157286400</v>
      </c>
      <c r="AG3">
        <v>3</v>
      </c>
      <c r="AH3">
        <v>3</v>
      </c>
      <c r="AI3">
        <v>3</v>
      </c>
    </row>
    <row r="4" spans="1:35" ht="45" x14ac:dyDescent="0.25">
      <c r="A4" s="2" t="s">
        <v>823</v>
      </c>
      <c r="B4" s="2" t="s">
        <v>1851</v>
      </c>
      <c r="C4" s="2" t="s">
        <v>198</v>
      </c>
      <c r="D4" s="2" t="s">
        <v>1852</v>
      </c>
      <c r="E4" s="2"/>
      <c r="F4" s="2" t="s">
        <v>1853</v>
      </c>
      <c r="G4" s="2" t="s">
        <v>1854</v>
      </c>
      <c r="H4" s="2" t="s">
        <v>43</v>
      </c>
      <c r="I4" s="2"/>
      <c r="J4" s="2" t="s">
        <v>44</v>
      </c>
      <c r="K4" s="2" t="s">
        <v>45</v>
      </c>
      <c r="L4" s="2" t="s">
        <v>1853</v>
      </c>
      <c r="M4" s="2" t="s">
        <v>390</v>
      </c>
      <c r="N4" s="2" t="s">
        <v>274</v>
      </c>
      <c r="O4" s="2" t="s">
        <v>47</v>
      </c>
      <c r="P4" s="2" t="s">
        <v>1842</v>
      </c>
      <c r="Q4" s="2"/>
      <c r="R4" s="2" t="s">
        <v>94</v>
      </c>
      <c r="S4" s="2" t="s">
        <v>1855</v>
      </c>
      <c r="T4" s="2" t="s">
        <v>1856</v>
      </c>
      <c r="U4" s="2" t="s">
        <v>50</v>
      </c>
      <c r="V4" s="2" t="s">
        <v>51</v>
      </c>
      <c r="W4" s="2"/>
      <c r="X4" s="2"/>
      <c r="Y4" s="2"/>
      <c r="Z4" s="2"/>
      <c r="AA4" s="2" t="s">
        <v>1844</v>
      </c>
      <c r="AB4" s="2" t="s">
        <v>1844</v>
      </c>
      <c r="AC4">
        <f>Notes!$C$7 * Notes!$C$10 * Notes!$C$13</f>
        <v>197990400</v>
      </c>
      <c r="AD4">
        <f>Notes!$D$7 * Notes!$C$10 * Notes!$C$13</f>
        <v>64221060</v>
      </c>
      <c r="AE4">
        <f>Notes!$E$7 * Notes!$C$10 * Notes!$C$13</f>
        <v>36864000</v>
      </c>
      <c r="AF4">
        <f>Notes!$F$7 * Notes!$C$10 * Notes!$C$13</f>
        <v>157286400</v>
      </c>
      <c r="AG4">
        <v>3</v>
      </c>
      <c r="AH4">
        <v>3</v>
      </c>
      <c r="AI4">
        <v>3</v>
      </c>
    </row>
    <row r="5" spans="1:35" ht="45" x14ac:dyDescent="0.25">
      <c r="A5" s="2" t="s">
        <v>37</v>
      </c>
      <c r="B5" s="2" t="s">
        <v>827</v>
      </c>
      <c r="C5" s="2" t="s">
        <v>198</v>
      </c>
      <c r="D5" s="2" t="s">
        <v>828</v>
      </c>
      <c r="E5" s="2" t="s">
        <v>1857</v>
      </c>
      <c r="F5" s="2" t="s">
        <v>829</v>
      </c>
      <c r="G5" s="2" t="s">
        <v>830</v>
      </c>
      <c r="H5" s="2" t="s">
        <v>43</v>
      </c>
      <c r="I5" s="2"/>
      <c r="J5" s="2" t="s">
        <v>44</v>
      </c>
      <c r="K5" s="2" t="s">
        <v>45</v>
      </c>
      <c r="L5" s="2" t="s">
        <v>829</v>
      </c>
      <c r="M5" s="2" t="s">
        <v>272</v>
      </c>
      <c r="N5" s="2" t="s">
        <v>274</v>
      </c>
      <c r="O5" s="2" t="s">
        <v>47</v>
      </c>
      <c r="P5" s="2" t="s">
        <v>1457</v>
      </c>
      <c r="Q5" s="2"/>
      <c r="R5" s="2" t="s">
        <v>59</v>
      </c>
      <c r="S5" s="2" t="s">
        <v>1858</v>
      </c>
      <c r="T5" s="2" t="s">
        <v>831</v>
      </c>
      <c r="U5" s="2" t="s">
        <v>50</v>
      </c>
      <c r="V5" s="2" t="s">
        <v>51</v>
      </c>
      <c r="W5" s="2" t="s">
        <v>456</v>
      </c>
      <c r="X5" s="2" t="s">
        <v>615</v>
      </c>
      <c r="Y5" s="2"/>
      <c r="Z5" s="2" t="s">
        <v>1859</v>
      </c>
      <c r="AA5" s="2" t="s">
        <v>1860</v>
      </c>
      <c r="AB5" s="2" t="s">
        <v>1860</v>
      </c>
      <c r="AC5">
        <f>Notes!$C$7 * Notes!$C$10 * Notes!$C$13</f>
        <v>197990400</v>
      </c>
      <c r="AD5">
        <f>Notes!$D$7 * Notes!$C$10 * Notes!$C$13</f>
        <v>64221060</v>
      </c>
      <c r="AE5">
        <f>Notes!$E$7 * Notes!$C$10 * Notes!$C$13</f>
        <v>36864000</v>
      </c>
      <c r="AF5">
        <f>Notes!$F$7 * Notes!$C$10 * Notes!$C$13</f>
        <v>157286400</v>
      </c>
      <c r="AG5">
        <v>2</v>
      </c>
      <c r="AH5">
        <v>1</v>
      </c>
      <c r="AI5">
        <v>3</v>
      </c>
    </row>
    <row r="6" spans="1:35" ht="105" x14ac:dyDescent="0.25">
      <c r="A6" s="2" t="s">
        <v>37</v>
      </c>
      <c r="B6" s="2" t="s">
        <v>1861</v>
      </c>
      <c r="C6" s="2" t="s">
        <v>8</v>
      </c>
      <c r="D6" s="2" t="s">
        <v>1862</v>
      </c>
      <c r="E6" s="2" t="s">
        <v>1863</v>
      </c>
      <c r="F6" s="2" t="s">
        <v>1864</v>
      </c>
      <c r="G6" s="2" t="s">
        <v>1865</v>
      </c>
      <c r="H6" s="2" t="s">
        <v>1866</v>
      </c>
      <c r="I6" s="2"/>
      <c r="J6" s="2" t="s">
        <v>44</v>
      </c>
      <c r="K6" s="2" t="s">
        <v>45</v>
      </c>
      <c r="L6" s="2" t="s">
        <v>1864</v>
      </c>
      <c r="M6" s="2" t="s">
        <v>272</v>
      </c>
      <c r="N6" s="2" t="s">
        <v>274</v>
      </c>
      <c r="O6" s="2" t="s">
        <v>47</v>
      </c>
      <c r="P6" s="2" t="s">
        <v>1457</v>
      </c>
      <c r="Q6" s="2"/>
      <c r="R6" s="2" t="s">
        <v>69</v>
      </c>
      <c r="S6" s="2" t="s">
        <v>1867</v>
      </c>
      <c r="T6" s="2" t="s">
        <v>1868</v>
      </c>
      <c r="U6" s="2" t="s">
        <v>1869</v>
      </c>
      <c r="V6" s="2" t="s">
        <v>1870</v>
      </c>
      <c r="W6" s="2"/>
      <c r="X6" s="2"/>
      <c r="Y6" s="2"/>
      <c r="Z6" s="2"/>
      <c r="AA6" s="2" t="s">
        <v>1871</v>
      </c>
      <c r="AB6" s="2" t="s">
        <v>1871</v>
      </c>
      <c r="AC6">
        <f>Notes!$C$7 * Notes!$C$10 * Notes!$C$13</f>
        <v>197990400</v>
      </c>
      <c r="AD6">
        <f>Notes!$D$7 * Notes!$C$10 * Notes!$C$13</f>
        <v>64221060</v>
      </c>
      <c r="AE6">
        <f>Notes!$E$7 * Notes!$C$10 * Notes!$C$13</f>
        <v>36864000</v>
      </c>
      <c r="AF6">
        <f>Notes!$F$7 * Notes!$C$10 * Notes!$C$13</f>
        <v>157286400</v>
      </c>
      <c r="AG6">
        <v>3</v>
      </c>
      <c r="AH6">
        <v>2</v>
      </c>
      <c r="AI6">
        <v>3</v>
      </c>
    </row>
    <row r="7" spans="1:35" ht="75" x14ac:dyDescent="0.25">
      <c r="A7" s="2" t="s">
        <v>823</v>
      </c>
      <c r="B7" s="2" t="s">
        <v>1872</v>
      </c>
      <c r="C7" s="2" t="s">
        <v>125</v>
      </c>
      <c r="D7" s="2" t="s">
        <v>1873</v>
      </c>
      <c r="E7" s="2" t="s">
        <v>1874</v>
      </c>
      <c r="F7" s="2" t="s">
        <v>1875</v>
      </c>
      <c r="G7" s="2" t="s">
        <v>1231</v>
      </c>
      <c r="H7" s="2" t="s">
        <v>165</v>
      </c>
      <c r="I7" s="2"/>
      <c r="J7" s="2" t="s">
        <v>44</v>
      </c>
      <c r="K7" s="2" t="s">
        <v>45</v>
      </c>
      <c r="L7" s="2" t="s">
        <v>1875</v>
      </c>
      <c r="M7" s="2" t="s">
        <v>272</v>
      </c>
      <c r="N7" s="2" t="s">
        <v>274</v>
      </c>
      <c r="O7" s="2" t="s">
        <v>47</v>
      </c>
      <c r="P7" s="2" t="s">
        <v>1457</v>
      </c>
      <c r="Q7" s="2"/>
      <c r="R7" s="2" t="s">
        <v>69</v>
      </c>
      <c r="S7" s="2" t="s">
        <v>1876</v>
      </c>
      <c r="T7" s="2" t="s">
        <v>1877</v>
      </c>
      <c r="U7" s="2" t="s">
        <v>168</v>
      </c>
      <c r="V7" s="2" t="s">
        <v>169</v>
      </c>
      <c r="W7" s="2"/>
      <c r="X7" s="2"/>
      <c r="Y7" s="2"/>
      <c r="Z7" s="2"/>
      <c r="AA7" s="2" t="s">
        <v>1878</v>
      </c>
      <c r="AB7" s="2" t="s">
        <v>1878</v>
      </c>
      <c r="AC7">
        <f>Notes!$C$7 * Notes!$C$10 * Notes!$C$13</f>
        <v>197990400</v>
      </c>
      <c r="AD7">
        <f>Notes!$D$7 * Notes!$C$10 * Notes!$C$13</f>
        <v>64221060</v>
      </c>
      <c r="AE7">
        <f>Notes!$E$7 * Notes!$C$10 * Notes!$C$13</f>
        <v>36864000</v>
      </c>
      <c r="AF7">
        <f>Notes!$F$7 * Notes!$C$10 * Notes!$C$13</f>
        <v>157286400</v>
      </c>
      <c r="AG7">
        <v>3</v>
      </c>
      <c r="AH7">
        <v>2</v>
      </c>
      <c r="AI7">
        <v>3</v>
      </c>
    </row>
    <row r="8" spans="1:35" ht="90" x14ac:dyDescent="0.25">
      <c r="A8" s="2" t="s">
        <v>37</v>
      </c>
      <c r="B8" s="2" t="s">
        <v>1452</v>
      </c>
      <c r="C8" s="2" t="s">
        <v>223</v>
      </c>
      <c r="D8" s="2" t="s">
        <v>1453</v>
      </c>
      <c r="E8" s="2" t="s">
        <v>1454</v>
      </c>
      <c r="F8" s="2" t="s">
        <v>1455</v>
      </c>
      <c r="G8" s="2" t="s">
        <v>1456</v>
      </c>
      <c r="H8" s="2" t="s">
        <v>165</v>
      </c>
      <c r="I8" s="2"/>
      <c r="J8" s="2" t="s">
        <v>44</v>
      </c>
      <c r="K8" s="2" t="s">
        <v>45</v>
      </c>
      <c r="L8" s="2" t="s">
        <v>1455</v>
      </c>
      <c r="M8" s="2" t="s">
        <v>272</v>
      </c>
      <c r="N8" s="2" t="s">
        <v>274</v>
      </c>
      <c r="O8" s="2" t="s">
        <v>47</v>
      </c>
      <c r="P8" s="2" t="s">
        <v>1457</v>
      </c>
      <c r="Q8" s="2"/>
      <c r="R8" s="2" t="s">
        <v>69</v>
      </c>
      <c r="S8" s="2" t="s">
        <v>1458</v>
      </c>
      <c r="T8" s="2" t="s">
        <v>1459</v>
      </c>
      <c r="U8" s="2" t="s">
        <v>168</v>
      </c>
      <c r="V8" s="2" t="s">
        <v>169</v>
      </c>
      <c r="W8" s="2" t="s">
        <v>456</v>
      </c>
      <c r="X8" s="2" t="s">
        <v>1879</v>
      </c>
      <c r="Y8" s="2"/>
      <c r="Z8" s="2" t="s">
        <v>1880</v>
      </c>
      <c r="AA8" s="2" t="s">
        <v>1881</v>
      </c>
      <c r="AB8" s="2" t="s">
        <v>1881</v>
      </c>
      <c r="AC8">
        <f>Notes!$C$7 * Notes!$C$10 * Notes!$C$13</f>
        <v>197990400</v>
      </c>
      <c r="AD8">
        <f>Notes!$D$7 * Notes!$C$10 * Notes!$C$13</f>
        <v>64221060</v>
      </c>
      <c r="AE8">
        <f>Notes!$E$7 * Notes!$C$10 * Notes!$C$13</f>
        <v>36864000</v>
      </c>
      <c r="AF8">
        <f>Notes!$F$7 * Notes!$C$10 * Notes!$C$13</f>
        <v>157286400</v>
      </c>
      <c r="AG8">
        <v>1</v>
      </c>
      <c r="AH8">
        <v>1</v>
      </c>
      <c r="AI8">
        <v>3</v>
      </c>
    </row>
    <row r="9" spans="1:35" ht="90" x14ac:dyDescent="0.25">
      <c r="A9" s="2" t="s">
        <v>37</v>
      </c>
      <c r="B9" s="2" t="s">
        <v>268</v>
      </c>
      <c r="C9" s="2" t="s">
        <v>125</v>
      </c>
      <c r="D9" s="2" t="s">
        <v>269</v>
      </c>
      <c r="E9" s="2" t="s">
        <v>1882</v>
      </c>
      <c r="F9" s="2" t="s">
        <v>270</v>
      </c>
      <c r="G9" s="2" t="s">
        <v>271</v>
      </c>
      <c r="H9" s="2" t="s">
        <v>165</v>
      </c>
      <c r="I9" s="2"/>
      <c r="J9" s="2" t="s">
        <v>44</v>
      </c>
      <c r="K9" s="2" t="s">
        <v>45</v>
      </c>
      <c r="L9" s="2" t="s">
        <v>270</v>
      </c>
      <c r="M9" s="2" t="s">
        <v>272</v>
      </c>
      <c r="N9" s="2" t="s">
        <v>274</v>
      </c>
      <c r="O9" s="2" t="s">
        <v>47</v>
      </c>
      <c r="P9" s="2" t="s">
        <v>1457</v>
      </c>
      <c r="Q9" s="2"/>
      <c r="R9" s="2" t="s">
        <v>69</v>
      </c>
      <c r="S9" s="2" t="s">
        <v>1883</v>
      </c>
      <c r="T9" s="2" t="s">
        <v>273</v>
      </c>
      <c r="U9" s="2" t="s">
        <v>168</v>
      </c>
      <c r="V9" s="2" t="s">
        <v>169</v>
      </c>
      <c r="W9" s="2" t="s">
        <v>1884</v>
      </c>
      <c r="X9" s="2" t="s">
        <v>1885</v>
      </c>
      <c r="Y9" s="2"/>
      <c r="Z9" s="2" t="s">
        <v>1886</v>
      </c>
      <c r="AA9" s="2" t="s">
        <v>1887</v>
      </c>
      <c r="AB9" s="2" t="s">
        <v>1887</v>
      </c>
      <c r="AC9">
        <f>Notes!$C$7 * Notes!$C$10 * Notes!$C$13</f>
        <v>197990400</v>
      </c>
      <c r="AD9">
        <f>Notes!$D$7 * Notes!$C$10 * Notes!$C$13</f>
        <v>64221060</v>
      </c>
      <c r="AE9">
        <f>Notes!$E$7 * Notes!$C$10 * Notes!$C$13</f>
        <v>36864000</v>
      </c>
      <c r="AF9">
        <f>Notes!$F$7 * Notes!$C$10 * Notes!$C$13</f>
        <v>157286400</v>
      </c>
      <c r="AG9">
        <v>2</v>
      </c>
      <c r="AH9">
        <v>1</v>
      </c>
      <c r="AI9">
        <v>3</v>
      </c>
    </row>
    <row r="10" spans="1:35" ht="45" x14ac:dyDescent="0.25">
      <c r="A10" s="2" t="s">
        <v>823</v>
      </c>
      <c r="B10" s="2" t="s">
        <v>1888</v>
      </c>
      <c r="C10" s="2" t="s">
        <v>125</v>
      </c>
      <c r="D10" s="2" t="s">
        <v>1889</v>
      </c>
      <c r="E10" s="2"/>
      <c r="F10" s="2" t="s">
        <v>1890</v>
      </c>
      <c r="G10" s="2" t="s">
        <v>1891</v>
      </c>
      <c r="H10" s="2" t="s">
        <v>165</v>
      </c>
      <c r="I10" s="2"/>
      <c r="J10" s="2" t="s">
        <v>44</v>
      </c>
      <c r="K10" s="2" t="s">
        <v>45</v>
      </c>
      <c r="L10" s="2" t="s">
        <v>1890</v>
      </c>
      <c r="M10" s="2" t="s">
        <v>272</v>
      </c>
      <c r="N10" s="2" t="s">
        <v>274</v>
      </c>
      <c r="O10" s="2" t="s">
        <v>47</v>
      </c>
      <c r="P10" s="2" t="s">
        <v>1457</v>
      </c>
      <c r="Q10" s="2"/>
      <c r="R10" s="2" t="s">
        <v>69</v>
      </c>
      <c r="S10" s="2" t="s">
        <v>1892</v>
      </c>
      <c r="T10" s="2" t="s">
        <v>1893</v>
      </c>
      <c r="U10" s="2" t="s">
        <v>168</v>
      </c>
      <c r="V10" s="2" t="s">
        <v>169</v>
      </c>
      <c r="W10" s="2"/>
      <c r="X10" s="2"/>
      <c r="Y10" s="2"/>
      <c r="Z10" s="2"/>
      <c r="AA10" s="2" t="s">
        <v>1878</v>
      </c>
      <c r="AB10" s="2" t="s">
        <v>1878</v>
      </c>
      <c r="AC10">
        <f>Notes!$C$7 * Notes!$C$10 * Notes!$C$13</f>
        <v>197990400</v>
      </c>
      <c r="AD10">
        <f>Notes!$D$7 * Notes!$C$10 * Notes!$C$13</f>
        <v>64221060</v>
      </c>
      <c r="AE10">
        <f>Notes!$E$7 * Notes!$C$10 * Notes!$C$13</f>
        <v>36864000</v>
      </c>
      <c r="AF10">
        <f>Notes!$F$7 * Notes!$C$10 * Notes!$C$13</f>
        <v>157286400</v>
      </c>
      <c r="AG10">
        <v>3</v>
      </c>
      <c r="AH10">
        <v>3</v>
      </c>
      <c r="AI10">
        <v>3</v>
      </c>
    </row>
    <row r="11" spans="1:35" ht="75" x14ac:dyDescent="0.25">
      <c r="A11" s="2" t="s">
        <v>37</v>
      </c>
      <c r="B11" s="2" t="s">
        <v>1894</v>
      </c>
      <c r="C11" s="2" t="s">
        <v>39</v>
      </c>
      <c r="D11" s="2" t="s">
        <v>1895</v>
      </c>
      <c r="E11" s="2" t="s">
        <v>1896</v>
      </c>
      <c r="F11" s="2" t="s">
        <v>1897</v>
      </c>
      <c r="G11" s="2" t="s">
        <v>1898</v>
      </c>
      <c r="H11" s="2" t="s">
        <v>165</v>
      </c>
      <c r="I11" s="2"/>
      <c r="J11" s="2" t="s">
        <v>44</v>
      </c>
      <c r="K11" s="2" t="s">
        <v>45</v>
      </c>
      <c r="L11" s="2" t="s">
        <v>1897</v>
      </c>
      <c r="M11" s="2" t="s">
        <v>272</v>
      </c>
      <c r="N11" s="2" t="s">
        <v>274</v>
      </c>
      <c r="O11" s="2" t="s">
        <v>47</v>
      </c>
      <c r="P11" s="2" t="s">
        <v>1457</v>
      </c>
      <c r="Q11" s="2"/>
      <c r="R11" s="2" t="s">
        <v>75</v>
      </c>
      <c r="S11" s="2" t="s">
        <v>1899</v>
      </c>
      <c r="T11" s="2" t="s">
        <v>1900</v>
      </c>
      <c r="U11" s="2" t="s">
        <v>168</v>
      </c>
      <c r="V11" s="2" t="s">
        <v>169</v>
      </c>
      <c r="W11" s="2" t="s">
        <v>456</v>
      </c>
      <c r="X11" s="2" t="s">
        <v>1901</v>
      </c>
      <c r="Y11" s="2"/>
      <c r="Z11" s="2" t="s">
        <v>1902</v>
      </c>
      <c r="AA11" s="2" t="s">
        <v>1903</v>
      </c>
      <c r="AB11" s="2" t="s">
        <v>1903</v>
      </c>
      <c r="AC11">
        <f>Notes!$C$7 * Notes!$C$10 * Notes!$C$13</f>
        <v>197990400</v>
      </c>
      <c r="AD11">
        <f>Notes!$D$7 * Notes!$C$10 * Notes!$C$13</f>
        <v>64221060</v>
      </c>
      <c r="AE11">
        <f>Notes!$E$7 * Notes!$C$10 * Notes!$C$13</f>
        <v>36864000</v>
      </c>
      <c r="AF11">
        <f>Notes!$F$7 * Notes!$C$10 * Notes!$C$13</f>
        <v>157286400</v>
      </c>
      <c r="AG11">
        <v>3</v>
      </c>
      <c r="AH11">
        <v>1</v>
      </c>
      <c r="AI11">
        <v>3</v>
      </c>
    </row>
    <row r="12" spans="1:35" ht="120" x14ac:dyDescent="0.25">
      <c r="A12" s="2" t="s">
        <v>37</v>
      </c>
      <c r="B12" s="2" t="s">
        <v>385</v>
      </c>
      <c r="C12" s="2" t="s">
        <v>39</v>
      </c>
      <c r="D12" s="2" t="s">
        <v>386</v>
      </c>
      <c r="E12" s="2" t="s">
        <v>1904</v>
      </c>
      <c r="F12" s="2" t="s">
        <v>388</v>
      </c>
      <c r="G12" s="2" t="s">
        <v>389</v>
      </c>
      <c r="H12" s="2" t="s">
        <v>165</v>
      </c>
      <c r="I12" s="2"/>
      <c r="J12" s="2" t="s">
        <v>44</v>
      </c>
      <c r="K12" s="2" t="s">
        <v>45</v>
      </c>
      <c r="L12" s="2" t="s">
        <v>388</v>
      </c>
      <c r="M12" s="2" t="s">
        <v>390</v>
      </c>
      <c r="N12" s="2" t="s">
        <v>274</v>
      </c>
      <c r="O12" s="2" t="s">
        <v>47</v>
      </c>
      <c r="P12" s="2" t="s">
        <v>1457</v>
      </c>
      <c r="Q12" s="2"/>
      <c r="R12" s="2" t="s">
        <v>82</v>
      </c>
      <c r="S12" s="2" t="s">
        <v>1905</v>
      </c>
      <c r="T12" s="2" t="s">
        <v>392</v>
      </c>
      <c r="U12" s="2" t="s">
        <v>168</v>
      </c>
      <c r="V12" s="2" t="s">
        <v>169</v>
      </c>
      <c r="W12" s="2" t="s">
        <v>1906</v>
      </c>
      <c r="X12" s="2" t="s">
        <v>1907</v>
      </c>
      <c r="Y12" s="2"/>
      <c r="Z12" s="2" t="s">
        <v>1908</v>
      </c>
      <c r="AA12" s="2" t="s">
        <v>1903</v>
      </c>
      <c r="AB12" s="2" t="s">
        <v>1903</v>
      </c>
      <c r="AC12">
        <f>Notes!$C$7 * Notes!$C$10 * Notes!$C$13</f>
        <v>197990400</v>
      </c>
      <c r="AD12">
        <f>Notes!$D$7 * Notes!$C$10 * Notes!$C$13</f>
        <v>64221060</v>
      </c>
      <c r="AE12">
        <f>Notes!$E$7 * Notes!$C$10 * Notes!$C$13</f>
        <v>36864000</v>
      </c>
      <c r="AF12">
        <f>Notes!$F$7 * Notes!$C$10 * Notes!$C$13</f>
        <v>157286400</v>
      </c>
      <c r="AG12">
        <v>3</v>
      </c>
      <c r="AH12">
        <v>2</v>
      </c>
      <c r="AI12">
        <v>3</v>
      </c>
    </row>
    <row r="13" spans="1:35" ht="75" x14ac:dyDescent="0.25">
      <c r="A13" s="2" t="s">
        <v>37</v>
      </c>
      <c r="B13" s="2" t="s">
        <v>1909</v>
      </c>
      <c r="C13" s="2" t="s">
        <v>64</v>
      </c>
      <c r="D13" s="2" t="s">
        <v>1910</v>
      </c>
      <c r="E13" s="2" t="s">
        <v>1911</v>
      </c>
      <c r="F13" s="2" t="s">
        <v>1912</v>
      </c>
      <c r="G13" s="2" t="s">
        <v>1913</v>
      </c>
      <c r="H13" s="2" t="s">
        <v>165</v>
      </c>
      <c r="I13" s="2" t="s">
        <v>81</v>
      </c>
      <c r="J13" s="2" t="s">
        <v>44</v>
      </c>
      <c r="K13" s="2" t="s">
        <v>45</v>
      </c>
      <c r="L13" s="2" t="s">
        <v>1912</v>
      </c>
      <c r="M13" s="2" t="s">
        <v>272</v>
      </c>
      <c r="N13" s="2" t="s">
        <v>274</v>
      </c>
      <c r="O13" s="2" t="s">
        <v>47</v>
      </c>
      <c r="P13" s="2" t="s">
        <v>1457</v>
      </c>
      <c r="Q13" s="2"/>
      <c r="R13" s="2" t="s">
        <v>88</v>
      </c>
      <c r="S13" s="2" t="s">
        <v>1914</v>
      </c>
      <c r="T13" s="2" t="s">
        <v>1915</v>
      </c>
      <c r="U13" s="2" t="s">
        <v>168</v>
      </c>
      <c r="V13" s="2" t="s">
        <v>169</v>
      </c>
      <c r="W13" s="2"/>
      <c r="X13" s="2"/>
      <c r="Y13" s="2"/>
      <c r="Z13" s="2"/>
      <c r="AA13" s="2" t="s">
        <v>1871</v>
      </c>
      <c r="AB13" s="2" t="s">
        <v>1871</v>
      </c>
      <c r="AC13">
        <f>Notes!$C$7 * Notes!$C$10 * Notes!$C$13</f>
        <v>197990400</v>
      </c>
      <c r="AD13">
        <f>Notes!$D$7 * Notes!$C$10 * Notes!$C$13</f>
        <v>64221060</v>
      </c>
      <c r="AE13">
        <f>Notes!$E$7 * Notes!$C$10 * Notes!$C$13</f>
        <v>36864000</v>
      </c>
      <c r="AF13">
        <f>Notes!$F$7 * Notes!$C$10 * Notes!$C$13</f>
        <v>157286400</v>
      </c>
      <c r="AG13">
        <v>3</v>
      </c>
      <c r="AH13">
        <v>2</v>
      </c>
      <c r="AI13">
        <v>3</v>
      </c>
    </row>
    <row r="14" spans="1:35" ht="75" x14ac:dyDescent="0.25">
      <c r="A14" s="2" t="s">
        <v>256</v>
      </c>
      <c r="B14" s="2" t="s">
        <v>1916</v>
      </c>
      <c r="C14" s="2" t="s">
        <v>125</v>
      </c>
      <c r="D14" s="2" t="s">
        <v>1917</v>
      </c>
      <c r="E14" s="2" t="s">
        <v>1918</v>
      </c>
      <c r="F14" s="2" t="s">
        <v>1919</v>
      </c>
      <c r="G14" s="2" t="s">
        <v>1920</v>
      </c>
      <c r="H14" s="2" t="s">
        <v>165</v>
      </c>
      <c r="I14" s="2"/>
      <c r="J14" s="2" t="s">
        <v>44</v>
      </c>
      <c r="K14" s="2" t="s">
        <v>45</v>
      </c>
      <c r="L14" s="2" t="s">
        <v>1919</v>
      </c>
      <c r="M14" s="2" t="s">
        <v>272</v>
      </c>
      <c r="N14" s="2" t="s">
        <v>274</v>
      </c>
      <c r="O14" s="2" t="s">
        <v>47</v>
      </c>
      <c r="P14" s="2" t="s">
        <v>1457</v>
      </c>
      <c r="Q14" s="2"/>
      <c r="R14" s="2" t="s">
        <v>88</v>
      </c>
      <c r="S14" s="2" t="s">
        <v>1921</v>
      </c>
      <c r="T14" s="2" t="s">
        <v>1922</v>
      </c>
      <c r="U14" s="2" t="s">
        <v>168</v>
      </c>
      <c r="V14" s="2" t="s">
        <v>169</v>
      </c>
      <c r="W14" s="2"/>
      <c r="X14" s="2"/>
      <c r="Y14" s="2"/>
      <c r="Z14" s="2"/>
      <c r="AA14" s="2" t="s">
        <v>1878</v>
      </c>
      <c r="AB14" s="2" t="s">
        <v>1878</v>
      </c>
      <c r="AC14">
        <f>Notes!$C$7 * Notes!$C$10 * Notes!$C$13</f>
        <v>197990400</v>
      </c>
      <c r="AD14">
        <f>Notes!$D$7 * Notes!$C$10 * Notes!$C$13</f>
        <v>64221060</v>
      </c>
      <c r="AE14">
        <f>Notes!$E$7 * Notes!$C$10 * Notes!$C$13</f>
        <v>36864000</v>
      </c>
      <c r="AF14">
        <f>Notes!$F$7 * Notes!$C$10 * Notes!$C$13</f>
        <v>157286400</v>
      </c>
      <c r="AG14">
        <v>3</v>
      </c>
      <c r="AH14">
        <v>3</v>
      </c>
      <c r="AI14">
        <v>3</v>
      </c>
    </row>
    <row r="15" spans="1:35" ht="60" x14ac:dyDescent="0.25">
      <c r="A15" s="2" t="s">
        <v>256</v>
      </c>
      <c r="B15" s="2" t="s">
        <v>1923</v>
      </c>
      <c r="C15" s="2" t="s">
        <v>223</v>
      </c>
      <c r="D15" s="2" t="s">
        <v>1924</v>
      </c>
      <c r="E15" s="2" t="s">
        <v>1925</v>
      </c>
      <c r="F15" s="2" t="s">
        <v>1926</v>
      </c>
      <c r="G15" s="2" t="s">
        <v>1927</v>
      </c>
      <c r="H15" s="2" t="s">
        <v>165</v>
      </c>
      <c r="I15" s="2"/>
      <c r="J15" s="2" t="s">
        <v>44</v>
      </c>
      <c r="K15" s="2" t="s">
        <v>45</v>
      </c>
      <c r="L15" s="2" t="s">
        <v>1926</v>
      </c>
      <c r="M15" s="2" t="s">
        <v>272</v>
      </c>
      <c r="N15" s="2" t="s">
        <v>274</v>
      </c>
      <c r="O15" s="2" t="s">
        <v>47</v>
      </c>
      <c r="P15" s="2" t="s">
        <v>1457</v>
      </c>
      <c r="Q15" s="2"/>
      <c r="R15" s="2" t="s">
        <v>88</v>
      </c>
      <c r="S15" s="2" t="s">
        <v>1928</v>
      </c>
      <c r="T15" s="2" t="s">
        <v>1929</v>
      </c>
      <c r="U15" s="2" t="s">
        <v>168</v>
      </c>
      <c r="V15" s="2" t="s">
        <v>169</v>
      </c>
      <c r="W15" s="2"/>
      <c r="X15" s="2"/>
      <c r="Y15" s="2"/>
      <c r="Z15" s="2"/>
      <c r="AA15" s="2" t="s">
        <v>1930</v>
      </c>
      <c r="AB15" s="2" t="s">
        <v>1930</v>
      </c>
      <c r="AC15">
        <f>Notes!$C$7 * Notes!$C$10 * Notes!$C$13</f>
        <v>197990400</v>
      </c>
      <c r="AD15">
        <f>Notes!$D$7 * Notes!$C$10 * Notes!$C$13</f>
        <v>64221060</v>
      </c>
      <c r="AE15">
        <f>Notes!$E$7 * Notes!$C$10 * Notes!$C$13</f>
        <v>36864000</v>
      </c>
      <c r="AF15">
        <f>Notes!$F$7 * Notes!$C$10 * Notes!$C$13</f>
        <v>157286400</v>
      </c>
      <c r="AG15">
        <v>3</v>
      </c>
      <c r="AH15">
        <v>3</v>
      </c>
      <c r="AI15">
        <v>3</v>
      </c>
    </row>
    <row r="16" spans="1:35" ht="120" x14ac:dyDescent="0.25">
      <c r="A16" s="2" t="s">
        <v>37</v>
      </c>
      <c r="B16" s="2" t="s">
        <v>1931</v>
      </c>
      <c r="C16" s="2" t="s">
        <v>53</v>
      </c>
      <c r="D16" s="2" t="s">
        <v>1932</v>
      </c>
      <c r="E16" s="2" t="s">
        <v>1933</v>
      </c>
      <c r="F16" s="2" t="s">
        <v>1934</v>
      </c>
      <c r="G16" s="2" t="s">
        <v>1935</v>
      </c>
      <c r="H16" s="2" t="s">
        <v>1866</v>
      </c>
      <c r="I16" s="2"/>
      <c r="J16" s="2" t="s">
        <v>44</v>
      </c>
      <c r="K16" s="2" t="s">
        <v>45</v>
      </c>
      <c r="L16" s="2" t="s">
        <v>1934</v>
      </c>
      <c r="M16" s="2" t="s">
        <v>272</v>
      </c>
      <c r="N16" s="2" t="s">
        <v>274</v>
      </c>
      <c r="O16" s="2" t="s">
        <v>47</v>
      </c>
      <c r="P16" s="2" t="s">
        <v>1457</v>
      </c>
      <c r="Q16" s="2"/>
      <c r="R16" s="2" t="s">
        <v>94</v>
      </c>
      <c r="S16" s="2" t="s">
        <v>1936</v>
      </c>
      <c r="T16" s="2" t="s">
        <v>1937</v>
      </c>
      <c r="U16" s="2" t="s">
        <v>1869</v>
      </c>
      <c r="V16" s="2" t="s">
        <v>1870</v>
      </c>
      <c r="W16" s="2"/>
      <c r="X16" s="2"/>
      <c r="Y16" s="2"/>
      <c r="Z16" s="2"/>
      <c r="AA16" s="2" t="s">
        <v>1938</v>
      </c>
      <c r="AB16" s="2" t="s">
        <v>1938</v>
      </c>
      <c r="AC16">
        <f>Notes!$C$7 * Notes!$C$10 * Notes!$C$13</f>
        <v>197990400</v>
      </c>
      <c r="AD16">
        <f>Notes!$D$7 * Notes!$C$10 * Notes!$C$13</f>
        <v>64221060</v>
      </c>
      <c r="AE16">
        <f>Notes!$E$7 * Notes!$C$10 * Notes!$C$13</f>
        <v>36864000</v>
      </c>
      <c r="AF16">
        <f>Notes!$F$7 * Notes!$C$10 * Notes!$C$13</f>
        <v>157286400</v>
      </c>
      <c r="AG16">
        <v>2</v>
      </c>
      <c r="AH16">
        <v>1</v>
      </c>
      <c r="AI16">
        <v>3</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29E62-D8F2-4BA3-9401-BB2BA7B6BDA5}">
  <dimension ref="A1:AI95"/>
  <sheetViews>
    <sheetView topLeftCell="L43" workbookViewId="0">
      <selection activeCell="L48" sqref="L48"/>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4225</v>
      </c>
      <c r="AH1" s="1" t="s">
        <v>4223</v>
      </c>
      <c r="AI1" s="1" t="s">
        <v>4224</v>
      </c>
    </row>
    <row r="2" spans="1:35" ht="60" x14ac:dyDescent="0.25">
      <c r="A2" s="2" t="s">
        <v>37</v>
      </c>
      <c r="B2" s="2" t="s">
        <v>1126</v>
      </c>
      <c r="C2" s="2" t="s">
        <v>223</v>
      </c>
      <c r="D2" s="2" t="s">
        <v>1127</v>
      </c>
      <c r="E2" s="2"/>
      <c r="F2" s="2" t="s">
        <v>1128</v>
      </c>
      <c r="G2" s="2" t="s">
        <v>1129</v>
      </c>
      <c r="H2" s="2" t="s">
        <v>824</v>
      </c>
      <c r="I2" s="2"/>
      <c r="J2" s="2" t="s">
        <v>44</v>
      </c>
      <c r="K2" s="2" t="s">
        <v>45</v>
      </c>
      <c r="L2" s="2" t="s">
        <v>1128</v>
      </c>
      <c r="M2" s="2" t="s">
        <v>145</v>
      </c>
      <c r="N2" s="2" t="s">
        <v>274</v>
      </c>
      <c r="O2" s="2" t="s">
        <v>146</v>
      </c>
      <c r="P2" s="2" t="s">
        <v>1130</v>
      </c>
      <c r="Q2" s="2" t="s">
        <v>1131</v>
      </c>
      <c r="R2" s="2" t="s">
        <v>1074</v>
      </c>
      <c r="S2" s="2" t="s">
        <v>1132</v>
      </c>
      <c r="T2" s="2" t="s">
        <v>1133</v>
      </c>
      <c r="U2" s="2" t="s">
        <v>849</v>
      </c>
      <c r="V2" s="2" t="s">
        <v>850</v>
      </c>
      <c r="W2" s="2" t="s">
        <v>1134</v>
      </c>
      <c r="X2" s="2" t="s">
        <v>1135</v>
      </c>
      <c r="Y2" s="2" t="s">
        <v>1136</v>
      </c>
      <c r="Z2" s="2" t="s">
        <v>1137</v>
      </c>
      <c r="AA2" s="2" t="s">
        <v>1138</v>
      </c>
      <c r="AB2" s="2" t="s">
        <v>1138</v>
      </c>
      <c r="AC2">
        <f>Notes!$G$7 * Notes!$C$10 * Notes!$C$13</f>
        <v>222086580</v>
      </c>
      <c r="AD2">
        <f>Notes!$H$7 * Notes!$C$10 * Notes!$C$13</f>
        <v>396629940</v>
      </c>
      <c r="AE2">
        <f>Notes!$I$7 * Notes!$C$10 * Notes!$C$13</f>
        <v>467553960</v>
      </c>
      <c r="AF2">
        <f>Notes!$J$7 * Notes!$C$10 * Notes!$C$13</f>
        <v>111870030</v>
      </c>
      <c r="AG2">
        <v>1</v>
      </c>
      <c r="AH2">
        <v>2</v>
      </c>
      <c r="AI2">
        <v>1</v>
      </c>
    </row>
    <row r="3" spans="1:35" ht="45" x14ac:dyDescent="0.25">
      <c r="A3" s="2" t="s">
        <v>37</v>
      </c>
      <c r="B3" s="2" t="s">
        <v>1139</v>
      </c>
      <c r="C3" s="2" t="s">
        <v>141</v>
      </c>
      <c r="D3" s="2" t="s">
        <v>1140</v>
      </c>
      <c r="E3" s="2"/>
      <c r="F3" s="2" t="s">
        <v>1141</v>
      </c>
      <c r="G3" s="2" t="s">
        <v>1142</v>
      </c>
      <c r="H3" s="2" t="s">
        <v>824</v>
      </c>
      <c r="I3" s="2"/>
      <c r="J3" s="2" t="s">
        <v>44</v>
      </c>
      <c r="K3" s="2" t="s">
        <v>1143</v>
      </c>
      <c r="L3" s="2" t="s">
        <v>1141</v>
      </c>
      <c r="M3" s="2" t="s">
        <v>145</v>
      </c>
      <c r="N3" s="2" t="s">
        <v>274</v>
      </c>
      <c r="O3" s="2" t="s">
        <v>1050</v>
      </c>
      <c r="P3" s="2" t="s">
        <v>1130</v>
      </c>
      <c r="Q3" s="2" t="s">
        <v>1144</v>
      </c>
      <c r="R3" s="2" t="s">
        <v>1145</v>
      </c>
      <c r="S3" s="2" t="s">
        <v>1146</v>
      </c>
      <c r="T3" s="2" t="s">
        <v>1147</v>
      </c>
      <c r="U3" s="2" t="s">
        <v>1148</v>
      </c>
      <c r="V3" s="2" t="s">
        <v>1149</v>
      </c>
      <c r="W3" s="2"/>
      <c r="X3" s="2"/>
      <c r="Y3" s="2"/>
      <c r="Z3" s="2"/>
      <c r="AA3" s="2" t="s">
        <v>1150</v>
      </c>
      <c r="AB3" s="2" t="s">
        <v>1150</v>
      </c>
      <c r="AC3">
        <f>Notes!$G$7 * Notes!$O$7 * Notes!$C$10 * Notes!$C$13</f>
        <v>15323974020</v>
      </c>
      <c r="AD3">
        <f>Notes!$H$7 * Notes!$P$7 * Notes!$C$10 * Notes!$C$13</f>
        <v>29747245500</v>
      </c>
      <c r="AE3">
        <f>Notes!$I$7 * Notes!$Q$7 * Notes!$C$10 * Notes!$C$13</f>
        <v>35066547000</v>
      </c>
      <c r="AF3">
        <f>Notes!$J$7 * Notes!$R$7 * Notes!$C$10 * Notes!$C$13</f>
        <v>14319363840</v>
      </c>
      <c r="AG3">
        <v>1</v>
      </c>
      <c r="AH3">
        <v>1</v>
      </c>
      <c r="AI3">
        <v>1</v>
      </c>
    </row>
    <row r="4" spans="1:35" ht="105" x14ac:dyDescent="0.25">
      <c r="A4" s="2" t="s">
        <v>37</v>
      </c>
      <c r="B4" s="2" t="s">
        <v>140</v>
      </c>
      <c r="C4" s="2" t="s">
        <v>141</v>
      </c>
      <c r="D4" s="2" t="s">
        <v>142</v>
      </c>
      <c r="E4" s="2" t="s">
        <v>852</v>
      </c>
      <c r="F4" s="2" t="s">
        <v>143</v>
      </c>
      <c r="G4" s="2" t="s">
        <v>144</v>
      </c>
      <c r="H4" s="2" t="s">
        <v>824</v>
      </c>
      <c r="I4" s="2"/>
      <c r="J4" s="2" t="s">
        <v>44</v>
      </c>
      <c r="K4" s="2" t="s">
        <v>45</v>
      </c>
      <c r="L4" s="2" t="s">
        <v>143</v>
      </c>
      <c r="M4" s="2" t="s">
        <v>145</v>
      </c>
      <c r="N4" s="2" t="s">
        <v>274</v>
      </c>
      <c r="O4" s="2" t="s">
        <v>146</v>
      </c>
      <c r="P4" s="2" t="s">
        <v>1130</v>
      </c>
      <c r="Q4" s="2" t="s">
        <v>1131</v>
      </c>
      <c r="R4" s="2" t="s">
        <v>69</v>
      </c>
      <c r="S4" s="2" t="s">
        <v>1151</v>
      </c>
      <c r="T4" s="2" t="s">
        <v>148</v>
      </c>
      <c r="U4" s="2" t="s">
        <v>849</v>
      </c>
      <c r="V4" s="2" t="s">
        <v>850</v>
      </c>
      <c r="W4" s="2" t="s">
        <v>1152</v>
      </c>
      <c r="X4" s="2" t="s">
        <v>1153</v>
      </c>
      <c r="Y4" s="2" t="s">
        <v>1154</v>
      </c>
      <c r="Z4" s="2" t="s">
        <v>1155</v>
      </c>
      <c r="AA4" s="2" t="s">
        <v>1156</v>
      </c>
      <c r="AB4" s="2" t="s">
        <v>1156</v>
      </c>
      <c r="AC4">
        <f>Notes!$G$7 * Notes!$C$10 * Notes!$C$13</f>
        <v>222086580</v>
      </c>
      <c r="AD4">
        <f>Notes!$H$7 * Notes!$C$10 * Notes!$C$13</f>
        <v>396629940</v>
      </c>
      <c r="AE4">
        <f>Notes!$I$7 * Notes!$C$10 * Notes!$C$13</f>
        <v>467553960</v>
      </c>
      <c r="AF4">
        <f>Notes!$J$7 * Notes!$C$10 * Notes!$C$13</f>
        <v>111870030</v>
      </c>
      <c r="AG4">
        <v>1</v>
      </c>
      <c r="AH4">
        <v>1</v>
      </c>
      <c r="AI4">
        <v>1</v>
      </c>
    </row>
    <row r="5" spans="1:35" ht="135" x14ac:dyDescent="0.25">
      <c r="A5" s="2" t="s">
        <v>37</v>
      </c>
      <c r="B5" s="2" t="s">
        <v>1157</v>
      </c>
      <c r="C5" s="2" t="s">
        <v>1158</v>
      </c>
      <c r="D5" s="2" t="s">
        <v>1159</v>
      </c>
      <c r="E5" s="2"/>
      <c r="F5" s="2" t="s">
        <v>1160</v>
      </c>
      <c r="G5" s="2" t="s">
        <v>1161</v>
      </c>
      <c r="H5" s="2" t="s">
        <v>824</v>
      </c>
      <c r="I5" s="2"/>
      <c r="J5" s="2" t="s">
        <v>44</v>
      </c>
      <c r="K5" s="2" t="s">
        <v>1143</v>
      </c>
      <c r="L5" s="2" t="s">
        <v>1160</v>
      </c>
      <c r="M5" s="2" t="s">
        <v>145</v>
      </c>
      <c r="N5" s="2" t="s">
        <v>274</v>
      </c>
      <c r="O5" s="2" t="s">
        <v>1050</v>
      </c>
      <c r="P5" s="2" t="s">
        <v>1130</v>
      </c>
      <c r="Q5" s="2" t="s">
        <v>1144</v>
      </c>
      <c r="R5" s="2" t="s">
        <v>94</v>
      </c>
      <c r="S5" s="2" t="s">
        <v>1162</v>
      </c>
      <c r="T5" s="2" t="s">
        <v>1163</v>
      </c>
      <c r="U5" s="2" t="s">
        <v>1148</v>
      </c>
      <c r="V5" s="2" t="s">
        <v>1149</v>
      </c>
      <c r="W5" s="2" t="s">
        <v>204</v>
      </c>
      <c r="X5" s="2" t="s">
        <v>1164</v>
      </c>
      <c r="Y5" s="2" t="s">
        <v>1165</v>
      </c>
      <c r="Z5" s="2" t="s">
        <v>533</v>
      </c>
      <c r="AA5" s="2" t="s">
        <v>1150</v>
      </c>
      <c r="AB5" s="2" t="s">
        <v>1150</v>
      </c>
      <c r="AC5">
        <f>Notes!$G$7 * Notes!$O$7 * Notes!$C$10 * Notes!$C$13</f>
        <v>15323974020</v>
      </c>
      <c r="AD5">
        <f>Notes!$H$7 * Notes!$P$7 * Notes!$C$10 * Notes!$C$13</f>
        <v>29747245500</v>
      </c>
      <c r="AE5">
        <f>Notes!$I$7 * Notes!$Q$7 * Notes!$C$10 * Notes!$C$13</f>
        <v>35066547000</v>
      </c>
      <c r="AF5">
        <f>Notes!$J$7 * Notes!$R$7 * Notes!$C$10 * Notes!$C$13</f>
        <v>14319363840</v>
      </c>
      <c r="AG5">
        <v>1</v>
      </c>
      <c r="AH5">
        <v>1</v>
      </c>
      <c r="AI5">
        <v>1</v>
      </c>
    </row>
    <row r="6" spans="1:35" ht="135" x14ac:dyDescent="0.25">
      <c r="A6" s="2" t="s">
        <v>37</v>
      </c>
      <c r="B6" s="2" t="s">
        <v>1166</v>
      </c>
      <c r="C6" s="2" t="s">
        <v>1158</v>
      </c>
      <c r="D6" s="2" t="s">
        <v>1159</v>
      </c>
      <c r="E6" s="2"/>
      <c r="F6" s="2" t="s">
        <v>1167</v>
      </c>
      <c r="G6" s="2" t="s">
        <v>1168</v>
      </c>
      <c r="H6" s="2" t="s">
        <v>824</v>
      </c>
      <c r="I6" s="2"/>
      <c r="J6" s="2" t="s">
        <v>44</v>
      </c>
      <c r="K6" s="2" t="s">
        <v>45</v>
      </c>
      <c r="L6" s="2" t="s">
        <v>1167</v>
      </c>
      <c r="M6" s="2" t="s">
        <v>145</v>
      </c>
      <c r="N6" s="2" t="s">
        <v>274</v>
      </c>
      <c r="O6" s="2" t="s">
        <v>146</v>
      </c>
      <c r="P6" s="2" t="s">
        <v>1130</v>
      </c>
      <c r="Q6" s="2" t="s">
        <v>1131</v>
      </c>
      <c r="R6" s="2" t="s">
        <v>108</v>
      </c>
      <c r="S6" s="2" t="s">
        <v>1169</v>
      </c>
      <c r="T6" s="2" t="s">
        <v>1170</v>
      </c>
      <c r="U6" s="2" t="s">
        <v>849</v>
      </c>
      <c r="V6" s="2" t="s">
        <v>850</v>
      </c>
      <c r="W6" s="2" t="s">
        <v>204</v>
      </c>
      <c r="X6" s="2" t="s">
        <v>1164</v>
      </c>
      <c r="Y6" s="2" t="s">
        <v>1165</v>
      </c>
      <c r="Z6" s="2" t="s">
        <v>533</v>
      </c>
      <c r="AA6" s="2" t="s">
        <v>1171</v>
      </c>
      <c r="AB6" s="2" t="s">
        <v>1171</v>
      </c>
      <c r="AC6">
        <f>Notes!$G$7 * Notes!$C$10 * Notes!$C$13</f>
        <v>222086580</v>
      </c>
      <c r="AD6">
        <f>Notes!$H$7 * Notes!$C$10 * Notes!$C$13</f>
        <v>396629940</v>
      </c>
      <c r="AE6">
        <f>Notes!$I$7 * Notes!$C$10 * Notes!$C$13</f>
        <v>467553960</v>
      </c>
      <c r="AF6">
        <f>Notes!$J$7 * Notes!$C$10 * Notes!$C$13</f>
        <v>111870030</v>
      </c>
      <c r="AG6">
        <v>2</v>
      </c>
      <c r="AH6">
        <v>2</v>
      </c>
      <c r="AI6">
        <v>1</v>
      </c>
    </row>
    <row r="7" spans="1:35" ht="45" x14ac:dyDescent="0.25">
      <c r="A7" s="2" t="s">
        <v>37</v>
      </c>
      <c r="B7" s="2" t="s">
        <v>1172</v>
      </c>
      <c r="C7" s="2" t="s">
        <v>223</v>
      </c>
      <c r="D7" s="2" t="s">
        <v>1173</v>
      </c>
      <c r="E7" s="2"/>
      <c r="F7" s="2" t="s">
        <v>1174</v>
      </c>
      <c r="G7" s="2" t="s">
        <v>1175</v>
      </c>
      <c r="H7" s="2" t="s">
        <v>824</v>
      </c>
      <c r="I7" s="2"/>
      <c r="J7" s="2" t="s">
        <v>44</v>
      </c>
      <c r="K7" s="2" t="s">
        <v>45</v>
      </c>
      <c r="L7" s="2" t="s">
        <v>1174</v>
      </c>
      <c r="M7" s="2" t="s">
        <v>145</v>
      </c>
      <c r="N7" s="2" t="s">
        <v>274</v>
      </c>
      <c r="O7" s="2" t="s">
        <v>146</v>
      </c>
      <c r="P7" s="2" t="s">
        <v>1130</v>
      </c>
      <c r="Q7" s="2" t="s">
        <v>1131</v>
      </c>
      <c r="R7" s="2" t="s">
        <v>153</v>
      </c>
      <c r="S7" s="2" t="s">
        <v>1176</v>
      </c>
      <c r="T7" s="2" t="s">
        <v>1177</v>
      </c>
      <c r="U7" s="2" t="s">
        <v>849</v>
      </c>
      <c r="V7" s="2" t="s">
        <v>850</v>
      </c>
      <c r="W7" s="2"/>
      <c r="X7" s="2"/>
      <c r="Y7" s="2"/>
      <c r="Z7" s="2"/>
      <c r="AA7" s="2" t="s">
        <v>1178</v>
      </c>
      <c r="AB7" s="2" t="s">
        <v>1178</v>
      </c>
      <c r="AC7">
        <f>Notes!$G$7 * Notes!$C$10 * Notes!$C$13</f>
        <v>222086580</v>
      </c>
      <c r="AD7">
        <f>Notes!$H$7 * Notes!$C$10 * Notes!$C$13</f>
        <v>396629940</v>
      </c>
      <c r="AE7">
        <f>Notes!$I$7 * Notes!$C$10 * Notes!$C$13</f>
        <v>467553960</v>
      </c>
      <c r="AF7">
        <f>Notes!$J$7 * Notes!$C$10 * Notes!$C$13</f>
        <v>111870030</v>
      </c>
      <c r="AG7">
        <v>1</v>
      </c>
      <c r="AH7">
        <v>2</v>
      </c>
      <c r="AI7">
        <v>1</v>
      </c>
    </row>
    <row r="8" spans="1:35" ht="45" x14ac:dyDescent="0.25">
      <c r="A8" s="2" t="s">
        <v>37</v>
      </c>
      <c r="B8" s="2" t="s">
        <v>1179</v>
      </c>
      <c r="C8" s="2" t="s">
        <v>103</v>
      </c>
      <c r="D8" s="2" t="s">
        <v>1180</v>
      </c>
      <c r="E8" s="2"/>
      <c r="F8" s="2" t="s">
        <v>1181</v>
      </c>
      <c r="G8" s="2" t="s">
        <v>1182</v>
      </c>
      <c r="H8" s="2" t="s">
        <v>647</v>
      </c>
      <c r="I8" s="2"/>
      <c r="J8" s="2" t="s">
        <v>44</v>
      </c>
      <c r="K8" s="2" t="s">
        <v>1143</v>
      </c>
      <c r="L8" s="2" t="s">
        <v>1181</v>
      </c>
      <c r="M8" s="2" t="s">
        <v>145</v>
      </c>
      <c r="N8" s="2" t="s">
        <v>274</v>
      </c>
      <c r="O8" s="2" t="s">
        <v>1183</v>
      </c>
      <c r="P8" s="2" t="s">
        <v>1130</v>
      </c>
      <c r="Q8" s="2" t="s">
        <v>1144</v>
      </c>
      <c r="R8" s="2" t="s">
        <v>186</v>
      </c>
      <c r="S8" s="2" t="s">
        <v>1184</v>
      </c>
      <c r="T8" s="2" t="s">
        <v>1185</v>
      </c>
      <c r="U8" s="2" t="s">
        <v>1186</v>
      </c>
      <c r="V8" s="2" t="s">
        <v>1149</v>
      </c>
      <c r="W8" s="2"/>
      <c r="X8" s="2"/>
      <c r="Y8" s="2"/>
      <c r="Z8" s="2"/>
      <c r="AA8" s="2" t="s">
        <v>1187</v>
      </c>
      <c r="AB8" s="2" t="s">
        <v>1187</v>
      </c>
      <c r="AC8">
        <f>Notes!$G$7 * Notes!$O$7 * Notes!$C$10 * Notes!$C$13</f>
        <v>15323974020</v>
      </c>
      <c r="AD8">
        <f>Notes!$H$7 * Notes!$P$7 * Notes!$C$10 * Notes!$C$13</f>
        <v>29747245500</v>
      </c>
      <c r="AE8">
        <f>Notes!$I$7 * Notes!$Q$7 * Notes!$C$10 * Notes!$C$13</f>
        <v>35066547000</v>
      </c>
      <c r="AF8">
        <f>Notes!$J$7 * Notes!$R$7 * Notes!$C$10 * Notes!$C$13</f>
        <v>14319363840</v>
      </c>
      <c r="AG8">
        <v>1</v>
      </c>
      <c r="AH8">
        <v>2</v>
      </c>
      <c r="AI8">
        <v>1</v>
      </c>
    </row>
    <row r="9" spans="1:35" ht="45" x14ac:dyDescent="0.25">
      <c r="A9" s="2" t="s">
        <v>37</v>
      </c>
      <c r="B9" s="2" t="s">
        <v>1188</v>
      </c>
      <c r="C9" s="2" t="s">
        <v>103</v>
      </c>
      <c r="D9" s="2" t="s">
        <v>1189</v>
      </c>
      <c r="E9" s="2"/>
      <c r="F9" s="2" t="s">
        <v>1190</v>
      </c>
      <c r="G9" s="2" t="s">
        <v>1191</v>
      </c>
      <c r="H9" s="2" t="s">
        <v>647</v>
      </c>
      <c r="I9" s="2"/>
      <c r="J9" s="2" t="s">
        <v>44</v>
      </c>
      <c r="K9" s="2" t="s">
        <v>1143</v>
      </c>
      <c r="L9" s="2" t="s">
        <v>1190</v>
      </c>
      <c r="M9" s="2" t="s">
        <v>145</v>
      </c>
      <c r="N9" s="2" t="s">
        <v>274</v>
      </c>
      <c r="O9" s="2" t="s">
        <v>1183</v>
      </c>
      <c r="P9" s="2" t="s">
        <v>1130</v>
      </c>
      <c r="Q9" s="2" t="s">
        <v>1144</v>
      </c>
      <c r="R9" s="2" t="s">
        <v>193</v>
      </c>
      <c r="S9" s="2" t="s">
        <v>1192</v>
      </c>
      <c r="T9" s="2" t="s">
        <v>1193</v>
      </c>
      <c r="U9" s="2" t="s">
        <v>1186</v>
      </c>
      <c r="V9" s="2" t="s">
        <v>1149</v>
      </c>
      <c r="W9" s="2"/>
      <c r="X9" s="2"/>
      <c r="Y9" s="2"/>
      <c r="Z9" s="2"/>
      <c r="AA9" s="2" t="s">
        <v>1187</v>
      </c>
      <c r="AB9" s="2" t="s">
        <v>1187</v>
      </c>
      <c r="AC9">
        <f>Notes!$G$7 * Notes!$O$7 * Notes!$C$10 * Notes!$C$13</f>
        <v>15323974020</v>
      </c>
      <c r="AD9">
        <f>Notes!$H$7 * Notes!$P$7 * Notes!$C$10 * Notes!$C$13</f>
        <v>29747245500</v>
      </c>
      <c r="AE9">
        <f>Notes!$I$7 * Notes!$Q$7 * Notes!$C$10 * Notes!$C$13</f>
        <v>35066547000</v>
      </c>
      <c r="AF9">
        <f>Notes!$J$7 * Notes!$R$7 * Notes!$C$10 * Notes!$C$13</f>
        <v>14319363840</v>
      </c>
      <c r="AG9">
        <v>1</v>
      </c>
      <c r="AH9">
        <v>2</v>
      </c>
      <c r="AI9">
        <v>1</v>
      </c>
    </row>
    <row r="10" spans="1:35" ht="45" x14ac:dyDescent="0.25">
      <c r="A10" s="2" t="s">
        <v>37</v>
      </c>
      <c r="B10" s="2" t="s">
        <v>1194</v>
      </c>
      <c r="C10" s="2" t="s">
        <v>1195</v>
      </c>
      <c r="D10" s="2" t="s">
        <v>1196</v>
      </c>
      <c r="E10" s="2"/>
      <c r="F10" s="2" t="s">
        <v>1197</v>
      </c>
      <c r="G10" s="2" t="s">
        <v>1198</v>
      </c>
      <c r="H10" s="2" t="s">
        <v>1199</v>
      </c>
      <c r="I10" s="2"/>
      <c r="J10" s="2" t="s">
        <v>44</v>
      </c>
      <c r="K10" s="2" t="s">
        <v>1200</v>
      </c>
      <c r="L10" s="2" t="s">
        <v>1197</v>
      </c>
      <c r="M10" s="2" t="s">
        <v>145</v>
      </c>
      <c r="N10" s="2" t="s">
        <v>274</v>
      </c>
      <c r="O10" s="2"/>
      <c r="P10" s="2" t="s">
        <v>1130</v>
      </c>
      <c r="Q10" s="2" t="s">
        <v>1131</v>
      </c>
      <c r="R10" s="2" t="s">
        <v>441</v>
      </c>
      <c r="S10" s="2" t="s">
        <v>1201</v>
      </c>
      <c r="T10" s="2" t="s">
        <v>1202</v>
      </c>
      <c r="U10" s="2" t="s">
        <v>1203</v>
      </c>
      <c r="V10" s="2" t="s">
        <v>1204</v>
      </c>
      <c r="W10" s="2"/>
      <c r="X10" s="2"/>
      <c r="Y10" s="2"/>
      <c r="Z10" s="2"/>
      <c r="AA10" s="2" t="s">
        <v>1205</v>
      </c>
      <c r="AB10" s="2" t="s">
        <v>1205</v>
      </c>
      <c r="AC10">
        <f>Notes!$G$7 * Notes!$C$10 * Notes!$C$13</f>
        <v>222086580</v>
      </c>
      <c r="AD10">
        <f>Notes!$H$7 * Notes!$C$10 * Notes!$C$13</f>
        <v>396629940</v>
      </c>
      <c r="AE10">
        <f>Notes!$I$7 * Notes!$C$10 * Notes!$C$13</f>
        <v>467553960</v>
      </c>
      <c r="AF10">
        <f>Notes!$J$7 * Notes!$C$10 * Notes!$C$13</f>
        <v>111870030</v>
      </c>
      <c r="AG10">
        <v>2</v>
      </c>
      <c r="AH10">
        <v>2</v>
      </c>
    </row>
    <row r="11" spans="1:35" ht="45" x14ac:dyDescent="0.25">
      <c r="A11" s="2" t="s">
        <v>37</v>
      </c>
      <c r="B11" s="2" t="s">
        <v>1206</v>
      </c>
      <c r="C11" s="2" t="s">
        <v>64</v>
      </c>
      <c r="D11" s="2" t="s">
        <v>1207</v>
      </c>
      <c r="E11" s="2"/>
      <c r="F11" s="2" t="s">
        <v>1208</v>
      </c>
      <c r="G11" s="2" t="s">
        <v>1209</v>
      </c>
      <c r="H11" s="2" t="s">
        <v>824</v>
      </c>
      <c r="I11" s="2" t="s">
        <v>81</v>
      </c>
      <c r="J11" s="2" t="s">
        <v>44</v>
      </c>
      <c r="K11" s="2" t="s">
        <v>45</v>
      </c>
      <c r="L11" s="2" t="s">
        <v>1208</v>
      </c>
      <c r="M11" s="2" t="s">
        <v>145</v>
      </c>
      <c r="N11" s="2" t="s">
        <v>274</v>
      </c>
      <c r="O11" s="2" t="s">
        <v>146</v>
      </c>
      <c r="P11" s="2" t="s">
        <v>1130</v>
      </c>
      <c r="Q11" s="2" t="s">
        <v>1131</v>
      </c>
      <c r="R11" s="2" t="s">
        <v>1210</v>
      </c>
      <c r="S11" s="2" t="s">
        <v>1211</v>
      </c>
      <c r="T11" s="2" t="s">
        <v>1212</v>
      </c>
      <c r="U11" s="2" t="s">
        <v>849</v>
      </c>
      <c r="V11" s="2" t="s">
        <v>850</v>
      </c>
      <c r="W11" s="2"/>
      <c r="X11" s="2"/>
      <c r="Y11" s="2"/>
      <c r="Z11" s="2"/>
      <c r="AA11" s="2" t="s">
        <v>1213</v>
      </c>
      <c r="AB11" s="2" t="s">
        <v>1213</v>
      </c>
      <c r="AC11">
        <f>Notes!$G$7 * Notes!$C$10 * Notes!$C$13</f>
        <v>222086580</v>
      </c>
      <c r="AD11">
        <f>Notes!$H$7 * Notes!$C$10 * Notes!$C$13</f>
        <v>396629940</v>
      </c>
      <c r="AE11">
        <f>Notes!$I$7 * Notes!$C$10 * Notes!$C$13</f>
        <v>467553960</v>
      </c>
      <c r="AF11">
        <f>Notes!$J$7 * Notes!$C$10 * Notes!$C$13</f>
        <v>111870030</v>
      </c>
      <c r="AG11">
        <v>1</v>
      </c>
      <c r="AH11">
        <v>1</v>
      </c>
      <c r="AI11">
        <v>1</v>
      </c>
    </row>
    <row r="12" spans="1:35" ht="105" customHeight="1" x14ac:dyDescent="0.25">
      <c r="A12" s="7">
        <v>1</v>
      </c>
      <c r="B12" s="2" t="s">
        <v>3742</v>
      </c>
      <c r="C12" s="2" t="s">
        <v>64</v>
      </c>
      <c r="D12" s="2"/>
      <c r="E12" s="2"/>
      <c r="F12" s="2" t="s">
        <v>3743</v>
      </c>
      <c r="G12" s="2" t="s">
        <v>3744</v>
      </c>
      <c r="H12" s="9" t="s">
        <v>824</v>
      </c>
      <c r="I12" s="2" t="s">
        <v>81</v>
      </c>
      <c r="J12" s="2" t="s">
        <v>44</v>
      </c>
      <c r="K12" s="2" t="s">
        <v>45</v>
      </c>
      <c r="L12" s="2" t="s">
        <v>3743</v>
      </c>
      <c r="M12" s="2" t="s">
        <v>145</v>
      </c>
      <c r="N12" s="2" t="s">
        <v>274</v>
      </c>
      <c r="O12" s="2" t="s">
        <v>146</v>
      </c>
      <c r="P12" s="2" t="s">
        <v>1130</v>
      </c>
      <c r="Q12" s="2" t="s">
        <v>1131</v>
      </c>
      <c r="R12" s="2">
        <v>93</v>
      </c>
      <c r="S12" t="s">
        <v>3745</v>
      </c>
      <c r="T12" t="s">
        <v>3746</v>
      </c>
      <c r="U12" t="s">
        <v>3747</v>
      </c>
      <c r="V12" t="s">
        <v>850</v>
      </c>
      <c r="W12" s="2" t="s">
        <v>3748</v>
      </c>
      <c r="X12" s="2" t="s">
        <v>3749</v>
      </c>
      <c r="Y12">
        <v>3</v>
      </c>
      <c r="Z12" t="s">
        <v>1389</v>
      </c>
      <c r="AA12">
        <v>-1</v>
      </c>
      <c r="AB12" t="s">
        <v>1389</v>
      </c>
      <c r="AC12">
        <f>Notes!$G$7 * Notes!$C$10 * Notes!$C$13</f>
        <v>222086580</v>
      </c>
      <c r="AD12">
        <f>Notes!$H$7 * Notes!$C$10 * Notes!$C$13</f>
        <v>396629940</v>
      </c>
      <c r="AE12">
        <f>Notes!$I$7 * Notes!$C$10 * Notes!$C$13</f>
        <v>467553960</v>
      </c>
      <c r="AF12">
        <f>Notes!$J$7 * Notes!$C$10 * Notes!$C$13</f>
        <v>111870030</v>
      </c>
      <c r="AG12">
        <v>2</v>
      </c>
      <c r="AH12">
        <v>3</v>
      </c>
      <c r="AI12">
        <v>3</v>
      </c>
    </row>
    <row r="13" spans="1:35" ht="105" customHeight="1" x14ac:dyDescent="0.25">
      <c r="A13" s="7">
        <v>1</v>
      </c>
      <c r="B13" s="2" t="s">
        <v>3750</v>
      </c>
      <c r="C13" s="2" t="s">
        <v>3583</v>
      </c>
      <c r="D13" s="2" t="s">
        <v>3751</v>
      </c>
      <c r="E13" s="2" t="s">
        <v>3751</v>
      </c>
      <c r="F13" s="2" t="s">
        <v>3752</v>
      </c>
      <c r="G13" s="2" t="s">
        <v>3753</v>
      </c>
      <c r="H13" s="9" t="s">
        <v>647</v>
      </c>
      <c r="I13" s="2" t="s">
        <v>81</v>
      </c>
      <c r="J13" s="2" t="s">
        <v>44</v>
      </c>
      <c r="K13" s="2" t="s">
        <v>45</v>
      </c>
      <c r="L13" s="2" t="s">
        <v>3752</v>
      </c>
      <c r="M13" s="2" t="s">
        <v>145</v>
      </c>
      <c r="N13" s="2" t="s">
        <v>274</v>
      </c>
      <c r="O13" s="2" t="s">
        <v>1183</v>
      </c>
      <c r="P13" s="2" t="s">
        <v>1130</v>
      </c>
      <c r="Q13" s="2" t="s">
        <v>1131</v>
      </c>
      <c r="R13" s="2">
        <v>97</v>
      </c>
      <c r="S13" t="s">
        <v>3754</v>
      </c>
      <c r="T13" t="s">
        <v>3755</v>
      </c>
      <c r="U13" t="s">
        <v>3756</v>
      </c>
      <c r="V13" t="s">
        <v>850</v>
      </c>
      <c r="W13" s="2" t="s">
        <v>3757</v>
      </c>
      <c r="X13" s="2" t="s">
        <v>3758</v>
      </c>
      <c r="Y13">
        <v>3</v>
      </c>
      <c r="Z13" t="s">
        <v>1389</v>
      </c>
      <c r="AA13">
        <v>-1</v>
      </c>
      <c r="AB13" t="s">
        <v>1389</v>
      </c>
      <c r="AC13">
        <f>Notes!$G$7 * Notes!$C$10 * Notes!$C$13</f>
        <v>222086580</v>
      </c>
      <c r="AD13">
        <f>Notes!$H$7 * Notes!$C$10 * Notes!$C$13</f>
        <v>396629940</v>
      </c>
      <c r="AE13">
        <f>Notes!$I$7 * Notes!$C$10 * Notes!$C$13</f>
        <v>467553960</v>
      </c>
      <c r="AF13">
        <f>Notes!$J$7 * Notes!$C$10 * Notes!$C$13</f>
        <v>111870030</v>
      </c>
      <c r="AG13">
        <v>3</v>
      </c>
      <c r="AH13">
        <v>3</v>
      </c>
      <c r="AI13">
        <v>3</v>
      </c>
    </row>
    <row r="14" spans="1:35" ht="105" customHeight="1" x14ac:dyDescent="0.25">
      <c r="A14" s="7">
        <v>1</v>
      </c>
      <c r="B14" s="2" t="s">
        <v>3759</v>
      </c>
      <c r="C14" s="2" t="s">
        <v>3583</v>
      </c>
      <c r="D14" s="2" t="s">
        <v>3751</v>
      </c>
      <c r="E14" s="2" t="s">
        <v>3751</v>
      </c>
      <c r="F14" s="2" t="s">
        <v>1357</v>
      </c>
      <c r="G14" s="2" t="s">
        <v>3585</v>
      </c>
      <c r="H14" s="9" t="s">
        <v>647</v>
      </c>
      <c r="I14" s="2" t="s">
        <v>81</v>
      </c>
      <c r="J14" s="2" t="s">
        <v>44</v>
      </c>
      <c r="K14" s="2" t="s">
        <v>45</v>
      </c>
      <c r="L14" s="2" t="s">
        <v>1357</v>
      </c>
      <c r="M14" s="2" t="s">
        <v>145</v>
      </c>
      <c r="N14" s="2" t="s">
        <v>274</v>
      </c>
      <c r="O14" s="2" t="s">
        <v>1183</v>
      </c>
      <c r="P14" s="2" t="s">
        <v>1130</v>
      </c>
      <c r="Q14" s="2" t="s">
        <v>1131</v>
      </c>
      <c r="R14" s="2">
        <v>95</v>
      </c>
      <c r="S14" t="s">
        <v>3760</v>
      </c>
      <c r="T14" t="s">
        <v>3761</v>
      </c>
      <c r="U14" t="s">
        <v>3756</v>
      </c>
      <c r="V14" t="s">
        <v>850</v>
      </c>
      <c r="W14" s="2" t="s">
        <v>3757</v>
      </c>
      <c r="X14" s="2" t="s">
        <v>3758</v>
      </c>
      <c r="Y14">
        <v>1</v>
      </c>
      <c r="Z14" t="s">
        <v>1389</v>
      </c>
      <c r="AA14">
        <v>1</v>
      </c>
      <c r="AB14" t="s">
        <v>1389</v>
      </c>
      <c r="AC14">
        <f>Notes!$G$7 * Notes!$C$10 * Notes!$C$13</f>
        <v>222086580</v>
      </c>
      <c r="AD14">
        <f>Notes!$H$7 * Notes!$C$10 * Notes!$C$13</f>
        <v>396629940</v>
      </c>
      <c r="AE14">
        <f>Notes!$I$7 * Notes!$C$10 * Notes!$C$13</f>
        <v>467553960</v>
      </c>
      <c r="AF14">
        <f>Notes!$J$7 * Notes!$C$10 * Notes!$C$13</f>
        <v>111870030</v>
      </c>
      <c r="AG14">
        <v>1</v>
      </c>
      <c r="AH14">
        <v>2</v>
      </c>
      <c r="AI14">
        <v>1</v>
      </c>
    </row>
    <row r="15" spans="1:35" ht="105" customHeight="1" x14ac:dyDescent="0.25">
      <c r="A15" s="7">
        <v>1</v>
      </c>
      <c r="B15" s="2" t="s">
        <v>3762</v>
      </c>
      <c r="C15" s="2" t="s">
        <v>3583</v>
      </c>
      <c r="D15" s="2" t="s">
        <v>3751</v>
      </c>
      <c r="E15" s="2" t="s">
        <v>3751</v>
      </c>
      <c r="F15" s="2" t="s">
        <v>3763</v>
      </c>
      <c r="G15" s="2" t="s">
        <v>3764</v>
      </c>
      <c r="H15" s="9" t="s">
        <v>647</v>
      </c>
      <c r="I15" s="2" t="s">
        <v>81</v>
      </c>
      <c r="J15" s="2" t="s">
        <v>44</v>
      </c>
      <c r="K15" s="2" t="s">
        <v>45</v>
      </c>
      <c r="L15" s="2" t="s">
        <v>3763</v>
      </c>
      <c r="M15" s="2" t="s">
        <v>145</v>
      </c>
      <c r="N15" s="2" t="s">
        <v>274</v>
      </c>
      <c r="O15" s="2" t="s">
        <v>1183</v>
      </c>
      <c r="P15" s="2" t="s">
        <v>1130</v>
      </c>
      <c r="Q15" s="2" t="s">
        <v>1131</v>
      </c>
      <c r="R15" s="2">
        <v>98</v>
      </c>
      <c r="S15" t="s">
        <v>3765</v>
      </c>
      <c r="T15" t="s">
        <v>3766</v>
      </c>
      <c r="U15" t="s">
        <v>3756</v>
      </c>
      <c r="V15" t="s">
        <v>850</v>
      </c>
      <c r="W15" s="2" t="s">
        <v>3757</v>
      </c>
      <c r="X15" s="2" t="s">
        <v>3758</v>
      </c>
      <c r="Y15">
        <v>3</v>
      </c>
      <c r="Z15" t="s">
        <v>1389</v>
      </c>
      <c r="AA15">
        <v>-1</v>
      </c>
      <c r="AB15" t="s">
        <v>1389</v>
      </c>
      <c r="AC15">
        <f>Notes!$G$7 * Notes!$C$10 * Notes!$C$13</f>
        <v>222086580</v>
      </c>
      <c r="AD15">
        <f>Notes!$H$7 * Notes!$C$10 * Notes!$C$13</f>
        <v>396629940</v>
      </c>
      <c r="AE15">
        <f>Notes!$I$7 * Notes!$C$10 * Notes!$C$13</f>
        <v>467553960</v>
      </c>
      <c r="AF15">
        <f>Notes!$J$7 * Notes!$C$10 * Notes!$C$13</f>
        <v>111870030</v>
      </c>
      <c r="AG15">
        <v>3</v>
      </c>
      <c r="AH15">
        <v>3</v>
      </c>
      <c r="AI15">
        <v>3</v>
      </c>
    </row>
    <row r="16" spans="1:35" ht="105" customHeight="1" x14ac:dyDescent="0.25">
      <c r="A16" s="7">
        <v>1</v>
      </c>
      <c r="B16" s="2" t="s">
        <v>3767</v>
      </c>
      <c r="C16" s="2" t="s">
        <v>3583</v>
      </c>
      <c r="D16" s="2" t="s">
        <v>3751</v>
      </c>
      <c r="E16" s="2" t="s">
        <v>3751</v>
      </c>
      <c r="F16" s="2" t="s">
        <v>1358</v>
      </c>
      <c r="G16" s="2" t="s">
        <v>3591</v>
      </c>
      <c r="H16" s="9" t="s">
        <v>647</v>
      </c>
      <c r="I16" s="2" t="s">
        <v>81</v>
      </c>
      <c r="J16" s="2" t="s">
        <v>44</v>
      </c>
      <c r="K16" s="2" t="s">
        <v>45</v>
      </c>
      <c r="L16" s="2" t="s">
        <v>1358</v>
      </c>
      <c r="M16" s="2" t="s">
        <v>145</v>
      </c>
      <c r="N16" s="2" t="s">
        <v>274</v>
      </c>
      <c r="O16" s="2" t="s">
        <v>1183</v>
      </c>
      <c r="P16" s="2" t="s">
        <v>1130</v>
      </c>
      <c r="Q16" s="2" t="s">
        <v>1131</v>
      </c>
      <c r="R16" s="2">
        <v>96</v>
      </c>
      <c r="S16" t="s">
        <v>3768</v>
      </c>
      <c r="T16" t="s">
        <v>3769</v>
      </c>
      <c r="U16" t="s">
        <v>3756</v>
      </c>
      <c r="V16" t="s">
        <v>850</v>
      </c>
      <c r="W16" s="2" t="s">
        <v>3757</v>
      </c>
      <c r="X16" s="2" t="s">
        <v>3758</v>
      </c>
      <c r="Y16">
        <v>1</v>
      </c>
      <c r="Z16" t="s">
        <v>1389</v>
      </c>
      <c r="AA16">
        <v>1</v>
      </c>
      <c r="AB16" t="s">
        <v>1389</v>
      </c>
      <c r="AC16">
        <f>Notes!$G$7 * Notes!$C$10 * Notes!$C$13</f>
        <v>222086580</v>
      </c>
      <c r="AD16">
        <f>Notes!$H$7 * Notes!$C$10 * Notes!$C$13</f>
        <v>396629940</v>
      </c>
      <c r="AE16">
        <f>Notes!$I$7 * Notes!$C$10 * Notes!$C$13</f>
        <v>467553960</v>
      </c>
      <c r="AF16">
        <f>Notes!$J$7 * Notes!$C$10 * Notes!$C$13</f>
        <v>111870030</v>
      </c>
      <c r="AG16">
        <v>2</v>
      </c>
      <c r="AH16">
        <v>2</v>
      </c>
      <c r="AI16">
        <v>1</v>
      </c>
    </row>
    <row r="17" spans="1:35" ht="90" customHeight="1" x14ac:dyDescent="0.25">
      <c r="A17" s="7">
        <v>2</v>
      </c>
      <c r="B17" s="2" t="s">
        <v>3770</v>
      </c>
      <c r="C17" s="2" t="s">
        <v>39</v>
      </c>
      <c r="D17" s="2" t="s">
        <v>3771</v>
      </c>
      <c r="E17" s="2" t="s">
        <v>3771</v>
      </c>
      <c r="F17" s="2" t="s">
        <v>3772</v>
      </c>
      <c r="G17" s="2" t="s">
        <v>3773</v>
      </c>
      <c r="H17" s="9" t="s">
        <v>824</v>
      </c>
      <c r="I17" s="2"/>
      <c r="J17" s="2" t="s">
        <v>44</v>
      </c>
      <c r="K17" s="2" t="s">
        <v>45</v>
      </c>
      <c r="L17" s="2" t="s">
        <v>3772</v>
      </c>
      <c r="M17" s="2" t="s">
        <v>145</v>
      </c>
      <c r="N17" s="2" t="s">
        <v>274</v>
      </c>
      <c r="O17" s="2" t="s">
        <v>146</v>
      </c>
      <c r="P17" s="2" t="s">
        <v>1130</v>
      </c>
      <c r="Q17" s="2" t="s">
        <v>1131</v>
      </c>
      <c r="R17" s="2">
        <v>72</v>
      </c>
      <c r="S17" t="s">
        <v>3774</v>
      </c>
      <c r="T17" t="s">
        <v>3775</v>
      </c>
      <c r="U17" t="s">
        <v>3747</v>
      </c>
      <c r="V17" t="s">
        <v>850</v>
      </c>
      <c r="W17" s="2" t="s">
        <v>3757</v>
      </c>
      <c r="X17" s="2" t="s">
        <v>1440</v>
      </c>
      <c r="Y17">
        <v>3</v>
      </c>
      <c r="Z17" t="s">
        <v>1389</v>
      </c>
      <c r="AA17">
        <v>-1</v>
      </c>
      <c r="AB17" t="s">
        <v>1389</v>
      </c>
      <c r="AC17">
        <f>Notes!$G$7 * Notes!$C$10 * Notes!$C$13</f>
        <v>222086580</v>
      </c>
      <c r="AD17">
        <f>Notes!$H$7 * Notes!$C$10 * Notes!$C$13</f>
        <v>396629940</v>
      </c>
      <c r="AE17">
        <f>Notes!$I$7 * Notes!$C$10 * Notes!$C$13</f>
        <v>467553960</v>
      </c>
      <c r="AF17">
        <f>Notes!$J$7 * Notes!$C$10 * Notes!$C$13</f>
        <v>111870030</v>
      </c>
      <c r="AG17">
        <v>3</v>
      </c>
      <c r="AH17">
        <v>3</v>
      </c>
      <c r="AI17">
        <v>3</v>
      </c>
    </row>
    <row r="18" spans="1:35" ht="90" customHeight="1" x14ac:dyDescent="0.25">
      <c r="A18" s="7">
        <v>1</v>
      </c>
      <c r="B18" s="2" t="s">
        <v>3776</v>
      </c>
      <c r="C18" s="2" t="s">
        <v>39</v>
      </c>
      <c r="D18" s="2" t="s">
        <v>3777</v>
      </c>
      <c r="E18" s="2" t="s">
        <v>3777</v>
      </c>
      <c r="F18" s="2" t="s">
        <v>3778</v>
      </c>
      <c r="G18" s="2" t="s">
        <v>3779</v>
      </c>
      <c r="H18" s="9" t="s">
        <v>824</v>
      </c>
      <c r="I18" s="2" t="s">
        <v>81</v>
      </c>
      <c r="J18" s="2" t="s">
        <v>44</v>
      </c>
      <c r="K18" s="2" t="s">
        <v>45</v>
      </c>
      <c r="L18" s="2" t="s">
        <v>3778</v>
      </c>
      <c r="M18" s="2" t="s">
        <v>145</v>
      </c>
      <c r="N18" s="2" t="s">
        <v>274</v>
      </c>
      <c r="O18" s="2" t="s">
        <v>146</v>
      </c>
      <c r="P18" s="2" t="s">
        <v>1130</v>
      </c>
      <c r="Q18" s="2" t="s">
        <v>1131</v>
      </c>
      <c r="R18" s="2">
        <v>66</v>
      </c>
      <c r="S18" t="s">
        <v>3780</v>
      </c>
      <c r="T18" t="s">
        <v>3781</v>
      </c>
      <c r="U18" t="s">
        <v>3747</v>
      </c>
      <c r="V18" t="s">
        <v>850</v>
      </c>
      <c r="W18" s="2" t="s">
        <v>3782</v>
      </c>
      <c r="X18" s="2" t="s">
        <v>3783</v>
      </c>
      <c r="Y18">
        <v>3</v>
      </c>
      <c r="Z18" t="s">
        <v>1389</v>
      </c>
      <c r="AA18">
        <v>-1</v>
      </c>
      <c r="AB18" t="s">
        <v>1389</v>
      </c>
      <c r="AC18">
        <f>Notes!$G$7 * Notes!$C$10 * Notes!$C$13</f>
        <v>222086580</v>
      </c>
      <c r="AD18">
        <f>Notes!$H$7 * Notes!$C$10 * Notes!$C$13</f>
        <v>396629940</v>
      </c>
      <c r="AE18">
        <f>Notes!$I$7 * Notes!$C$10 * Notes!$C$13</f>
        <v>467553960</v>
      </c>
      <c r="AF18">
        <f>Notes!$J$7 * Notes!$C$10 * Notes!$C$13</f>
        <v>111870030</v>
      </c>
      <c r="AG18">
        <v>3</v>
      </c>
      <c r="AH18">
        <v>3</v>
      </c>
      <c r="AI18">
        <v>3</v>
      </c>
    </row>
    <row r="19" spans="1:35" ht="90" customHeight="1" x14ac:dyDescent="0.25">
      <c r="A19" s="7" t="s">
        <v>37</v>
      </c>
      <c r="B19" s="2" t="s">
        <v>3784</v>
      </c>
      <c r="C19" s="2" t="s">
        <v>1214</v>
      </c>
      <c r="D19" s="2"/>
      <c r="E19" s="2"/>
      <c r="F19" s="2" t="s">
        <v>3785</v>
      </c>
      <c r="G19" s="2" t="s">
        <v>3786</v>
      </c>
      <c r="H19" s="9" t="s">
        <v>824</v>
      </c>
      <c r="I19" s="2"/>
      <c r="J19" s="2" t="s">
        <v>44</v>
      </c>
      <c r="K19" s="2" t="s">
        <v>1143</v>
      </c>
      <c r="L19" s="2" t="s">
        <v>3785</v>
      </c>
      <c r="M19" s="2" t="s">
        <v>145</v>
      </c>
      <c r="N19" s="2" t="s">
        <v>274</v>
      </c>
      <c r="O19" s="2" t="s">
        <v>1050</v>
      </c>
      <c r="P19" s="2" t="s">
        <v>1130</v>
      </c>
      <c r="Q19" s="2" t="s">
        <v>1144</v>
      </c>
      <c r="R19" s="2">
        <v>3</v>
      </c>
      <c r="S19" t="s">
        <v>3787</v>
      </c>
      <c r="T19" t="s">
        <v>3788</v>
      </c>
      <c r="U19" t="s">
        <v>1148</v>
      </c>
      <c r="V19" t="s">
        <v>1149</v>
      </c>
      <c r="W19" s="2" t="s">
        <v>3789</v>
      </c>
      <c r="X19" s="2" t="s">
        <v>3790</v>
      </c>
      <c r="Y19">
        <v>3</v>
      </c>
      <c r="Z19" t="s">
        <v>1389</v>
      </c>
      <c r="AA19">
        <v>-1</v>
      </c>
      <c r="AB19" t="s">
        <v>1389</v>
      </c>
      <c r="AC19">
        <f>Notes!$G$7 * Notes!$C$10 * Notes!$C$13</f>
        <v>222086580</v>
      </c>
      <c r="AD19">
        <f>Notes!$H$7 * Notes!$C$10 * Notes!$C$13</f>
        <v>396629940</v>
      </c>
      <c r="AE19">
        <f>Notes!$I$7 * Notes!$C$10 * Notes!$C$13</f>
        <v>467553960</v>
      </c>
      <c r="AF19">
        <f>Notes!$J$7 * Notes!$C$10 * Notes!$C$13</f>
        <v>111870030</v>
      </c>
      <c r="AG19">
        <v>3</v>
      </c>
      <c r="AH19">
        <v>3</v>
      </c>
      <c r="AI19">
        <v>3</v>
      </c>
    </row>
    <row r="20" spans="1:35" ht="105" customHeight="1" x14ac:dyDescent="0.25">
      <c r="A20" s="7" t="s">
        <v>37</v>
      </c>
      <c r="B20" s="2" t="s">
        <v>3791</v>
      </c>
      <c r="C20" s="2" t="s">
        <v>720</v>
      </c>
      <c r="D20" s="2" t="s">
        <v>3792</v>
      </c>
      <c r="E20" s="2" t="s">
        <v>3793</v>
      </c>
      <c r="F20" s="2" t="s">
        <v>3794</v>
      </c>
      <c r="G20" s="2" t="s">
        <v>3795</v>
      </c>
      <c r="H20" s="2" t="s">
        <v>3796</v>
      </c>
      <c r="I20" s="2"/>
      <c r="J20" s="2" t="s">
        <v>44</v>
      </c>
      <c r="K20" s="2" t="s">
        <v>724</v>
      </c>
      <c r="L20" s="2" t="s">
        <v>3794</v>
      </c>
      <c r="M20" s="2" t="s">
        <v>145</v>
      </c>
      <c r="N20" s="2" t="s">
        <v>274</v>
      </c>
      <c r="O20" s="2"/>
      <c r="P20" s="2" t="s">
        <v>1130</v>
      </c>
      <c r="Q20" s="2" t="s">
        <v>1131</v>
      </c>
      <c r="R20" s="2">
        <v>3</v>
      </c>
      <c r="S20" t="s">
        <v>3797</v>
      </c>
      <c r="T20" t="s">
        <v>3798</v>
      </c>
      <c r="U20" t="s">
        <v>3799</v>
      </c>
      <c r="V20" t="s">
        <v>3800</v>
      </c>
      <c r="W20" s="2" t="s">
        <v>3748</v>
      </c>
      <c r="X20" s="2" t="s">
        <v>3749</v>
      </c>
      <c r="Y20">
        <v>2</v>
      </c>
      <c r="Z20" t="s">
        <v>1416</v>
      </c>
      <c r="AA20">
        <v>1</v>
      </c>
      <c r="AB20" s="11" t="s">
        <v>1372</v>
      </c>
      <c r="AC20">
        <f>Notes!$G$7 * Notes!$C$10 * Notes!$C$13</f>
        <v>222086580</v>
      </c>
      <c r="AD20">
        <f>Notes!$H$7 * Notes!$C$10 * Notes!$C$13</f>
        <v>396629940</v>
      </c>
      <c r="AE20">
        <f>Notes!$I$7 * Notes!$C$10 * Notes!$C$13</f>
        <v>467553960</v>
      </c>
      <c r="AF20">
        <f>Notes!$J$7 * Notes!$C$10 * Notes!$C$13</f>
        <v>111870030</v>
      </c>
      <c r="AG20">
        <v>3</v>
      </c>
      <c r="AH20">
        <v>2</v>
      </c>
      <c r="AI20">
        <v>3</v>
      </c>
    </row>
    <row r="21" spans="1:35" ht="90" customHeight="1" x14ac:dyDescent="0.25">
      <c r="A21" s="7" t="s">
        <v>37</v>
      </c>
      <c r="B21" s="2" t="s">
        <v>3801</v>
      </c>
      <c r="C21" s="2" t="s">
        <v>189</v>
      </c>
      <c r="D21" s="2"/>
      <c r="E21" s="2"/>
      <c r="F21" s="2" t="s">
        <v>3802</v>
      </c>
      <c r="G21" s="2" t="s">
        <v>3803</v>
      </c>
      <c r="H21" s="9" t="s">
        <v>824</v>
      </c>
      <c r="I21" s="2"/>
      <c r="J21" s="2" t="s">
        <v>44</v>
      </c>
      <c r="K21" s="2" t="s">
        <v>45</v>
      </c>
      <c r="L21" s="2" t="s">
        <v>3802</v>
      </c>
      <c r="M21" s="2" t="s">
        <v>145</v>
      </c>
      <c r="N21" s="2" t="s">
        <v>274</v>
      </c>
      <c r="O21" s="2" t="s">
        <v>146</v>
      </c>
      <c r="P21" s="2" t="s">
        <v>1130</v>
      </c>
      <c r="Q21" s="2" t="s">
        <v>1131</v>
      </c>
      <c r="R21" s="2">
        <v>4</v>
      </c>
      <c r="S21" t="s">
        <v>3804</v>
      </c>
      <c r="T21" t="s">
        <v>3805</v>
      </c>
      <c r="U21" t="s">
        <v>1437</v>
      </c>
      <c r="V21" t="s">
        <v>1438</v>
      </c>
      <c r="W21" s="2" t="s">
        <v>3782</v>
      </c>
      <c r="X21" s="2" t="s">
        <v>1440</v>
      </c>
      <c r="Y21">
        <v>2</v>
      </c>
      <c r="Z21" t="s">
        <v>1416</v>
      </c>
      <c r="AA21">
        <v>1</v>
      </c>
      <c r="AB21" s="11" t="s">
        <v>1372</v>
      </c>
      <c r="AC21">
        <f>Notes!$G$7 * Notes!$C$10 * Notes!$C$13</f>
        <v>222086580</v>
      </c>
      <c r="AD21">
        <f>Notes!$H$7 * Notes!$C$10 * Notes!$C$13</f>
        <v>396629940</v>
      </c>
      <c r="AE21">
        <f>Notes!$I$7 * Notes!$C$10 * Notes!$C$13</f>
        <v>467553960</v>
      </c>
      <c r="AF21">
        <f>Notes!$J$7 * Notes!$C$10 * Notes!$C$13</f>
        <v>111870030</v>
      </c>
      <c r="AG21">
        <v>3</v>
      </c>
      <c r="AH21">
        <v>2</v>
      </c>
      <c r="AI21">
        <v>3</v>
      </c>
    </row>
    <row r="22" spans="1:35" ht="90" customHeight="1" x14ac:dyDescent="0.25">
      <c r="A22" s="7" t="s">
        <v>37</v>
      </c>
      <c r="B22" s="2" t="s">
        <v>3806</v>
      </c>
      <c r="C22" s="2" t="s">
        <v>189</v>
      </c>
      <c r="D22" s="2"/>
      <c r="E22" s="2"/>
      <c r="F22" s="2" t="s">
        <v>3807</v>
      </c>
      <c r="G22" s="2" t="s">
        <v>3808</v>
      </c>
      <c r="H22" s="9" t="s">
        <v>824</v>
      </c>
      <c r="I22" s="2"/>
      <c r="J22" s="2" t="s">
        <v>44</v>
      </c>
      <c r="K22" s="2" t="s">
        <v>45</v>
      </c>
      <c r="L22" s="2" t="s">
        <v>3807</v>
      </c>
      <c r="M22" s="2" t="s">
        <v>145</v>
      </c>
      <c r="N22" s="2" t="s">
        <v>274</v>
      </c>
      <c r="O22" s="2" t="s">
        <v>146</v>
      </c>
      <c r="P22" s="2" t="s">
        <v>1130</v>
      </c>
      <c r="Q22" s="2" t="s">
        <v>1131</v>
      </c>
      <c r="R22" s="2">
        <v>5</v>
      </c>
      <c r="S22" t="s">
        <v>3809</v>
      </c>
      <c r="T22" t="s">
        <v>3810</v>
      </c>
      <c r="U22" t="s">
        <v>1437</v>
      </c>
      <c r="V22" t="s">
        <v>1438</v>
      </c>
      <c r="W22" s="2" t="s">
        <v>3782</v>
      </c>
      <c r="X22" s="2" t="s">
        <v>1440</v>
      </c>
      <c r="Y22">
        <v>3</v>
      </c>
      <c r="Z22" t="s">
        <v>1416</v>
      </c>
      <c r="AA22">
        <v>-1</v>
      </c>
      <c r="AB22" t="s">
        <v>1389</v>
      </c>
      <c r="AC22">
        <f>Notes!$G$7 * Notes!$C$10 * Notes!$C$13</f>
        <v>222086580</v>
      </c>
      <c r="AD22">
        <f>Notes!$H$7 * Notes!$C$10 * Notes!$C$13</f>
        <v>396629940</v>
      </c>
      <c r="AE22">
        <f>Notes!$I$7 * Notes!$C$10 * Notes!$C$13</f>
        <v>467553960</v>
      </c>
      <c r="AF22">
        <f>Notes!$J$7 * Notes!$C$10 * Notes!$C$13</f>
        <v>111870030</v>
      </c>
      <c r="AG22">
        <v>3</v>
      </c>
      <c r="AH22">
        <v>3</v>
      </c>
      <c r="AI22">
        <v>3</v>
      </c>
    </row>
    <row r="23" spans="1:35" ht="90" customHeight="1" x14ac:dyDescent="0.25">
      <c r="A23" s="7" t="s">
        <v>37</v>
      </c>
      <c r="B23" s="2" t="s">
        <v>3811</v>
      </c>
      <c r="C23" s="2" t="s">
        <v>1067</v>
      </c>
      <c r="D23" s="2" t="s">
        <v>3812</v>
      </c>
      <c r="E23" s="2" t="s">
        <v>3813</v>
      </c>
      <c r="F23" s="2" t="s">
        <v>3814</v>
      </c>
      <c r="G23" s="2" t="s">
        <v>3815</v>
      </c>
      <c r="H23" s="2" t="s">
        <v>3796</v>
      </c>
      <c r="I23" s="2"/>
      <c r="J23" s="2" t="s">
        <v>44</v>
      </c>
      <c r="K23" s="2" t="s">
        <v>724</v>
      </c>
      <c r="L23" s="2" t="s">
        <v>3814</v>
      </c>
      <c r="M23" s="2" t="s">
        <v>145</v>
      </c>
      <c r="N23" s="2" t="s">
        <v>274</v>
      </c>
      <c r="O23" s="2"/>
      <c r="P23" s="2" t="s">
        <v>1130</v>
      </c>
      <c r="Q23" s="2" t="s">
        <v>1131</v>
      </c>
      <c r="R23" s="2">
        <v>6</v>
      </c>
      <c r="S23" t="s">
        <v>3816</v>
      </c>
      <c r="T23" t="s">
        <v>3817</v>
      </c>
      <c r="U23" t="s">
        <v>3799</v>
      </c>
      <c r="V23" t="s">
        <v>3800</v>
      </c>
      <c r="W23" s="2" t="s">
        <v>3818</v>
      </c>
      <c r="X23" s="2" t="s">
        <v>3819</v>
      </c>
      <c r="Y23">
        <v>2</v>
      </c>
      <c r="Z23" t="s">
        <v>1416</v>
      </c>
      <c r="AA23">
        <v>1</v>
      </c>
      <c r="AB23" s="11" t="s">
        <v>1372</v>
      </c>
      <c r="AC23">
        <f>Notes!$G$7 * Notes!$C$10 * Notes!$C$13</f>
        <v>222086580</v>
      </c>
      <c r="AD23">
        <f>Notes!$H$7 * Notes!$C$10 * Notes!$C$13</f>
        <v>396629940</v>
      </c>
      <c r="AE23">
        <f>Notes!$I$7 * Notes!$C$10 * Notes!$C$13</f>
        <v>467553960</v>
      </c>
      <c r="AF23">
        <f>Notes!$J$7 * Notes!$C$10 * Notes!$C$13</f>
        <v>111870030</v>
      </c>
      <c r="AG23">
        <v>3</v>
      </c>
      <c r="AH23">
        <v>2</v>
      </c>
      <c r="AI23">
        <v>3</v>
      </c>
    </row>
    <row r="24" spans="1:35" ht="105" customHeight="1" x14ac:dyDescent="0.25">
      <c r="A24" s="7">
        <v>3</v>
      </c>
      <c r="B24" s="2" t="s">
        <v>3821</v>
      </c>
      <c r="C24" s="2" t="s">
        <v>1110</v>
      </c>
      <c r="D24" s="2" t="s">
        <v>3822</v>
      </c>
      <c r="E24" s="2" t="s">
        <v>3822</v>
      </c>
      <c r="F24" s="2" t="s">
        <v>3823</v>
      </c>
      <c r="G24" s="2" t="s">
        <v>3824</v>
      </c>
      <c r="H24" s="9" t="s">
        <v>824</v>
      </c>
      <c r="I24" s="2"/>
      <c r="J24" s="2" t="s">
        <v>44</v>
      </c>
      <c r="K24" s="2" t="s">
        <v>45</v>
      </c>
      <c r="L24" s="2" t="s">
        <v>3823</v>
      </c>
      <c r="M24" s="2" t="s">
        <v>145</v>
      </c>
      <c r="N24" s="2" t="s">
        <v>274</v>
      </c>
      <c r="O24" s="2" t="s">
        <v>146</v>
      </c>
      <c r="P24" s="2" t="s">
        <v>1130</v>
      </c>
      <c r="Q24" s="2" t="s">
        <v>1131</v>
      </c>
      <c r="R24" s="2">
        <v>8</v>
      </c>
      <c r="S24" t="s">
        <v>3825</v>
      </c>
      <c r="T24" t="s">
        <v>3826</v>
      </c>
      <c r="U24" t="s">
        <v>1437</v>
      </c>
      <c r="V24" t="s">
        <v>1438</v>
      </c>
      <c r="W24" s="2" t="s">
        <v>3827</v>
      </c>
      <c r="X24" s="2" t="s">
        <v>3828</v>
      </c>
      <c r="Y24">
        <v>2</v>
      </c>
      <c r="Z24" t="s">
        <v>1416</v>
      </c>
      <c r="AA24">
        <v>1</v>
      </c>
      <c r="AB24" t="s">
        <v>1389</v>
      </c>
      <c r="AC24">
        <f>Notes!$G$7 * Notes!$C$10 * Notes!$C$13</f>
        <v>222086580</v>
      </c>
      <c r="AD24">
        <f>Notes!$H$7 * Notes!$C$10 * Notes!$C$13</f>
        <v>396629940</v>
      </c>
      <c r="AE24">
        <f>Notes!$I$7 * Notes!$C$10 * Notes!$C$13</f>
        <v>467553960</v>
      </c>
      <c r="AF24">
        <f>Notes!$J$7 * Notes!$C$10 * Notes!$C$13</f>
        <v>111870030</v>
      </c>
      <c r="AG24">
        <v>3</v>
      </c>
      <c r="AH24">
        <v>2</v>
      </c>
      <c r="AI24">
        <v>1</v>
      </c>
    </row>
    <row r="25" spans="1:35" ht="105" customHeight="1" x14ac:dyDescent="0.25">
      <c r="A25" s="7" t="s">
        <v>37</v>
      </c>
      <c r="B25" s="2" t="s">
        <v>3829</v>
      </c>
      <c r="C25" s="2" t="s">
        <v>223</v>
      </c>
      <c r="D25" s="2" t="s">
        <v>3830</v>
      </c>
      <c r="E25" s="2" t="s">
        <v>3830</v>
      </c>
      <c r="F25" s="2" t="s">
        <v>3831</v>
      </c>
      <c r="G25" s="2" t="s">
        <v>3832</v>
      </c>
      <c r="H25" s="2" t="s">
        <v>824</v>
      </c>
      <c r="I25" s="2"/>
      <c r="J25" s="2" t="s">
        <v>44</v>
      </c>
      <c r="K25" s="2" t="s">
        <v>724</v>
      </c>
      <c r="L25" s="2" t="s">
        <v>3831</v>
      </c>
      <c r="M25" s="2" t="s">
        <v>145</v>
      </c>
      <c r="N25" s="2" t="s">
        <v>274</v>
      </c>
      <c r="O25" s="2"/>
      <c r="P25" s="2" t="s">
        <v>1130</v>
      </c>
      <c r="Q25" s="2" t="s">
        <v>1131</v>
      </c>
      <c r="R25" s="2">
        <v>9</v>
      </c>
      <c r="S25" t="s">
        <v>3833</v>
      </c>
      <c r="T25" t="s">
        <v>3834</v>
      </c>
      <c r="U25" t="s">
        <v>3835</v>
      </c>
      <c r="V25" t="s">
        <v>3836</v>
      </c>
      <c r="W25" s="2" t="s">
        <v>3837</v>
      </c>
      <c r="X25" s="2" t="s">
        <v>3838</v>
      </c>
      <c r="Y25">
        <v>2</v>
      </c>
      <c r="Z25" t="s">
        <v>1416</v>
      </c>
      <c r="AA25">
        <v>1</v>
      </c>
      <c r="AB25" s="11" t="s">
        <v>1372</v>
      </c>
      <c r="AC25">
        <f>Notes!$G$7 * Notes!$C$10 * Notes!$C$13</f>
        <v>222086580</v>
      </c>
      <c r="AD25">
        <f>Notes!$H$7 * Notes!$C$10 * Notes!$C$13</f>
        <v>396629940</v>
      </c>
      <c r="AE25">
        <f>Notes!$I$7 * Notes!$C$10 * Notes!$C$13</f>
        <v>467553960</v>
      </c>
      <c r="AF25">
        <f>Notes!$J$7 * Notes!$C$10 * Notes!$C$13</f>
        <v>111870030</v>
      </c>
      <c r="AG25">
        <v>3</v>
      </c>
      <c r="AH25">
        <v>2</v>
      </c>
      <c r="AI25">
        <v>3</v>
      </c>
    </row>
    <row r="26" spans="1:35" ht="150" customHeight="1" x14ac:dyDescent="0.25">
      <c r="A26" s="7" t="s">
        <v>37</v>
      </c>
      <c r="B26" s="2" t="s">
        <v>3839</v>
      </c>
      <c r="C26" s="2" t="s">
        <v>125</v>
      </c>
      <c r="D26" s="2" t="s">
        <v>1117</v>
      </c>
      <c r="E26" s="2" t="s">
        <v>3840</v>
      </c>
      <c r="F26" s="2" t="s">
        <v>1115</v>
      </c>
      <c r="G26" s="2" t="s">
        <v>1116</v>
      </c>
      <c r="H26" s="9" t="s">
        <v>824</v>
      </c>
      <c r="I26" s="2"/>
      <c r="J26" s="2" t="s">
        <v>44</v>
      </c>
      <c r="K26" s="2" t="s">
        <v>1143</v>
      </c>
      <c r="L26" s="2" t="s">
        <v>1115</v>
      </c>
      <c r="M26" s="2" t="s">
        <v>145</v>
      </c>
      <c r="N26" s="2" t="s">
        <v>274</v>
      </c>
      <c r="O26" s="2" t="s">
        <v>1050</v>
      </c>
      <c r="P26" s="2" t="s">
        <v>1130</v>
      </c>
      <c r="Q26" s="2" t="s">
        <v>1144</v>
      </c>
      <c r="R26" s="2">
        <v>10</v>
      </c>
      <c r="S26" t="s">
        <v>3841</v>
      </c>
      <c r="T26" t="s">
        <v>1113</v>
      </c>
      <c r="U26" t="s">
        <v>1148</v>
      </c>
      <c r="V26" t="s">
        <v>1149</v>
      </c>
      <c r="W26" s="2" t="s">
        <v>3842</v>
      </c>
      <c r="X26" s="2" t="s">
        <v>3843</v>
      </c>
      <c r="Y26">
        <v>3</v>
      </c>
      <c r="Z26" t="s">
        <v>1416</v>
      </c>
      <c r="AA26">
        <v>3</v>
      </c>
      <c r="AB26" t="s">
        <v>1389</v>
      </c>
      <c r="AC26">
        <f>Notes!$G$7 * Notes!$C$10 * Notes!$C$13</f>
        <v>222086580</v>
      </c>
      <c r="AD26">
        <f>Notes!$H$7 * Notes!$C$10 * Notes!$C$13</f>
        <v>396629940</v>
      </c>
      <c r="AE26">
        <f>Notes!$I$7 * Notes!$C$10 * Notes!$C$13</f>
        <v>467553960</v>
      </c>
      <c r="AF26">
        <f>Notes!$J$7 * Notes!$C$10 * Notes!$C$13</f>
        <v>111870030</v>
      </c>
      <c r="AG26">
        <v>3</v>
      </c>
      <c r="AH26">
        <v>3</v>
      </c>
      <c r="AI26">
        <v>3</v>
      </c>
    </row>
    <row r="27" spans="1:35" ht="105" customHeight="1" x14ac:dyDescent="0.25">
      <c r="A27" s="7" t="s">
        <v>37</v>
      </c>
      <c r="B27" s="2" t="s">
        <v>1056</v>
      </c>
      <c r="C27" s="2" t="s">
        <v>223</v>
      </c>
      <c r="D27" s="2"/>
      <c r="E27" s="2"/>
      <c r="F27" s="2" t="s">
        <v>1051</v>
      </c>
      <c r="G27" s="2" t="s">
        <v>1054</v>
      </c>
      <c r="H27" s="9" t="s">
        <v>824</v>
      </c>
      <c r="I27" s="2"/>
      <c r="J27" s="2" t="s">
        <v>44</v>
      </c>
      <c r="K27" s="2" t="s">
        <v>1143</v>
      </c>
      <c r="L27" s="2" t="s">
        <v>1051</v>
      </c>
      <c r="M27" s="2" t="s">
        <v>145</v>
      </c>
      <c r="N27" s="2" t="s">
        <v>274</v>
      </c>
      <c r="O27" s="2" t="s">
        <v>1050</v>
      </c>
      <c r="P27" s="2" t="s">
        <v>1130</v>
      </c>
      <c r="Q27" s="2" t="s">
        <v>1144</v>
      </c>
      <c r="R27" s="2">
        <v>11</v>
      </c>
      <c r="S27" t="s">
        <v>3844</v>
      </c>
      <c r="T27" t="s">
        <v>1047</v>
      </c>
      <c r="U27" t="s">
        <v>1148</v>
      </c>
      <c r="V27" t="s">
        <v>1149</v>
      </c>
      <c r="W27" s="2" t="s">
        <v>3845</v>
      </c>
      <c r="X27" s="2" t="s">
        <v>3846</v>
      </c>
      <c r="Y27">
        <v>1</v>
      </c>
      <c r="Z27" t="s">
        <v>1389</v>
      </c>
      <c r="AA27">
        <v>1</v>
      </c>
      <c r="AB27" s="11" t="s">
        <v>1372</v>
      </c>
      <c r="AC27">
        <f>Notes!$G$7 * Notes!$C$10 * Notes!$C$13</f>
        <v>222086580</v>
      </c>
      <c r="AD27">
        <f>Notes!$H$7 * Notes!$C$10 * Notes!$C$13</f>
        <v>396629940</v>
      </c>
      <c r="AE27">
        <f>Notes!$I$7 * Notes!$C$10 * Notes!$C$13</f>
        <v>467553960</v>
      </c>
      <c r="AF27">
        <f>Notes!$J$7 * Notes!$C$10 * Notes!$C$13</f>
        <v>111870030</v>
      </c>
      <c r="AG27">
        <v>3</v>
      </c>
      <c r="AH27">
        <v>1</v>
      </c>
      <c r="AI27">
        <v>3</v>
      </c>
    </row>
    <row r="28" spans="1:35" ht="120" customHeight="1" x14ac:dyDescent="0.25">
      <c r="A28" s="7" t="s">
        <v>37</v>
      </c>
      <c r="B28" s="2" t="s">
        <v>3847</v>
      </c>
      <c r="C28" s="2" t="s">
        <v>141</v>
      </c>
      <c r="D28" s="2" t="s">
        <v>3848</v>
      </c>
      <c r="E28" s="2" t="s">
        <v>3848</v>
      </c>
      <c r="F28" s="2" t="s">
        <v>3849</v>
      </c>
      <c r="G28" s="2" t="s">
        <v>1142</v>
      </c>
      <c r="H28" s="2" t="s">
        <v>824</v>
      </c>
      <c r="I28" s="2"/>
      <c r="J28" s="2" t="s">
        <v>44</v>
      </c>
      <c r="K28" s="2" t="s">
        <v>724</v>
      </c>
      <c r="L28" s="2" t="s">
        <v>3849</v>
      </c>
      <c r="M28" s="2" t="s">
        <v>145</v>
      </c>
      <c r="N28" s="2" t="s">
        <v>274</v>
      </c>
      <c r="O28" s="2"/>
      <c r="P28" s="2" t="s">
        <v>1130</v>
      </c>
      <c r="Q28" s="2" t="s">
        <v>1131</v>
      </c>
      <c r="R28" s="2">
        <v>13</v>
      </c>
      <c r="S28" t="s">
        <v>3850</v>
      </c>
      <c r="T28" t="s">
        <v>3851</v>
      </c>
      <c r="U28" t="s">
        <v>3835</v>
      </c>
      <c r="V28" t="s">
        <v>3836</v>
      </c>
      <c r="W28" s="2" t="s">
        <v>3852</v>
      </c>
      <c r="X28" s="2" t="s">
        <v>3820</v>
      </c>
      <c r="Y28">
        <v>2</v>
      </c>
      <c r="Z28" t="s">
        <v>1416</v>
      </c>
      <c r="AA28">
        <v>1</v>
      </c>
      <c r="AB28" s="11" t="s">
        <v>1372</v>
      </c>
      <c r="AC28">
        <f>Notes!$G$7 * Notes!$C$10 * Notes!$C$13</f>
        <v>222086580</v>
      </c>
      <c r="AD28">
        <f>Notes!$H$7 * Notes!$C$10 * Notes!$C$13</f>
        <v>396629940</v>
      </c>
      <c r="AE28">
        <f>Notes!$I$7 * Notes!$C$10 * Notes!$C$13</f>
        <v>467553960</v>
      </c>
      <c r="AF28">
        <f>Notes!$J$7 * Notes!$C$10 * Notes!$C$13</f>
        <v>111870030</v>
      </c>
      <c r="AG28">
        <v>3</v>
      </c>
      <c r="AH28">
        <v>2</v>
      </c>
      <c r="AI28">
        <v>3</v>
      </c>
    </row>
    <row r="29" spans="1:35" ht="105" customHeight="1" x14ac:dyDescent="0.25">
      <c r="A29" s="7" t="s">
        <v>256</v>
      </c>
      <c r="B29" s="2" t="s">
        <v>840</v>
      </c>
      <c r="C29" s="2" t="s">
        <v>841</v>
      </c>
      <c r="D29" s="9" t="s">
        <v>842</v>
      </c>
      <c r="E29" s="9" t="s">
        <v>843</v>
      </c>
      <c r="F29" s="2" t="s">
        <v>844</v>
      </c>
      <c r="G29" s="2" t="s">
        <v>845</v>
      </c>
      <c r="H29" s="9" t="s">
        <v>824</v>
      </c>
      <c r="I29" s="2"/>
      <c r="J29" s="2" t="s">
        <v>44</v>
      </c>
      <c r="K29" s="2" t="s">
        <v>45</v>
      </c>
      <c r="L29" s="2" t="s">
        <v>844</v>
      </c>
      <c r="M29" s="2" t="s">
        <v>145</v>
      </c>
      <c r="N29" s="2" t="s">
        <v>274</v>
      </c>
      <c r="O29" s="2" t="s">
        <v>146</v>
      </c>
      <c r="P29" s="2" t="s">
        <v>1130</v>
      </c>
      <c r="Q29" s="2" t="s">
        <v>1131</v>
      </c>
      <c r="R29" s="2">
        <v>20</v>
      </c>
      <c r="S29" t="s">
        <v>3853</v>
      </c>
      <c r="T29" t="s">
        <v>848</v>
      </c>
      <c r="U29" t="s">
        <v>1437</v>
      </c>
      <c r="V29" t="s">
        <v>1438</v>
      </c>
      <c r="W29" s="2" t="s">
        <v>3854</v>
      </c>
      <c r="X29" s="2" t="s">
        <v>3749</v>
      </c>
      <c r="Y29">
        <v>2</v>
      </c>
      <c r="Z29" t="s">
        <v>1389</v>
      </c>
      <c r="AA29">
        <v>1</v>
      </c>
      <c r="AB29" s="11" t="s">
        <v>1372</v>
      </c>
      <c r="AC29">
        <f>Notes!$G$7 * Notes!$C$10 * Notes!$C$13</f>
        <v>222086580</v>
      </c>
      <c r="AD29">
        <f>Notes!$H$7 * Notes!$C$10 * Notes!$C$13</f>
        <v>396629940</v>
      </c>
      <c r="AE29">
        <f>Notes!$I$7 * Notes!$C$10 * Notes!$C$13</f>
        <v>467553960</v>
      </c>
      <c r="AF29">
        <f>Notes!$J$7 * Notes!$C$10 * Notes!$C$13</f>
        <v>111870030</v>
      </c>
      <c r="AG29">
        <v>3</v>
      </c>
      <c r="AH29">
        <v>2</v>
      </c>
      <c r="AI29">
        <v>1</v>
      </c>
    </row>
    <row r="30" spans="1:35" ht="120" customHeight="1" x14ac:dyDescent="0.25">
      <c r="A30" s="7" t="s">
        <v>37</v>
      </c>
      <c r="B30" s="2" t="s">
        <v>3855</v>
      </c>
      <c r="C30" s="2" t="s">
        <v>1158</v>
      </c>
      <c r="D30" s="2"/>
      <c r="E30" s="2"/>
      <c r="F30" s="2" t="s">
        <v>3856</v>
      </c>
      <c r="G30" s="2" t="s">
        <v>1161</v>
      </c>
      <c r="H30" s="2" t="s">
        <v>824</v>
      </c>
      <c r="I30" s="2"/>
      <c r="J30" s="2" t="s">
        <v>44</v>
      </c>
      <c r="K30" s="2" t="s">
        <v>724</v>
      </c>
      <c r="L30" s="2" t="s">
        <v>3856</v>
      </c>
      <c r="M30" s="2" t="s">
        <v>145</v>
      </c>
      <c r="N30" s="2" t="s">
        <v>274</v>
      </c>
      <c r="O30" s="2"/>
      <c r="P30" s="2" t="s">
        <v>1130</v>
      </c>
      <c r="Q30" s="2" t="s">
        <v>1131</v>
      </c>
      <c r="R30" s="2">
        <v>22</v>
      </c>
      <c r="S30" t="s">
        <v>3857</v>
      </c>
      <c r="T30" t="s">
        <v>3858</v>
      </c>
      <c r="U30" t="s">
        <v>3835</v>
      </c>
      <c r="V30" t="s">
        <v>3836</v>
      </c>
      <c r="W30" s="2" t="s">
        <v>3852</v>
      </c>
      <c r="X30" s="2" t="s">
        <v>3820</v>
      </c>
      <c r="Y30">
        <v>2</v>
      </c>
      <c r="Z30" t="s">
        <v>1416</v>
      </c>
      <c r="AA30">
        <v>1</v>
      </c>
      <c r="AB30" s="11" t="s">
        <v>1372</v>
      </c>
      <c r="AC30">
        <f>Notes!$G$7 * Notes!$C$10 * Notes!$C$13</f>
        <v>222086580</v>
      </c>
      <c r="AD30">
        <f>Notes!$H$7 * Notes!$C$10 * Notes!$C$13</f>
        <v>396629940</v>
      </c>
      <c r="AE30">
        <f>Notes!$I$7 * Notes!$C$10 * Notes!$C$13</f>
        <v>467553960</v>
      </c>
      <c r="AF30">
        <f>Notes!$J$7 * Notes!$C$10 * Notes!$C$13</f>
        <v>111870030</v>
      </c>
      <c r="AG30">
        <v>2</v>
      </c>
      <c r="AH30">
        <v>2</v>
      </c>
      <c r="AI30">
        <v>3</v>
      </c>
    </row>
    <row r="31" spans="1:35" ht="105" customHeight="1" x14ac:dyDescent="0.25">
      <c r="A31" s="7">
        <v>1</v>
      </c>
      <c r="B31" s="2" t="s">
        <v>3859</v>
      </c>
      <c r="C31" s="2" t="s">
        <v>1939</v>
      </c>
      <c r="D31" s="2" t="s">
        <v>3860</v>
      </c>
      <c r="E31" s="2"/>
      <c r="F31" s="2" t="s">
        <v>3861</v>
      </c>
      <c r="G31" s="2" t="s">
        <v>3862</v>
      </c>
      <c r="H31" s="9" t="s">
        <v>824</v>
      </c>
      <c r="I31" s="2"/>
      <c r="J31" s="2" t="s">
        <v>44</v>
      </c>
      <c r="K31" s="2" t="s">
        <v>1143</v>
      </c>
      <c r="L31" s="2" t="s">
        <v>3861</v>
      </c>
      <c r="M31" s="2" t="s">
        <v>145</v>
      </c>
      <c r="N31" s="2" t="s">
        <v>274</v>
      </c>
      <c r="O31" s="2" t="s">
        <v>1050</v>
      </c>
      <c r="P31" s="2" t="s">
        <v>1130</v>
      </c>
      <c r="Q31" s="2" t="s">
        <v>1144</v>
      </c>
      <c r="R31" s="2">
        <v>26</v>
      </c>
      <c r="S31" t="s">
        <v>3863</v>
      </c>
      <c r="T31" t="s">
        <v>3864</v>
      </c>
      <c r="U31" t="s">
        <v>1148</v>
      </c>
      <c r="V31" t="s">
        <v>1149</v>
      </c>
      <c r="W31" s="2" t="s">
        <v>3865</v>
      </c>
      <c r="X31" s="2" t="s">
        <v>3758</v>
      </c>
      <c r="Y31">
        <v>3</v>
      </c>
      <c r="Z31" t="s">
        <v>1389</v>
      </c>
      <c r="AA31">
        <v>-1</v>
      </c>
      <c r="AB31" t="s">
        <v>1389</v>
      </c>
      <c r="AC31">
        <f>Notes!$G$7 * Notes!$C$10 * Notes!$C$13</f>
        <v>222086580</v>
      </c>
      <c r="AD31">
        <f>Notes!$H$7 * Notes!$C$10 * Notes!$C$13</f>
        <v>396629940</v>
      </c>
      <c r="AE31">
        <f>Notes!$I$7 * Notes!$C$10 * Notes!$C$13</f>
        <v>467553960</v>
      </c>
      <c r="AF31">
        <f>Notes!$J$7 * Notes!$C$10 * Notes!$C$13</f>
        <v>111870030</v>
      </c>
      <c r="AG31">
        <v>3</v>
      </c>
      <c r="AH31">
        <v>2</v>
      </c>
      <c r="AI31">
        <v>1</v>
      </c>
    </row>
    <row r="32" spans="1:35" ht="105" customHeight="1" x14ac:dyDescent="0.25">
      <c r="A32" s="7">
        <v>1</v>
      </c>
      <c r="B32" s="2" t="s">
        <v>3866</v>
      </c>
      <c r="C32" s="2" t="s">
        <v>1195</v>
      </c>
      <c r="D32" s="2" t="s">
        <v>3867</v>
      </c>
      <c r="E32" s="2" t="s">
        <v>3867</v>
      </c>
      <c r="F32" s="2" t="s">
        <v>3868</v>
      </c>
      <c r="G32" s="2" t="s">
        <v>3869</v>
      </c>
      <c r="H32" s="9" t="s">
        <v>824</v>
      </c>
      <c r="I32" s="2"/>
      <c r="J32" s="2" t="s">
        <v>44</v>
      </c>
      <c r="K32" s="2" t="s">
        <v>45</v>
      </c>
      <c r="L32" s="2" t="s">
        <v>3868</v>
      </c>
      <c r="M32" s="2" t="s">
        <v>145</v>
      </c>
      <c r="N32" s="2" t="s">
        <v>274</v>
      </c>
      <c r="O32" s="2" t="s">
        <v>146</v>
      </c>
      <c r="P32" s="2" t="s">
        <v>1130</v>
      </c>
      <c r="Q32" s="2" t="s">
        <v>1131</v>
      </c>
      <c r="R32" s="2">
        <v>27</v>
      </c>
      <c r="S32" t="s">
        <v>3870</v>
      </c>
      <c r="T32" t="s">
        <v>3871</v>
      </c>
      <c r="U32" t="s">
        <v>1437</v>
      </c>
      <c r="V32" t="s">
        <v>1438</v>
      </c>
      <c r="W32" s="2" t="s">
        <v>3748</v>
      </c>
      <c r="X32" s="2" t="s">
        <v>3749</v>
      </c>
      <c r="Y32">
        <v>3</v>
      </c>
      <c r="Z32" t="s">
        <v>1416</v>
      </c>
      <c r="AA32">
        <v>-3</v>
      </c>
      <c r="AB32" t="s">
        <v>1389</v>
      </c>
      <c r="AC32">
        <f>Notes!$G$7 * Notes!$C$10 * Notes!$C$13</f>
        <v>222086580</v>
      </c>
      <c r="AD32">
        <f>Notes!$H$7 * Notes!$C$10 * Notes!$C$13</f>
        <v>396629940</v>
      </c>
      <c r="AE32">
        <f>Notes!$I$7 * Notes!$C$10 * Notes!$C$13</f>
        <v>467553960</v>
      </c>
      <c r="AF32">
        <f>Notes!$J$7 * Notes!$C$10 * Notes!$C$13</f>
        <v>111870030</v>
      </c>
      <c r="AG32">
        <v>2</v>
      </c>
      <c r="AH32">
        <v>3</v>
      </c>
      <c r="AI32">
        <v>3</v>
      </c>
    </row>
    <row r="33" spans="1:35" ht="105" customHeight="1" x14ac:dyDescent="0.25">
      <c r="A33" s="7" t="s">
        <v>256</v>
      </c>
      <c r="B33" s="2" t="s">
        <v>3872</v>
      </c>
      <c r="C33" s="2" t="s">
        <v>1110</v>
      </c>
      <c r="D33" s="2"/>
      <c r="E33" s="2"/>
      <c r="F33" s="2" t="s">
        <v>3873</v>
      </c>
      <c r="G33" s="2" t="s">
        <v>3874</v>
      </c>
      <c r="H33" s="9" t="s">
        <v>824</v>
      </c>
      <c r="I33" s="2"/>
      <c r="J33" s="2" t="s">
        <v>44</v>
      </c>
      <c r="K33" s="2" t="s">
        <v>45</v>
      </c>
      <c r="L33" s="2" t="s">
        <v>3873</v>
      </c>
      <c r="M33" s="2" t="s">
        <v>145</v>
      </c>
      <c r="N33" s="2" t="s">
        <v>274</v>
      </c>
      <c r="O33" s="2" t="s">
        <v>146</v>
      </c>
      <c r="P33" s="2" t="s">
        <v>1130</v>
      </c>
      <c r="Q33" s="2" t="s">
        <v>1131</v>
      </c>
      <c r="R33" s="2">
        <v>29</v>
      </c>
      <c r="S33" t="s">
        <v>3875</v>
      </c>
      <c r="T33" t="s">
        <v>3876</v>
      </c>
      <c r="U33" t="s">
        <v>1437</v>
      </c>
      <c r="V33" t="s">
        <v>1438</v>
      </c>
      <c r="W33" s="2" t="s">
        <v>3757</v>
      </c>
      <c r="X33" s="2" t="s">
        <v>3877</v>
      </c>
      <c r="Y33">
        <v>2</v>
      </c>
      <c r="Z33" t="s">
        <v>1389</v>
      </c>
      <c r="AA33">
        <v>-3</v>
      </c>
      <c r="AB33" t="s">
        <v>1389</v>
      </c>
      <c r="AC33">
        <f>Notes!$G$7 * Notes!$C$10 * Notes!$C$13</f>
        <v>222086580</v>
      </c>
      <c r="AD33">
        <f>Notes!$H$7 * Notes!$C$10 * Notes!$C$13</f>
        <v>396629940</v>
      </c>
      <c r="AE33">
        <f>Notes!$I$7 * Notes!$C$10 * Notes!$C$13</f>
        <v>467553960</v>
      </c>
      <c r="AF33">
        <f>Notes!$J$7 * Notes!$C$10 * Notes!$C$13</f>
        <v>111870030</v>
      </c>
      <c r="AG33">
        <v>3</v>
      </c>
      <c r="AH33">
        <v>2</v>
      </c>
      <c r="AI33">
        <v>3</v>
      </c>
    </row>
    <row r="34" spans="1:35" ht="105" customHeight="1" x14ac:dyDescent="0.25">
      <c r="A34" s="7" t="s">
        <v>37</v>
      </c>
      <c r="B34" s="2" t="s">
        <v>3879</v>
      </c>
      <c r="C34" s="2" t="s">
        <v>1195</v>
      </c>
      <c r="D34" s="2" t="s">
        <v>3880</v>
      </c>
      <c r="E34" s="2" t="s">
        <v>3881</v>
      </c>
      <c r="F34" s="2" t="s">
        <v>3882</v>
      </c>
      <c r="G34" s="2" t="s">
        <v>3883</v>
      </c>
      <c r="H34" s="9" t="s">
        <v>824</v>
      </c>
      <c r="I34" s="2"/>
      <c r="J34" s="2" t="s">
        <v>44</v>
      </c>
      <c r="K34" s="2" t="s">
        <v>1143</v>
      </c>
      <c r="L34" s="2" t="s">
        <v>3882</v>
      </c>
      <c r="M34" s="2" t="s">
        <v>145</v>
      </c>
      <c r="N34" s="2" t="s">
        <v>274</v>
      </c>
      <c r="O34" s="2" t="s">
        <v>1050</v>
      </c>
      <c r="P34" s="2" t="s">
        <v>1130</v>
      </c>
      <c r="Q34" s="2" t="s">
        <v>1144</v>
      </c>
      <c r="R34" s="2">
        <v>32</v>
      </c>
      <c r="S34" t="s">
        <v>3884</v>
      </c>
      <c r="T34" t="s">
        <v>3885</v>
      </c>
      <c r="U34" t="s">
        <v>1148</v>
      </c>
      <c r="V34" t="s">
        <v>1149</v>
      </c>
      <c r="W34" s="2" t="s">
        <v>3886</v>
      </c>
      <c r="X34" s="2" t="s">
        <v>3887</v>
      </c>
      <c r="Y34">
        <v>2</v>
      </c>
      <c r="Z34" t="s">
        <v>1416</v>
      </c>
      <c r="AA34">
        <v>1</v>
      </c>
      <c r="AB34" s="11" t="s">
        <v>1372</v>
      </c>
      <c r="AC34">
        <f>Notes!$G$7 * Notes!$C$10 * Notes!$C$13</f>
        <v>222086580</v>
      </c>
      <c r="AD34">
        <f>Notes!$H$7 * Notes!$C$10 * Notes!$C$13</f>
        <v>396629940</v>
      </c>
      <c r="AE34">
        <f>Notes!$I$7 * Notes!$C$10 * Notes!$C$13</f>
        <v>467553960</v>
      </c>
      <c r="AF34">
        <f>Notes!$J$7 * Notes!$C$10 * Notes!$C$13</f>
        <v>111870030</v>
      </c>
      <c r="AG34">
        <v>2</v>
      </c>
      <c r="AH34">
        <v>2</v>
      </c>
      <c r="AI34">
        <v>1</v>
      </c>
    </row>
    <row r="35" spans="1:35" ht="105" customHeight="1" x14ac:dyDescent="0.25">
      <c r="A35" s="7">
        <v>1</v>
      </c>
      <c r="B35" s="2" t="s">
        <v>3888</v>
      </c>
      <c r="C35" s="2" t="s">
        <v>1195</v>
      </c>
      <c r="D35" s="2" t="s">
        <v>3889</v>
      </c>
      <c r="E35" s="2" t="s">
        <v>3890</v>
      </c>
      <c r="F35" s="2" t="s">
        <v>3891</v>
      </c>
      <c r="G35" s="2" t="s">
        <v>3892</v>
      </c>
      <c r="H35" s="2" t="s">
        <v>647</v>
      </c>
      <c r="I35" s="2"/>
      <c r="J35" s="2" t="s">
        <v>44</v>
      </c>
      <c r="K35" s="2" t="s">
        <v>1143</v>
      </c>
      <c r="L35" s="2" t="s">
        <v>3891</v>
      </c>
      <c r="M35" s="2" t="s">
        <v>145</v>
      </c>
      <c r="N35" s="2" t="s">
        <v>274</v>
      </c>
      <c r="O35" s="2" t="s">
        <v>1183</v>
      </c>
      <c r="P35" s="2" t="s">
        <v>1130</v>
      </c>
      <c r="Q35" s="2" t="s">
        <v>1144</v>
      </c>
      <c r="R35" s="2">
        <v>33</v>
      </c>
      <c r="S35" t="s">
        <v>3893</v>
      </c>
      <c r="T35" t="s">
        <v>3894</v>
      </c>
      <c r="U35" t="s">
        <v>3878</v>
      </c>
      <c r="V35" t="s">
        <v>1149</v>
      </c>
      <c r="W35" s="2" t="s">
        <v>3895</v>
      </c>
      <c r="X35" s="2" t="s">
        <v>3758</v>
      </c>
      <c r="Y35">
        <v>2</v>
      </c>
      <c r="Z35" t="s">
        <v>1389</v>
      </c>
      <c r="AA35">
        <v>1</v>
      </c>
      <c r="AB35" s="11" t="s">
        <v>1372</v>
      </c>
      <c r="AC35">
        <f>Notes!$G$7 * Notes!$C$10 * Notes!$C$13</f>
        <v>222086580</v>
      </c>
      <c r="AD35">
        <f>Notes!$H$7 * Notes!$C$10 * Notes!$C$13</f>
        <v>396629940</v>
      </c>
      <c r="AE35">
        <f>Notes!$I$7 * Notes!$C$10 * Notes!$C$13</f>
        <v>467553960</v>
      </c>
      <c r="AF35">
        <f>Notes!$J$7 * Notes!$C$10 * Notes!$C$13</f>
        <v>111870030</v>
      </c>
      <c r="AG35">
        <v>2</v>
      </c>
      <c r="AH35">
        <v>3</v>
      </c>
      <c r="AI35">
        <v>1</v>
      </c>
    </row>
    <row r="36" spans="1:35" ht="105" customHeight="1" x14ac:dyDescent="0.25">
      <c r="A36" s="7">
        <v>1</v>
      </c>
      <c r="B36" s="2" t="s">
        <v>3896</v>
      </c>
      <c r="C36" s="2" t="s">
        <v>1195</v>
      </c>
      <c r="D36" s="2" t="s">
        <v>3897</v>
      </c>
      <c r="E36" s="2" t="s">
        <v>3898</v>
      </c>
      <c r="F36" s="2" t="s">
        <v>3899</v>
      </c>
      <c r="G36" s="2" t="s">
        <v>3900</v>
      </c>
      <c r="H36" s="2" t="s">
        <v>647</v>
      </c>
      <c r="I36" s="2"/>
      <c r="J36" s="2" t="s">
        <v>44</v>
      </c>
      <c r="K36" s="2" t="s">
        <v>1143</v>
      </c>
      <c r="L36" s="2" t="s">
        <v>3899</v>
      </c>
      <c r="M36" s="2" t="s">
        <v>145</v>
      </c>
      <c r="N36" s="2" t="s">
        <v>274</v>
      </c>
      <c r="O36" s="2" t="s">
        <v>1183</v>
      </c>
      <c r="P36" s="2" t="s">
        <v>1130</v>
      </c>
      <c r="Q36" s="2" t="s">
        <v>1144</v>
      </c>
      <c r="R36" s="2">
        <v>34</v>
      </c>
      <c r="S36" t="s">
        <v>3901</v>
      </c>
      <c r="T36" t="s">
        <v>3902</v>
      </c>
      <c r="U36" t="s">
        <v>3878</v>
      </c>
      <c r="V36" t="s">
        <v>1149</v>
      </c>
      <c r="W36" s="2" t="s">
        <v>3895</v>
      </c>
      <c r="X36" s="2" t="s">
        <v>3758</v>
      </c>
      <c r="Y36">
        <v>2</v>
      </c>
      <c r="Z36" t="s">
        <v>1389</v>
      </c>
      <c r="AA36">
        <v>1</v>
      </c>
      <c r="AB36" s="11" t="s">
        <v>1372</v>
      </c>
      <c r="AC36">
        <f>Notes!$G$7 * Notes!$C$10 * Notes!$C$13</f>
        <v>222086580</v>
      </c>
      <c r="AD36">
        <f>Notes!$H$7 * Notes!$C$10 * Notes!$C$13</f>
        <v>396629940</v>
      </c>
      <c r="AE36">
        <f>Notes!$I$7 * Notes!$C$10 * Notes!$C$13</f>
        <v>467553960</v>
      </c>
      <c r="AF36">
        <f>Notes!$J$7 * Notes!$C$10 * Notes!$C$13</f>
        <v>111870030</v>
      </c>
      <c r="AG36">
        <v>1</v>
      </c>
      <c r="AH36">
        <v>2</v>
      </c>
      <c r="AI36">
        <v>1</v>
      </c>
    </row>
    <row r="37" spans="1:35" ht="105" customHeight="1" x14ac:dyDescent="0.25">
      <c r="A37" s="7">
        <v>1</v>
      </c>
      <c r="B37" s="2" t="s">
        <v>1194</v>
      </c>
      <c r="C37" s="2" t="s">
        <v>1195</v>
      </c>
      <c r="D37" s="2" t="s">
        <v>1196</v>
      </c>
      <c r="E37" s="2" t="s">
        <v>1196</v>
      </c>
      <c r="F37" s="2" t="s">
        <v>3903</v>
      </c>
      <c r="G37" s="2" t="s">
        <v>1198</v>
      </c>
      <c r="H37" s="2" t="s">
        <v>3904</v>
      </c>
      <c r="I37" s="2"/>
      <c r="J37" s="2" t="s">
        <v>44</v>
      </c>
      <c r="K37" s="2" t="s">
        <v>1200</v>
      </c>
      <c r="L37" s="2" t="s">
        <v>3903</v>
      </c>
      <c r="M37" s="2" t="s">
        <v>145</v>
      </c>
      <c r="N37" s="2" t="s">
        <v>274</v>
      </c>
      <c r="O37" s="9" t="s">
        <v>47</v>
      </c>
      <c r="P37" s="2" t="s">
        <v>1130</v>
      </c>
      <c r="Q37" s="2" t="s">
        <v>1131</v>
      </c>
      <c r="R37" s="2">
        <v>35</v>
      </c>
      <c r="S37" t="s">
        <v>1201</v>
      </c>
      <c r="T37" t="s">
        <v>1202</v>
      </c>
      <c r="U37" t="s">
        <v>3905</v>
      </c>
      <c r="V37" t="s">
        <v>3906</v>
      </c>
      <c r="W37" s="2" t="s">
        <v>3907</v>
      </c>
      <c r="X37" s="2" t="s">
        <v>3908</v>
      </c>
      <c r="Y37">
        <v>3</v>
      </c>
      <c r="Z37" t="s">
        <v>1416</v>
      </c>
      <c r="AA37">
        <v>-3</v>
      </c>
      <c r="AB37" t="s">
        <v>1389</v>
      </c>
      <c r="AC37">
        <f>Notes!$G$7 * Notes!$C$10 * Notes!$C$13</f>
        <v>222086580</v>
      </c>
      <c r="AD37">
        <f>Notes!$H$7 * Notes!$C$10 * Notes!$C$13</f>
        <v>396629940</v>
      </c>
      <c r="AE37">
        <f>Notes!$I$7 * Notes!$C$10 * Notes!$C$13</f>
        <v>467553960</v>
      </c>
      <c r="AF37">
        <f>Notes!$J$7 * Notes!$C$10 * Notes!$C$13</f>
        <v>111870030</v>
      </c>
      <c r="AG37">
        <v>2</v>
      </c>
      <c r="AH37">
        <v>3</v>
      </c>
      <c r="AI37">
        <v>3</v>
      </c>
    </row>
    <row r="38" spans="1:35" ht="90" customHeight="1" x14ac:dyDescent="0.25">
      <c r="A38" s="7">
        <v>1</v>
      </c>
      <c r="B38" s="2" t="s">
        <v>3909</v>
      </c>
      <c r="C38" s="2" t="s">
        <v>1195</v>
      </c>
      <c r="D38" s="2" t="s">
        <v>1196</v>
      </c>
      <c r="E38" s="2" t="s">
        <v>1196</v>
      </c>
      <c r="F38" s="2" t="s">
        <v>3910</v>
      </c>
      <c r="G38" s="2" t="s">
        <v>3911</v>
      </c>
      <c r="H38" s="2" t="s">
        <v>3912</v>
      </c>
      <c r="I38" s="2"/>
      <c r="J38" s="2" t="s">
        <v>44</v>
      </c>
      <c r="K38" s="2" t="s">
        <v>1200</v>
      </c>
      <c r="L38" s="2" t="s">
        <v>3910</v>
      </c>
      <c r="M38" s="2" t="s">
        <v>145</v>
      </c>
      <c r="N38" s="2" t="s">
        <v>274</v>
      </c>
      <c r="O38" s="9" t="s">
        <v>47</v>
      </c>
      <c r="P38" s="2" t="s">
        <v>1130</v>
      </c>
      <c r="Q38" s="2" t="s">
        <v>1131</v>
      </c>
      <c r="R38" s="2">
        <v>37</v>
      </c>
      <c r="S38" t="s">
        <v>3913</v>
      </c>
      <c r="T38" t="s">
        <v>3914</v>
      </c>
      <c r="U38" t="s">
        <v>3905</v>
      </c>
      <c r="V38" t="s">
        <v>3906</v>
      </c>
      <c r="W38" s="2" t="s">
        <v>3915</v>
      </c>
      <c r="X38" s="2" t="s">
        <v>1440</v>
      </c>
      <c r="Y38">
        <v>3</v>
      </c>
      <c r="Z38" t="s">
        <v>1389</v>
      </c>
      <c r="AA38">
        <v>-3</v>
      </c>
      <c r="AB38" t="s">
        <v>1389</v>
      </c>
      <c r="AC38">
        <f>Notes!$G$7 * Notes!$C$10 * Notes!$C$13</f>
        <v>222086580</v>
      </c>
      <c r="AD38">
        <f>Notes!$H$7 * Notes!$C$10 * Notes!$C$13</f>
        <v>396629940</v>
      </c>
      <c r="AE38">
        <f>Notes!$I$7 * Notes!$C$10 * Notes!$C$13</f>
        <v>467553960</v>
      </c>
      <c r="AF38">
        <f>Notes!$J$7 * Notes!$C$10 * Notes!$C$13</f>
        <v>111870030</v>
      </c>
      <c r="AG38">
        <v>3</v>
      </c>
      <c r="AH38">
        <v>3</v>
      </c>
      <c r="AI38">
        <v>3</v>
      </c>
    </row>
    <row r="39" spans="1:35" ht="195" customHeight="1" x14ac:dyDescent="0.25">
      <c r="A39" s="7">
        <v>1</v>
      </c>
      <c r="B39" s="2" t="s">
        <v>3916</v>
      </c>
      <c r="C39" s="2" t="s">
        <v>1424</v>
      </c>
      <c r="D39" s="2" t="s">
        <v>3917</v>
      </c>
      <c r="E39" s="2" t="s">
        <v>3917</v>
      </c>
      <c r="F39" s="2" t="s">
        <v>3918</v>
      </c>
      <c r="G39" s="2" t="s">
        <v>3919</v>
      </c>
      <c r="H39" s="2" t="s">
        <v>3920</v>
      </c>
      <c r="I39" s="2"/>
      <c r="J39" s="2" t="s">
        <v>44</v>
      </c>
      <c r="K39" s="2" t="s">
        <v>3921</v>
      </c>
      <c r="L39" s="2" t="s">
        <v>3918</v>
      </c>
      <c r="M39" s="2" t="s">
        <v>145</v>
      </c>
      <c r="N39" s="2" t="s">
        <v>274</v>
      </c>
      <c r="O39" s="9" t="s">
        <v>47</v>
      </c>
      <c r="P39" s="2" t="s">
        <v>1130</v>
      </c>
      <c r="Q39" s="2" t="s">
        <v>1131</v>
      </c>
      <c r="R39" s="2">
        <v>45</v>
      </c>
      <c r="S39" t="s">
        <v>3922</v>
      </c>
      <c r="T39" t="s">
        <v>3923</v>
      </c>
      <c r="U39" t="s">
        <v>3924</v>
      </c>
      <c r="V39" t="s">
        <v>3925</v>
      </c>
      <c r="W39" s="2" t="s">
        <v>3907</v>
      </c>
      <c r="X39" s="2" t="s">
        <v>3908</v>
      </c>
      <c r="Y39">
        <v>3</v>
      </c>
      <c r="Z39" t="s">
        <v>1389</v>
      </c>
      <c r="AA39">
        <v>-3</v>
      </c>
      <c r="AB39" t="s">
        <v>1389</v>
      </c>
      <c r="AC39">
        <f>Notes!$G$7 * Notes!$C$10 * Notes!$C$13</f>
        <v>222086580</v>
      </c>
      <c r="AD39">
        <f>Notes!$H$7 * Notes!$C$10 * Notes!$C$13</f>
        <v>396629940</v>
      </c>
      <c r="AE39">
        <f>Notes!$I$7 * Notes!$C$10 * Notes!$C$13</f>
        <v>467553960</v>
      </c>
      <c r="AF39">
        <f>Notes!$J$7 * Notes!$C$10 * Notes!$C$13</f>
        <v>111870030</v>
      </c>
      <c r="AG39">
        <v>2</v>
      </c>
      <c r="AH39">
        <v>3</v>
      </c>
      <c r="AI39">
        <v>3</v>
      </c>
    </row>
    <row r="40" spans="1:35" ht="105" customHeight="1" x14ac:dyDescent="0.25">
      <c r="A40" s="7" t="s">
        <v>823</v>
      </c>
      <c r="B40" s="2" t="s">
        <v>3926</v>
      </c>
      <c r="C40" s="2" t="s">
        <v>1424</v>
      </c>
      <c r="D40" s="2" t="s">
        <v>3927</v>
      </c>
      <c r="E40" s="2" t="s">
        <v>3927</v>
      </c>
      <c r="F40" s="2" t="s">
        <v>3928</v>
      </c>
      <c r="G40" s="2" t="s">
        <v>3929</v>
      </c>
      <c r="H40" s="2" t="s">
        <v>647</v>
      </c>
      <c r="I40" s="2"/>
      <c r="J40" s="2" t="s">
        <v>44</v>
      </c>
      <c r="K40" s="2" t="s">
        <v>1143</v>
      </c>
      <c r="L40" s="2" t="s">
        <v>3928</v>
      </c>
      <c r="M40" s="2" t="s">
        <v>145</v>
      </c>
      <c r="N40" s="2" t="s">
        <v>274</v>
      </c>
      <c r="O40" s="2" t="s">
        <v>1183</v>
      </c>
      <c r="P40" s="2" t="s">
        <v>1130</v>
      </c>
      <c r="Q40" s="2" t="s">
        <v>1144</v>
      </c>
      <c r="R40" s="2">
        <v>50</v>
      </c>
      <c r="S40" t="s">
        <v>3930</v>
      </c>
      <c r="T40" t="s">
        <v>3931</v>
      </c>
      <c r="U40" t="s">
        <v>3878</v>
      </c>
      <c r="V40" t="s">
        <v>1149</v>
      </c>
      <c r="W40" s="2" t="s">
        <v>3895</v>
      </c>
      <c r="X40" s="2" t="s">
        <v>3932</v>
      </c>
      <c r="Y40">
        <v>3</v>
      </c>
      <c r="Z40" t="s">
        <v>1389</v>
      </c>
      <c r="AA40">
        <v>2</v>
      </c>
      <c r="AB40" s="11" t="s">
        <v>1372</v>
      </c>
      <c r="AC40">
        <f>Notes!$G$7 * Notes!$C$10 * Notes!$C$13</f>
        <v>222086580</v>
      </c>
      <c r="AD40">
        <f>Notes!$H$7 * Notes!$C$10 * Notes!$C$13</f>
        <v>396629940</v>
      </c>
      <c r="AE40">
        <f>Notes!$I$7 * Notes!$C$10 * Notes!$C$13</f>
        <v>467553960</v>
      </c>
      <c r="AF40">
        <f>Notes!$J$7 * Notes!$C$10 * Notes!$C$13</f>
        <v>111870030</v>
      </c>
      <c r="AG40">
        <v>2</v>
      </c>
      <c r="AH40">
        <v>2</v>
      </c>
      <c r="AI40">
        <v>3</v>
      </c>
    </row>
    <row r="41" spans="1:35" ht="105" customHeight="1" x14ac:dyDescent="0.25">
      <c r="A41" s="7" t="s">
        <v>823</v>
      </c>
      <c r="B41" s="2" t="s">
        <v>3933</v>
      </c>
      <c r="C41" s="2" t="s">
        <v>1424</v>
      </c>
      <c r="D41" s="2" t="s">
        <v>3934</v>
      </c>
      <c r="E41" s="2" t="s">
        <v>3934</v>
      </c>
      <c r="F41" s="2" t="s">
        <v>3935</v>
      </c>
      <c r="G41" s="2" t="s">
        <v>3936</v>
      </c>
      <c r="H41" s="2" t="s">
        <v>647</v>
      </c>
      <c r="I41" s="2"/>
      <c r="J41" s="2" t="s">
        <v>44</v>
      </c>
      <c r="K41" s="2" t="s">
        <v>1143</v>
      </c>
      <c r="L41" s="2" t="s">
        <v>3935</v>
      </c>
      <c r="M41" s="2" t="s">
        <v>145</v>
      </c>
      <c r="N41" s="2" t="s">
        <v>274</v>
      </c>
      <c r="O41" s="2" t="s">
        <v>1183</v>
      </c>
      <c r="P41" s="2" t="s">
        <v>1130</v>
      </c>
      <c r="Q41" s="2" t="s">
        <v>1144</v>
      </c>
      <c r="R41" s="2">
        <v>51</v>
      </c>
      <c r="S41" t="s">
        <v>3937</v>
      </c>
      <c r="T41" t="s">
        <v>3938</v>
      </c>
      <c r="U41" t="s">
        <v>3878</v>
      </c>
      <c r="V41" t="s">
        <v>1149</v>
      </c>
      <c r="W41" s="2" t="s">
        <v>3895</v>
      </c>
      <c r="X41" s="2" t="s">
        <v>3932</v>
      </c>
      <c r="Y41">
        <v>3</v>
      </c>
      <c r="Z41" t="s">
        <v>1389</v>
      </c>
      <c r="AA41">
        <v>2</v>
      </c>
      <c r="AB41" s="11" t="s">
        <v>1372</v>
      </c>
      <c r="AC41">
        <f>Notes!$G$7 * Notes!$C$10 * Notes!$C$13</f>
        <v>222086580</v>
      </c>
      <c r="AD41">
        <f>Notes!$H$7 * Notes!$C$10 * Notes!$C$13</f>
        <v>396629940</v>
      </c>
      <c r="AE41">
        <f>Notes!$I$7 * Notes!$C$10 * Notes!$C$13</f>
        <v>467553960</v>
      </c>
      <c r="AF41">
        <f>Notes!$J$7 * Notes!$C$10 * Notes!$C$13</f>
        <v>111870030</v>
      </c>
      <c r="AG41">
        <v>2</v>
      </c>
      <c r="AH41">
        <v>2</v>
      </c>
      <c r="AI41">
        <v>3</v>
      </c>
    </row>
    <row r="42" spans="1:35" ht="105" customHeight="1" x14ac:dyDescent="0.25">
      <c r="A42" s="7">
        <v>2</v>
      </c>
      <c r="B42" s="2" t="s">
        <v>3939</v>
      </c>
      <c r="C42" s="2" t="s">
        <v>1424</v>
      </c>
      <c r="D42" s="2" t="s">
        <v>3940</v>
      </c>
      <c r="E42" s="2" t="s">
        <v>3940</v>
      </c>
      <c r="F42" s="2" t="s">
        <v>3941</v>
      </c>
      <c r="G42" s="2" t="s">
        <v>3942</v>
      </c>
      <c r="H42" s="2" t="s">
        <v>1987</v>
      </c>
      <c r="I42" s="2"/>
      <c r="J42" s="2" t="s">
        <v>44</v>
      </c>
      <c r="K42" s="2" t="s">
        <v>3921</v>
      </c>
      <c r="L42" s="2" t="s">
        <v>3941</v>
      </c>
      <c r="M42" s="2" t="s">
        <v>145</v>
      </c>
      <c r="N42" s="2" t="s">
        <v>274</v>
      </c>
      <c r="O42" s="9" t="s">
        <v>47</v>
      </c>
      <c r="P42" s="2" t="s">
        <v>1130</v>
      </c>
      <c r="Q42" s="2" t="s">
        <v>1131</v>
      </c>
      <c r="R42" s="2">
        <v>52</v>
      </c>
      <c r="S42" t="s">
        <v>3943</v>
      </c>
      <c r="T42" t="s">
        <v>3944</v>
      </c>
      <c r="U42" t="s">
        <v>3945</v>
      </c>
      <c r="V42" t="s">
        <v>3946</v>
      </c>
      <c r="W42" s="2" t="s">
        <v>3854</v>
      </c>
      <c r="X42" s="2" t="s">
        <v>3749</v>
      </c>
      <c r="Y42">
        <v>3</v>
      </c>
      <c r="Z42" t="s">
        <v>1389</v>
      </c>
      <c r="AA42">
        <v>-3</v>
      </c>
      <c r="AB42" t="s">
        <v>1389</v>
      </c>
      <c r="AC42">
        <f>Notes!$G$7 * Notes!$C$10 * Notes!$C$13</f>
        <v>222086580</v>
      </c>
      <c r="AD42">
        <f>Notes!$H$7 * Notes!$C$10 * Notes!$C$13</f>
        <v>396629940</v>
      </c>
      <c r="AE42">
        <f>Notes!$I$7 * Notes!$C$10 * Notes!$C$13</f>
        <v>467553960</v>
      </c>
      <c r="AF42">
        <f>Notes!$J$7 * Notes!$C$10 * Notes!$C$13</f>
        <v>111870030</v>
      </c>
      <c r="AG42">
        <v>2</v>
      </c>
      <c r="AH42">
        <v>3</v>
      </c>
      <c r="AI42">
        <v>3</v>
      </c>
    </row>
    <row r="43" spans="1:35" ht="105" customHeight="1" x14ac:dyDescent="0.25">
      <c r="A43" s="7">
        <v>2</v>
      </c>
      <c r="B43" s="2" t="s">
        <v>3947</v>
      </c>
      <c r="C43" s="2" t="s">
        <v>1424</v>
      </c>
      <c r="D43" s="2" t="s">
        <v>3940</v>
      </c>
      <c r="E43" s="2" t="s">
        <v>3940</v>
      </c>
      <c r="F43" s="2" t="s">
        <v>3948</v>
      </c>
      <c r="G43" s="2" t="s">
        <v>3949</v>
      </c>
      <c r="H43" s="2" t="s">
        <v>1987</v>
      </c>
      <c r="I43" s="2"/>
      <c r="J43" s="2" t="s">
        <v>44</v>
      </c>
      <c r="K43" s="2" t="s">
        <v>3921</v>
      </c>
      <c r="L43" s="2" t="s">
        <v>3948</v>
      </c>
      <c r="M43" s="2" t="s">
        <v>145</v>
      </c>
      <c r="N43" s="2" t="s">
        <v>274</v>
      </c>
      <c r="O43" s="9" t="s">
        <v>47</v>
      </c>
      <c r="P43" s="2" t="s">
        <v>1130</v>
      </c>
      <c r="Q43" s="2" t="s">
        <v>1131</v>
      </c>
      <c r="R43" s="2">
        <v>53</v>
      </c>
      <c r="S43" t="s">
        <v>3950</v>
      </c>
      <c r="T43" t="s">
        <v>3951</v>
      </c>
      <c r="U43" t="s">
        <v>3945</v>
      </c>
      <c r="V43" t="s">
        <v>3946</v>
      </c>
      <c r="W43" s="2" t="s">
        <v>3854</v>
      </c>
      <c r="X43" s="2" t="s">
        <v>3749</v>
      </c>
      <c r="Y43">
        <v>3</v>
      </c>
      <c r="Z43" t="s">
        <v>1389</v>
      </c>
      <c r="AA43">
        <v>-3</v>
      </c>
      <c r="AB43" t="s">
        <v>1389</v>
      </c>
      <c r="AC43">
        <f>Notes!$G$7 * Notes!$C$10 * Notes!$C$13</f>
        <v>222086580</v>
      </c>
      <c r="AD43">
        <f>Notes!$H$7 * Notes!$C$10 * Notes!$C$13</f>
        <v>396629940</v>
      </c>
      <c r="AE43">
        <f>Notes!$I$7 * Notes!$C$10 * Notes!$C$13</f>
        <v>467553960</v>
      </c>
      <c r="AF43">
        <f>Notes!$J$7 * Notes!$C$10 * Notes!$C$13</f>
        <v>111870030</v>
      </c>
      <c r="AG43">
        <v>2</v>
      </c>
      <c r="AH43">
        <v>2</v>
      </c>
      <c r="AI43">
        <v>3</v>
      </c>
    </row>
    <row r="44" spans="1:35" ht="105" customHeight="1" x14ac:dyDescent="0.25">
      <c r="A44" s="7">
        <v>2</v>
      </c>
      <c r="B44" s="2" t="s">
        <v>3952</v>
      </c>
      <c r="C44" s="2" t="s">
        <v>1195</v>
      </c>
      <c r="D44" s="2" t="s">
        <v>3940</v>
      </c>
      <c r="E44" s="2" t="s">
        <v>3940</v>
      </c>
      <c r="F44" s="2" t="s">
        <v>3953</v>
      </c>
      <c r="G44" s="2" t="s">
        <v>3954</v>
      </c>
      <c r="H44" s="2" t="s">
        <v>1987</v>
      </c>
      <c r="I44" s="2"/>
      <c r="J44" s="2" t="s">
        <v>44</v>
      </c>
      <c r="K44" s="2" t="s">
        <v>3921</v>
      </c>
      <c r="L44" s="2" t="s">
        <v>3953</v>
      </c>
      <c r="M44" s="2" t="s">
        <v>145</v>
      </c>
      <c r="N44" s="2" t="s">
        <v>274</v>
      </c>
      <c r="O44" s="9" t="s">
        <v>47</v>
      </c>
      <c r="P44" s="2" t="s">
        <v>1130</v>
      </c>
      <c r="Q44" s="2" t="s">
        <v>1131</v>
      </c>
      <c r="R44" s="2">
        <v>54</v>
      </c>
      <c r="S44" t="s">
        <v>3955</v>
      </c>
      <c r="T44" t="s">
        <v>3956</v>
      </c>
      <c r="U44" t="s">
        <v>3945</v>
      </c>
      <c r="V44" t="s">
        <v>3946</v>
      </c>
      <c r="W44" s="2" t="s">
        <v>3854</v>
      </c>
      <c r="X44" s="2" t="s">
        <v>3749</v>
      </c>
      <c r="Y44">
        <v>3</v>
      </c>
      <c r="Z44" t="s">
        <v>1389</v>
      </c>
      <c r="AA44">
        <v>-3</v>
      </c>
      <c r="AB44" t="s">
        <v>1389</v>
      </c>
      <c r="AC44">
        <f>Notes!$G$7 * Notes!$C$10 * Notes!$C$13</f>
        <v>222086580</v>
      </c>
      <c r="AD44">
        <f>Notes!$H$7 * Notes!$C$10 * Notes!$C$13</f>
        <v>396629940</v>
      </c>
      <c r="AE44">
        <f>Notes!$I$7 * Notes!$C$10 * Notes!$C$13</f>
        <v>467553960</v>
      </c>
      <c r="AF44">
        <f>Notes!$J$7 * Notes!$C$10 * Notes!$C$13</f>
        <v>111870030</v>
      </c>
      <c r="AG44">
        <v>3</v>
      </c>
      <c r="AH44">
        <v>2</v>
      </c>
      <c r="AI44">
        <v>3</v>
      </c>
    </row>
    <row r="45" spans="1:35" ht="105" customHeight="1" x14ac:dyDescent="0.25">
      <c r="A45" s="7">
        <v>2</v>
      </c>
      <c r="B45" s="2" t="s">
        <v>3957</v>
      </c>
      <c r="C45" s="2" t="s">
        <v>1195</v>
      </c>
      <c r="D45" s="2" t="s">
        <v>3940</v>
      </c>
      <c r="E45" s="2" t="s">
        <v>3940</v>
      </c>
      <c r="F45" s="2" t="s">
        <v>3958</v>
      </c>
      <c r="G45" s="2" t="s">
        <v>3959</v>
      </c>
      <c r="H45" s="2" t="s">
        <v>1987</v>
      </c>
      <c r="I45" s="2"/>
      <c r="J45" s="2" t="s">
        <v>44</v>
      </c>
      <c r="K45" s="2" t="s">
        <v>3921</v>
      </c>
      <c r="L45" s="2" t="s">
        <v>3958</v>
      </c>
      <c r="M45" s="2" t="s">
        <v>145</v>
      </c>
      <c r="N45" s="2" t="s">
        <v>274</v>
      </c>
      <c r="O45" s="9" t="s">
        <v>47</v>
      </c>
      <c r="P45" s="2" t="s">
        <v>1130</v>
      </c>
      <c r="Q45" s="2" t="s">
        <v>1131</v>
      </c>
      <c r="R45" s="2">
        <v>55</v>
      </c>
      <c r="S45" t="s">
        <v>3960</v>
      </c>
      <c r="T45" t="s">
        <v>3961</v>
      </c>
      <c r="U45" t="s">
        <v>3945</v>
      </c>
      <c r="V45" t="s">
        <v>3946</v>
      </c>
      <c r="W45" s="2" t="s">
        <v>3854</v>
      </c>
      <c r="X45" s="2" t="s">
        <v>3749</v>
      </c>
      <c r="Y45">
        <v>3</v>
      </c>
      <c r="Z45" t="s">
        <v>1389</v>
      </c>
      <c r="AA45">
        <v>-3</v>
      </c>
      <c r="AB45" t="s">
        <v>1389</v>
      </c>
      <c r="AC45">
        <f>Notes!$G$7 * Notes!$C$10 * Notes!$C$13</f>
        <v>222086580</v>
      </c>
      <c r="AD45">
        <f>Notes!$H$7 * Notes!$C$10 * Notes!$C$13</f>
        <v>396629940</v>
      </c>
      <c r="AE45">
        <f>Notes!$I$7 * Notes!$C$10 * Notes!$C$13</f>
        <v>467553960</v>
      </c>
      <c r="AF45">
        <f>Notes!$J$7 * Notes!$C$10 * Notes!$C$13</f>
        <v>111870030</v>
      </c>
      <c r="AG45">
        <v>3</v>
      </c>
      <c r="AH45">
        <v>2</v>
      </c>
      <c r="AI45">
        <v>3</v>
      </c>
    </row>
    <row r="46" spans="1:35" ht="120" customHeight="1" x14ac:dyDescent="0.25">
      <c r="A46" s="7" t="s">
        <v>823</v>
      </c>
      <c r="B46" s="2" t="s">
        <v>3962</v>
      </c>
      <c r="C46" s="2" t="s">
        <v>1195</v>
      </c>
      <c r="D46" s="2"/>
      <c r="E46" s="2"/>
      <c r="F46" s="2" t="s">
        <v>3963</v>
      </c>
      <c r="G46" s="2" t="s">
        <v>3964</v>
      </c>
      <c r="H46" s="2" t="s">
        <v>647</v>
      </c>
      <c r="I46" s="2"/>
      <c r="J46" s="2" t="s">
        <v>44</v>
      </c>
      <c r="K46" s="2" t="s">
        <v>3965</v>
      </c>
      <c r="L46" s="2" t="s">
        <v>3963</v>
      </c>
      <c r="M46" s="2" t="s">
        <v>145</v>
      </c>
      <c r="N46" s="2" t="s">
        <v>274</v>
      </c>
      <c r="O46" s="9" t="s">
        <v>47</v>
      </c>
      <c r="P46" s="2" t="s">
        <v>1130</v>
      </c>
      <c r="Q46" s="2" t="s">
        <v>1131</v>
      </c>
      <c r="R46" s="2">
        <v>56</v>
      </c>
      <c r="S46" t="s">
        <v>3966</v>
      </c>
      <c r="T46" t="s">
        <v>3967</v>
      </c>
      <c r="U46" t="s">
        <v>3968</v>
      </c>
      <c r="V46" t="s">
        <v>3969</v>
      </c>
      <c r="W46" s="2" t="s">
        <v>3854</v>
      </c>
      <c r="X46" s="2" t="s">
        <v>3820</v>
      </c>
      <c r="Y46">
        <v>3</v>
      </c>
      <c r="Z46" t="s">
        <v>1416</v>
      </c>
      <c r="AA46">
        <v>-3</v>
      </c>
      <c r="AB46" t="s">
        <v>1389</v>
      </c>
      <c r="AC46">
        <f>Notes!$G$7 * Notes!$C$10 * Notes!$C$13</f>
        <v>222086580</v>
      </c>
      <c r="AD46">
        <f>Notes!$H$7 * Notes!$C$10 * Notes!$C$13</f>
        <v>396629940</v>
      </c>
      <c r="AE46">
        <f>Notes!$I$7 * Notes!$C$10 * Notes!$C$13</f>
        <v>467553960</v>
      </c>
      <c r="AF46">
        <f>Notes!$J$7 * Notes!$C$10 * Notes!$C$13</f>
        <v>111870030</v>
      </c>
      <c r="AG46">
        <v>3</v>
      </c>
      <c r="AH46">
        <v>3</v>
      </c>
      <c r="AI46">
        <v>3</v>
      </c>
    </row>
    <row r="47" spans="1:35" ht="105" customHeight="1" x14ac:dyDescent="0.25">
      <c r="A47" s="7" t="s">
        <v>823</v>
      </c>
      <c r="B47" s="2" t="s">
        <v>3970</v>
      </c>
      <c r="C47" s="2" t="s">
        <v>39</v>
      </c>
      <c r="D47" s="2"/>
      <c r="E47" s="2" t="s">
        <v>3971</v>
      </c>
      <c r="F47" s="2" t="s">
        <v>3972</v>
      </c>
      <c r="G47" s="2" t="s">
        <v>3544</v>
      </c>
      <c r="H47" s="2" t="s">
        <v>3973</v>
      </c>
      <c r="I47" s="2"/>
      <c r="J47" s="2" t="s">
        <v>44</v>
      </c>
      <c r="K47" s="2" t="s">
        <v>45</v>
      </c>
      <c r="L47" s="2" t="s">
        <v>3972</v>
      </c>
      <c r="M47" s="2" t="s">
        <v>46</v>
      </c>
      <c r="N47" s="2" t="s">
        <v>274</v>
      </c>
      <c r="O47" s="2" t="s">
        <v>146</v>
      </c>
      <c r="P47" s="2" t="s">
        <v>1130</v>
      </c>
      <c r="Q47" s="2" t="s">
        <v>1131</v>
      </c>
      <c r="R47" s="2">
        <v>57</v>
      </c>
      <c r="S47" t="s">
        <v>3974</v>
      </c>
      <c r="T47" t="s">
        <v>3975</v>
      </c>
      <c r="U47" t="s">
        <v>3976</v>
      </c>
      <c r="V47" t="s">
        <v>3977</v>
      </c>
      <c r="W47" s="2" t="s">
        <v>3978</v>
      </c>
      <c r="X47" s="2" t="s">
        <v>3749</v>
      </c>
      <c r="Y47">
        <v>3</v>
      </c>
      <c r="Z47" t="s">
        <v>1416</v>
      </c>
      <c r="AA47" t="s">
        <v>3979</v>
      </c>
      <c r="AB47" s="11" t="s">
        <v>1372</v>
      </c>
      <c r="AC47">
        <f>Notes!$G$7 * Notes!$C$10 * Notes!$C$13</f>
        <v>222086580</v>
      </c>
      <c r="AD47">
        <f>Notes!$H$7 * Notes!$C$10 * Notes!$C$13</f>
        <v>396629940</v>
      </c>
      <c r="AE47">
        <f>Notes!$I$7 * Notes!$C$10 * Notes!$C$13</f>
        <v>467553960</v>
      </c>
      <c r="AF47">
        <f>Notes!$J$7 * Notes!$C$10 * Notes!$C$13</f>
        <v>111870030</v>
      </c>
      <c r="AG47">
        <v>3</v>
      </c>
      <c r="AH47">
        <v>3</v>
      </c>
      <c r="AI47">
        <v>3</v>
      </c>
    </row>
    <row r="48" spans="1:35" ht="150" customHeight="1" x14ac:dyDescent="0.25">
      <c r="A48" s="7" t="s">
        <v>823</v>
      </c>
      <c r="B48" s="2" t="s">
        <v>3980</v>
      </c>
      <c r="C48" s="2" t="s">
        <v>39</v>
      </c>
      <c r="D48" s="2" t="s">
        <v>369</v>
      </c>
      <c r="E48" s="2" t="s">
        <v>3981</v>
      </c>
      <c r="F48" s="2" t="s">
        <v>157</v>
      </c>
      <c r="G48" s="2" t="s">
        <v>158</v>
      </c>
      <c r="H48" s="2" t="s">
        <v>3973</v>
      </c>
      <c r="I48" s="2"/>
      <c r="J48" s="2" t="s">
        <v>44</v>
      </c>
      <c r="K48" s="2" t="s">
        <v>45</v>
      </c>
      <c r="L48" s="2" t="s">
        <v>157</v>
      </c>
      <c r="M48" s="2" t="s">
        <v>46</v>
      </c>
      <c r="N48" s="2" t="s">
        <v>274</v>
      </c>
      <c r="O48" s="2" t="s">
        <v>146</v>
      </c>
      <c r="P48" s="2" t="s">
        <v>1130</v>
      </c>
      <c r="Q48" s="2" t="s">
        <v>1131</v>
      </c>
      <c r="R48" s="2">
        <v>58</v>
      </c>
      <c r="S48" t="s">
        <v>3982</v>
      </c>
      <c r="T48" t="s">
        <v>160</v>
      </c>
      <c r="U48" t="s">
        <v>3983</v>
      </c>
      <c r="V48" t="s">
        <v>3977</v>
      </c>
      <c r="W48" s="2" t="s">
        <v>3854</v>
      </c>
      <c r="X48" s="2" t="s">
        <v>3749</v>
      </c>
      <c r="Y48">
        <v>3</v>
      </c>
      <c r="Z48" t="s">
        <v>1416</v>
      </c>
      <c r="AA48" t="s">
        <v>3979</v>
      </c>
      <c r="AB48" s="11" t="s">
        <v>1372</v>
      </c>
      <c r="AC48">
        <f>Notes!$G$7 * Notes!$C$10 * Notes!$C$13</f>
        <v>222086580</v>
      </c>
      <c r="AD48">
        <f>Notes!$H$7 * Notes!$C$10 * Notes!$C$13</f>
        <v>396629940</v>
      </c>
      <c r="AE48">
        <f>Notes!$I$7 * Notes!$C$10 * Notes!$C$13</f>
        <v>467553960</v>
      </c>
      <c r="AF48">
        <f>Notes!$J$7 * Notes!$C$10 * Notes!$C$13</f>
        <v>111870030</v>
      </c>
      <c r="AG48">
        <v>3</v>
      </c>
      <c r="AH48">
        <v>3</v>
      </c>
      <c r="AI48">
        <v>3</v>
      </c>
    </row>
    <row r="49" spans="1:35" ht="105" customHeight="1" x14ac:dyDescent="0.25">
      <c r="A49" s="7" t="s">
        <v>823</v>
      </c>
      <c r="B49" s="2" t="s">
        <v>3984</v>
      </c>
      <c r="C49" s="2" t="s">
        <v>39</v>
      </c>
      <c r="D49" s="2" t="s">
        <v>3985</v>
      </c>
      <c r="E49" s="2" t="s">
        <v>3985</v>
      </c>
      <c r="F49" s="2" t="s">
        <v>3986</v>
      </c>
      <c r="G49" s="2" t="s">
        <v>3431</v>
      </c>
      <c r="H49" s="2" t="s">
        <v>3973</v>
      </c>
      <c r="I49" s="2"/>
      <c r="J49" s="2" t="s">
        <v>44</v>
      </c>
      <c r="K49" s="2" t="s">
        <v>45</v>
      </c>
      <c r="L49" s="2" t="s">
        <v>3986</v>
      </c>
      <c r="M49" s="2" t="s">
        <v>145</v>
      </c>
      <c r="N49" s="2" t="s">
        <v>274</v>
      </c>
      <c r="O49" s="2" t="s">
        <v>146</v>
      </c>
      <c r="P49" s="2" t="s">
        <v>1130</v>
      </c>
      <c r="Q49" s="2" t="s">
        <v>1131</v>
      </c>
      <c r="R49" s="2">
        <v>59</v>
      </c>
      <c r="S49" t="s">
        <v>3987</v>
      </c>
      <c r="T49" t="s">
        <v>3988</v>
      </c>
      <c r="U49" t="s">
        <v>3983</v>
      </c>
      <c r="V49" t="s">
        <v>3977</v>
      </c>
      <c r="W49" s="2" t="s">
        <v>3854</v>
      </c>
      <c r="X49" s="2" t="s">
        <v>3749</v>
      </c>
      <c r="Y49">
        <v>3</v>
      </c>
      <c r="Z49" t="s">
        <v>1416</v>
      </c>
      <c r="AA49" t="s">
        <v>3979</v>
      </c>
      <c r="AB49" s="11" t="s">
        <v>1372</v>
      </c>
      <c r="AC49">
        <f>Notes!$G$7 * Notes!$C$10 * Notes!$C$13</f>
        <v>222086580</v>
      </c>
      <c r="AD49">
        <f>Notes!$H$7 * Notes!$C$10 * Notes!$C$13</f>
        <v>396629940</v>
      </c>
      <c r="AE49">
        <f>Notes!$I$7 * Notes!$C$10 * Notes!$C$13</f>
        <v>467553960</v>
      </c>
      <c r="AF49">
        <f>Notes!$J$7 * Notes!$C$10 * Notes!$C$13</f>
        <v>111870030</v>
      </c>
      <c r="AG49">
        <v>3</v>
      </c>
      <c r="AH49">
        <v>3</v>
      </c>
      <c r="AI49">
        <v>3</v>
      </c>
    </row>
    <row r="50" spans="1:35" ht="120" customHeight="1" x14ac:dyDescent="0.25">
      <c r="A50" s="7" t="s">
        <v>823</v>
      </c>
      <c r="B50" s="2" t="s">
        <v>3989</v>
      </c>
      <c r="C50" s="2" t="s">
        <v>39</v>
      </c>
      <c r="D50" s="2" t="s">
        <v>3990</v>
      </c>
      <c r="E50" s="2" t="s">
        <v>3990</v>
      </c>
      <c r="F50" s="2" t="s">
        <v>3991</v>
      </c>
      <c r="G50" s="2" t="s">
        <v>3992</v>
      </c>
      <c r="H50" s="9" t="s">
        <v>824</v>
      </c>
      <c r="I50" s="2"/>
      <c r="J50" s="2" t="s">
        <v>44</v>
      </c>
      <c r="K50" s="2" t="s">
        <v>45</v>
      </c>
      <c r="L50" s="2" t="s">
        <v>3991</v>
      </c>
      <c r="M50" s="2" t="s">
        <v>145</v>
      </c>
      <c r="N50" s="2" t="s">
        <v>274</v>
      </c>
      <c r="O50" s="2" t="s">
        <v>146</v>
      </c>
      <c r="P50" s="2" t="s">
        <v>1130</v>
      </c>
      <c r="Q50" s="2" t="s">
        <v>1131</v>
      </c>
      <c r="R50" s="2">
        <v>60</v>
      </c>
      <c r="S50" t="s">
        <v>3993</v>
      </c>
      <c r="T50" t="s">
        <v>3994</v>
      </c>
      <c r="U50" t="s">
        <v>3747</v>
      </c>
      <c r="V50" t="s">
        <v>850</v>
      </c>
      <c r="W50" s="2" t="s">
        <v>3854</v>
      </c>
      <c r="X50" s="2" t="s">
        <v>3820</v>
      </c>
      <c r="Y50">
        <v>3</v>
      </c>
      <c r="Z50" t="s">
        <v>1389</v>
      </c>
      <c r="AA50">
        <v>1</v>
      </c>
      <c r="AB50" t="s">
        <v>1389</v>
      </c>
      <c r="AC50">
        <f>Notes!$G$7 * Notes!$C$10 * Notes!$C$13</f>
        <v>222086580</v>
      </c>
      <c r="AD50">
        <f>Notes!$H$7 * Notes!$C$10 * Notes!$C$13</f>
        <v>396629940</v>
      </c>
      <c r="AE50">
        <f>Notes!$I$7 * Notes!$C$10 * Notes!$C$13</f>
        <v>467553960</v>
      </c>
      <c r="AF50">
        <f>Notes!$J$7 * Notes!$C$10 * Notes!$C$13</f>
        <v>111870030</v>
      </c>
      <c r="AG50">
        <v>2</v>
      </c>
      <c r="AH50">
        <v>3</v>
      </c>
      <c r="AI50">
        <v>3</v>
      </c>
    </row>
    <row r="51" spans="1:35" ht="105" customHeight="1" x14ac:dyDescent="0.25">
      <c r="A51" s="7" t="s">
        <v>823</v>
      </c>
      <c r="B51" s="2" t="s">
        <v>3995</v>
      </c>
      <c r="C51" s="2" t="s">
        <v>39</v>
      </c>
      <c r="D51" s="2" t="s">
        <v>3996</v>
      </c>
      <c r="E51" s="2" t="s">
        <v>3996</v>
      </c>
      <c r="F51" s="2" t="s">
        <v>3997</v>
      </c>
      <c r="G51" s="2" t="s">
        <v>3998</v>
      </c>
      <c r="H51" s="9" t="s">
        <v>824</v>
      </c>
      <c r="I51" s="2"/>
      <c r="J51" s="2" t="s">
        <v>44</v>
      </c>
      <c r="K51" s="2" t="s">
        <v>1143</v>
      </c>
      <c r="L51" s="2" t="s">
        <v>3997</v>
      </c>
      <c r="M51" s="2" t="s">
        <v>145</v>
      </c>
      <c r="N51" s="2" t="s">
        <v>274</v>
      </c>
      <c r="O51" s="2" t="s">
        <v>1050</v>
      </c>
      <c r="P51" s="2" t="s">
        <v>1130</v>
      </c>
      <c r="Q51" s="2" t="s">
        <v>1144</v>
      </c>
      <c r="R51" s="2">
        <v>61</v>
      </c>
      <c r="S51" t="s">
        <v>3999</v>
      </c>
      <c r="T51" t="s">
        <v>4000</v>
      </c>
      <c r="U51" t="s">
        <v>1148</v>
      </c>
      <c r="V51" t="s">
        <v>1149</v>
      </c>
      <c r="W51" s="2" t="s">
        <v>4001</v>
      </c>
      <c r="X51" s="2" t="s">
        <v>3846</v>
      </c>
      <c r="Y51">
        <v>3</v>
      </c>
      <c r="Z51" t="s">
        <v>1389</v>
      </c>
      <c r="AA51">
        <v>-1</v>
      </c>
      <c r="AB51" t="s">
        <v>1389</v>
      </c>
      <c r="AC51">
        <f>Notes!$G$7 * Notes!$C$10 * Notes!$C$13</f>
        <v>222086580</v>
      </c>
      <c r="AD51">
        <f>Notes!$H$7 * Notes!$C$10 * Notes!$C$13</f>
        <v>396629940</v>
      </c>
      <c r="AE51">
        <f>Notes!$I$7 * Notes!$C$10 * Notes!$C$13</f>
        <v>467553960</v>
      </c>
      <c r="AF51">
        <f>Notes!$J$7 * Notes!$C$10 * Notes!$C$13</f>
        <v>111870030</v>
      </c>
      <c r="AG51">
        <v>2</v>
      </c>
      <c r="AH51">
        <v>3</v>
      </c>
      <c r="AI51">
        <v>3</v>
      </c>
    </row>
    <row r="52" spans="1:35" ht="105" customHeight="1" x14ac:dyDescent="0.25">
      <c r="A52" s="7" t="s">
        <v>823</v>
      </c>
      <c r="B52" s="2" t="s">
        <v>3995</v>
      </c>
      <c r="C52" s="2" t="s">
        <v>39</v>
      </c>
      <c r="D52" s="2" t="s">
        <v>3996</v>
      </c>
      <c r="E52" s="2" t="s">
        <v>4002</v>
      </c>
      <c r="F52" s="2" t="s">
        <v>3997</v>
      </c>
      <c r="G52" s="2" t="s">
        <v>3998</v>
      </c>
      <c r="H52" s="9" t="s">
        <v>824</v>
      </c>
      <c r="I52" s="2"/>
      <c r="J52" s="2" t="s">
        <v>44</v>
      </c>
      <c r="K52" s="2" t="s">
        <v>45</v>
      </c>
      <c r="L52" s="2" t="s">
        <v>4003</v>
      </c>
      <c r="M52" s="2" t="s">
        <v>145</v>
      </c>
      <c r="N52" s="2" t="s">
        <v>274</v>
      </c>
      <c r="O52" s="2" t="s">
        <v>146</v>
      </c>
      <c r="P52" s="2" t="s">
        <v>1130</v>
      </c>
      <c r="Q52" s="2" t="s">
        <v>1131</v>
      </c>
      <c r="R52" s="2">
        <v>62</v>
      </c>
      <c r="S52" t="s">
        <v>4004</v>
      </c>
      <c r="T52" t="s">
        <v>4000</v>
      </c>
      <c r="U52" t="s">
        <v>3747</v>
      </c>
      <c r="V52" t="s">
        <v>850</v>
      </c>
      <c r="W52" s="2" t="s">
        <v>4001</v>
      </c>
      <c r="X52" s="2" t="s">
        <v>4005</v>
      </c>
      <c r="Y52">
        <v>3</v>
      </c>
      <c r="Z52" t="s">
        <v>1389</v>
      </c>
      <c r="AA52">
        <v>1</v>
      </c>
      <c r="AB52" t="s">
        <v>1389</v>
      </c>
      <c r="AC52">
        <f>Notes!$G$7 * Notes!$C$10 * Notes!$C$13</f>
        <v>222086580</v>
      </c>
      <c r="AD52">
        <f>Notes!$H$7 * Notes!$C$10 * Notes!$C$13</f>
        <v>396629940</v>
      </c>
      <c r="AE52">
        <f>Notes!$I$7 * Notes!$C$10 * Notes!$C$13</f>
        <v>467553960</v>
      </c>
      <c r="AF52">
        <f>Notes!$J$7 * Notes!$C$10 * Notes!$C$13</f>
        <v>111870030</v>
      </c>
      <c r="AG52">
        <v>3</v>
      </c>
      <c r="AH52">
        <v>3</v>
      </c>
      <c r="AI52">
        <v>3</v>
      </c>
    </row>
    <row r="53" spans="1:35" ht="105" customHeight="1" x14ac:dyDescent="0.25">
      <c r="A53" s="7" t="s">
        <v>37</v>
      </c>
      <c r="B53" s="2" t="s">
        <v>4006</v>
      </c>
      <c r="C53" s="2" t="s">
        <v>39</v>
      </c>
      <c r="D53" s="2" t="s">
        <v>4007</v>
      </c>
      <c r="E53" s="2" t="s">
        <v>4007</v>
      </c>
      <c r="F53" s="2" t="s">
        <v>4008</v>
      </c>
      <c r="G53" s="2" t="s">
        <v>4009</v>
      </c>
      <c r="H53" s="9" t="s">
        <v>824</v>
      </c>
      <c r="I53" s="2"/>
      <c r="J53" s="2" t="s">
        <v>44</v>
      </c>
      <c r="K53" s="2" t="s">
        <v>45</v>
      </c>
      <c r="L53" s="2" t="s">
        <v>4008</v>
      </c>
      <c r="M53" s="2" t="s">
        <v>4010</v>
      </c>
      <c r="N53" s="2" t="s">
        <v>274</v>
      </c>
      <c r="O53" s="2" t="s">
        <v>146</v>
      </c>
      <c r="P53" s="2" t="s">
        <v>1130</v>
      </c>
      <c r="Q53" s="2" t="s">
        <v>1131</v>
      </c>
      <c r="R53" s="2">
        <v>63</v>
      </c>
      <c r="S53" t="s">
        <v>4011</v>
      </c>
      <c r="T53" t="s">
        <v>4012</v>
      </c>
      <c r="U53" t="s">
        <v>3747</v>
      </c>
      <c r="V53" t="s">
        <v>850</v>
      </c>
      <c r="W53" s="2" t="s">
        <v>3748</v>
      </c>
      <c r="X53" s="2" t="s">
        <v>3749</v>
      </c>
      <c r="Y53">
        <v>3</v>
      </c>
      <c r="Z53" t="s">
        <v>1416</v>
      </c>
      <c r="AA53">
        <v>-999</v>
      </c>
      <c r="AB53" t="s">
        <v>1389</v>
      </c>
      <c r="AC53">
        <f>Notes!$G$7 * Notes!$C$10 * Notes!$C$13</f>
        <v>222086580</v>
      </c>
      <c r="AD53">
        <f>Notes!$H$7 * Notes!$C$10 * Notes!$C$13</f>
        <v>396629940</v>
      </c>
      <c r="AE53">
        <f>Notes!$I$7 * Notes!$C$10 * Notes!$C$13</f>
        <v>467553960</v>
      </c>
      <c r="AF53">
        <f>Notes!$J$7 * Notes!$C$10 * Notes!$C$13</f>
        <v>111870030</v>
      </c>
      <c r="AG53">
        <v>3</v>
      </c>
      <c r="AH53">
        <v>3</v>
      </c>
      <c r="AI53">
        <v>3</v>
      </c>
    </row>
    <row r="54" spans="1:35" ht="105" customHeight="1" x14ac:dyDescent="0.25">
      <c r="A54" s="7" t="s">
        <v>37</v>
      </c>
      <c r="B54" s="2" t="s">
        <v>4013</v>
      </c>
      <c r="C54" s="2" t="s">
        <v>39</v>
      </c>
      <c r="D54" s="2" t="s">
        <v>4014</v>
      </c>
      <c r="E54" s="2" t="s">
        <v>4014</v>
      </c>
      <c r="F54" s="2" t="s">
        <v>4015</v>
      </c>
      <c r="G54" s="2" t="s">
        <v>4016</v>
      </c>
      <c r="H54" s="9" t="s">
        <v>824</v>
      </c>
      <c r="I54" s="2"/>
      <c r="J54" s="2" t="s">
        <v>44</v>
      </c>
      <c r="K54" s="2" t="s">
        <v>45</v>
      </c>
      <c r="L54" s="2" t="s">
        <v>4015</v>
      </c>
      <c r="M54" s="2" t="s">
        <v>145</v>
      </c>
      <c r="N54" s="2" t="s">
        <v>274</v>
      </c>
      <c r="O54" s="2" t="s">
        <v>146</v>
      </c>
      <c r="P54" s="2" t="s">
        <v>1130</v>
      </c>
      <c r="Q54" s="2" t="s">
        <v>1131</v>
      </c>
      <c r="R54" s="2">
        <v>64</v>
      </c>
      <c r="S54" t="s">
        <v>4017</v>
      </c>
      <c r="T54" t="s">
        <v>4018</v>
      </c>
      <c r="U54" t="s">
        <v>3747</v>
      </c>
      <c r="V54" t="s">
        <v>850</v>
      </c>
      <c r="W54" s="2" t="s">
        <v>3748</v>
      </c>
      <c r="X54" s="2" t="s">
        <v>3749</v>
      </c>
      <c r="Y54">
        <v>1</v>
      </c>
      <c r="Z54" t="s">
        <v>1416</v>
      </c>
      <c r="AA54">
        <v>1</v>
      </c>
      <c r="AB54" s="11" t="s">
        <v>1372</v>
      </c>
      <c r="AC54">
        <f>Notes!$G$7 * Notes!$C$10 * Notes!$C$13</f>
        <v>222086580</v>
      </c>
      <c r="AD54">
        <f>Notes!$H$7 * Notes!$C$10 * Notes!$C$13</f>
        <v>396629940</v>
      </c>
      <c r="AE54">
        <f>Notes!$I$7 * Notes!$C$10 * Notes!$C$13</f>
        <v>467553960</v>
      </c>
      <c r="AF54">
        <f>Notes!$J$7 * Notes!$C$10 * Notes!$C$13</f>
        <v>111870030</v>
      </c>
      <c r="AG54">
        <v>3</v>
      </c>
      <c r="AH54">
        <v>2</v>
      </c>
      <c r="AI54">
        <v>3</v>
      </c>
    </row>
    <row r="55" spans="1:35" ht="90" customHeight="1" x14ac:dyDescent="0.25">
      <c r="A55" s="7" t="s">
        <v>37</v>
      </c>
      <c r="B55" s="2" t="s">
        <v>4019</v>
      </c>
      <c r="C55" s="2" t="s">
        <v>39</v>
      </c>
      <c r="D55" s="2" t="s">
        <v>4020</v>
      </c>
      <c r="E55" s="2" t="s">
        <v>4020</v>
      </c>
      <c r="F55" s="2" t="s">
        <v>4021</v>
      </c>
      <c r="G55" s="2" t="s">
        <v>4022</v>
      </c>
      <c r="H55" s="9" t="s">
        <v>824</v>
      </c>
      <c r="I55" s="2"/>
      <c r="J55" s="2" t="s">
        <v>44</v>
      </c>
      <c r="K55" s="2" t="s">
        <v>45</v>
      </c>
      <c r="L55" s="2" t="s">
        <v>4021</v>
      </c>
      <c r="M55" s="2" t="s">
        <v>145</v>
      </c>
      <c r="N55" s="2" t="s">
        <v>274</v>
      </c>
      <c r="O55" s="2" t="s">
        <v>146</v>
      </c>
      <c r="P55" s="2" t="s">
        <v>1130</v>
      </c>
      <c r="Q55" s="2" t="s">
        <v>1131</v>
      </c>
      <c r="R55" s="2">
        <v>65</v>
      </c>
      <c r="S55" t="s">
        <v>4023</v>
      </c>
      <c r="T55" t="s">
        <v>4024</v>
      </c>
      <c r="U55" t="s">
        <v>3747</v>
      </c>
      <c r="V55" t="s">
        <v>850</v>
      </c>
      <c r="W55" s="2" t="s">
        <v>3782</v>
      </c>
      <c r="X55" s="2" t="s">
        <v>3783</v>
      </c>
      <c r="Y55">
        <v>3</v>
      </c>
      <c r="Z55" t="s">
        <v>1389</v>
      </c>
      <c r="AA55">
        <v>-1</v>
      </c>
      <c r="AB55" t="s">
        <v>1389</v>
      </c>
      <c r="AC55">
        <f>Notes!$G$7 * Notes!$C$10 * Notes!$C$13</f>
        <v>222086580</v>
      </c>
      <c r="AD55">
        <f>Notes!$H$7 * Notes!$C$10 * Notes!$C$13</f>
        <v>396629940</v>
      </c>
      <c r="AE55">
        <f>Notes!$I$7 * Notes!$C$10 * Notes!$C$13</f>
        <v>467553960</v>
      </c>
      <c r="AF55">
        <f>Notes!$J$7 * Notes!$C$10 * Notes!$C$13</f>
        <v>111870030</v>
      </c>
      <c r="AG55">
        <v>3</v>
      </c>
      <c r="AH55">
        <v>3</v>
      </c>
      <c r="AI55">
        <v>3</v>
      </c>
    </row>
    <row r="56" spans="1:35" ht="105" customHeight="1" x14ac:dyDescent="0.25">
      <c r="A56" s="7" t="s">
        <v>823</v>
      </c>
      <c r="B56" s="2" t="s">
        <v>4025</v>
      </c>
      <c r="C56" s="2" t="s">
        <v>39</v>
      </c>
      <c r="D56" s="2" t="s">
        <v>4026</v>
      </c>
      <c r="E56" s="2" t="s">
        <v>4026</v>
      </c>
      <c r="F56" s="2" t="s">
        <v>4027</v>
      </c>
      <c r="G56" s="2" t="s">
        <v>4028</v>
      </c>
      <c r="H56" s="9" t="s">
        <v>824</v>
      </c>
      <c r="I56" s="2"/>
      <c r="J56" s="2" t="s">
        <v>44</v>
      </c>
      <c r="K56" s="2" t="s">
        <v>45</v>
      </c>
      <c r="L56" s="2" t="s">
        <v>4027</v>
      </c>
      <c r="M56" s="2" t="s">
        <v>145</v>
      </c>
      <c r="N56" s="2" t="s">
        <v>274</v>
      </c>
      <c r="O56" s="2" t="s">
        <v>146</v>
      </c>
      <c r="P56" s="2" t="s">
        <v>1130</v>
      </c>
      <c r="Q56" s="2" t="s">
        <v>1131</v>
      </c>
      <c r="R56" s="2">
        <v>67</v>
      </c>
      <c r="S56" t="s">
        <v>4029</v>
      </c>
      <c r="T56" t="s">
        <v>4030</v>
      </c>
      <c r="U56" t="s">
        <v>3747</v>
      </c>
      <c r="V56" t="s">
        <v>850</v>
      </c>
      <c r="W56" s="2" t="s">
        <v>3757</v>
      </c>
      <c r="X56" s="2" t="s">
        <v>4031</v>
      </c>
      <c r="Y56">
        <v>3</v>
      </c>
      <c r="Z56" t="s">
        <v>1389</v>
      </c>
      <c r="AA56">
        <v>-1</v>
      </c>
      <c r="AB56" t="s">
        <v>1389</v>
      </c>
      <c r="AC56">
        <f>Notes!$G$7 * Notes!$C$10 * Notes!$C$13</f>
        <v>222086580</v>
      </c>
      <c r="AD56">
        <f>Notes!$H$7 * Notes!$C$10 * Notes!$C$13</f>
        <v>396629940</v>
      </c>
      <c r="AE56">
        <f>Notes!$I$7 * Notes!$C$10 * Notes!$C$13</f>
        <v>467553960</v>
      </c>
      <c r="AF56">
        <f>Notes!$J$7 * Notes!$C$10 * Notes!$C$13</f>
        <v>111870030</v>
      </c>
      <c r="AG56">
        <v>3</v>
      </c>
      <c r="AH56">
        <v>3</v>
      </c>
      <c r="AI56">
        <v>3</v>
      </c>
    </row>
    <row r="57" spans="1:35" ht="105" customHeight="1" x14ac:dyDescent="0.25">
      <c r="A57" s="7" t="s">
        <v>823</v>
      </c>
      <c r="B57" s="2" t="s">
        <v>4032</v>
      </c>
      <c r="C57" s="2" t="s">
        <v>39</v>
      </c>
      <c r="D57" s="2" t="s">
        <v>4026</v>
      </c>
      <c r="E57" s="2" t="s">
        <v>4026</v>
      </c>
      <c r="F57" s="2" t="s">
        <v>4033</v>
      </c>
      <c r="G57" s="2" t="s">
        <v>4034</v>
      </c>
      <c r="H57" s="9" t="s">
        <v>824</v>
      </c>
      <c r="I57" s="2"/>
      <c r="J57" s="2" t="s">
        <v>44</v>
      </c>
      <c r="K57" s="2" t="s">
        <v>45</v>
      </c>
      <c r="L57" s="2" t="s">
        <v>4033</v>
      </c>
      <c r="M57" s="2" t="s">
        <v>145</v>
      </c>
      <c r="N57" s="2" t="s">
        <v>274</v>
      </c>
      <c r="O57" s="2" t="s">
        <v>146</v>
      </c>
      <c r="P57" s="2" t="s">
        <v>1130</v>
      </c>
      <c r="Q57" s="2" t="s">
        <v>1131</v>
      </c>
      <c r="R57" s="2">
        <v>68</v>
      </c>
      <c r="S57" t="s">
        <v>4035</v>
      </c>
      <c r="T57" t="s">
        <v>4036</v>
      </c>
      <c r="U57" t="s">
        <v>3747</v>
      </c>
      <c r="V57" t="s">
        <v>850</v>
      </c>
      <c r="W57" s="2" t="s">
        <v>3757</v>
      </c>
      <c r="X57" s="2" t="s">
        <v>4031</v>
      </c>
      <c r="Y57">
        <v>3</v>
      </c>
      <c r="Z57" t="s">
        <v>1389</v>
      </c>
      <c r="AA57">
        <v>-1</v>
      </c>
      <c r="AB57" t="s">
        <v>1389</v>
      </c>
      <c r="AC57">
        <f>Notes!$G$7 * Notes!$C$10 * Notes!$C$13</f>
        <v>222086580</v>
      </c>
      <c r="AD57">
        <f>Notes!$H$7 * Notes!$C$10 * Notes!$C$13</f>
        <v>396629940</v>
      </c>
      <c r="AE57">
        <f>Notes!$I$7 * Notes!$C$10 * Notes!$C$13</f>
        <v>467553960</v>
      </c>
      <c r="AF57">
        <f>Notes!$J$7 * Notes!$C$10 * Notes!$C$13</f>
        <v>111870030</v>
      </c>
      <c r="AG57">
        <v>3</v>
      </c>
      <c r="AH57">
        <v>3</v>
      </c>
      <c r="AI57">
        <v>3</v>
      </c>
    </row>
    <row r="58" spans="1:35" ht="105" customHeight="1" x14ac:dyDescent="0.25">
      <c r="A58" s="7" t="s">
        <v>823</v>
      </c>
      <c r="B58" s="2" t="s">
        <v>4037</v>
      </c>
      <c r="C58" s="2" t="s">
        <v>39</v>
      </c>
      <c r="D58" s="2" t="s">
        <v>4026</v>
      </c>
      <c r="E58" s="2" t="s">
        <v>4026</v>
      </c>
      <c r="F58" s="2" t="s">
        <v>4038</v>
      </c>
      <c r="G58" s="2" t="s">
        <v>4039</v>
      </c>
      <c r="H58" s="9" t="s">
        <v>824</v>
      </c>
      <c r="I58" s="2"/>
      <c r="J58" s="2" t="s">
        <v>44</v>
      </c>
      <c r="K58" s="2" t="s">
        <v>45</v>
      </c>
      <c r="L58" s="2" t="s">
        <v>4038</v>
      </c>
      <c r="M58" s="2" t="s">
        <v>145</v>
      </c>
      <c r="N58" s="2" t="s">
        <v>274</v>
      </c>
      <c r="O58" s="2" t="s">
        <v>146</v>
      </c>
      <c r="P58" s="2" t="s">
        <v>1130</v>
      </c>
      <c r="Q58" s="2" t="s">
        <v>1131</v>
      </c>
      <c r="R58" s="2">
        <v>69</v>
      </c>
      <c r="S58" t="s">
        <v>4040</v>
      </c>
      <c r="T58" t="s">
        <v>4041</v>
      </c>
      <c r="U58" t="s">
        <v>3747</v>
      </c>
      <c r="V58" t="s">
        <v>850</v>
      </c>
      <c r="W58" s="2" t="s">
        <v>3757</v>
      </c>
      <c r="X58" s="2" t="s">
        <v>4031</v>
      </c>
      <c r="Y58">
        <v>3</v>
      </c>
      <c r="Z58" t="s">
        <v>1389</v>
      </c>
      <c r="AA58">
        <v>-1</v>
      </c>
      <c r="AB58" t="s">
        <v>1389</v>
      </c>
      <c r="AC58">
        <f>Notes!$G$7 * Notes!$C$10 * Notes!$C$13</f>
        <v>222086580</v>
      </c>
      <c r="AD58">
        <f>Notes!$H$7 * Notes!$C$10 * Notes!$C$13</f>
        <v>396629940</v>
      </c>
      <c r="AE58">
        <f>Notes!$I$7 * Notes!$C$10 * Notes!$C$13</f>
        <v>467553960</v>
      </c>
      <c r="AF58">
        <f>Notes!$J$7 * Notes!$C$10 * Notes!$C$13</f>
        <v>111870030</v>
      </c>
      <c r="AG58">
        <v>3</v>
      </c>
      <c r="AH58">
        <v>3</v>
      </c>
      <c r="AI58">
        <v>3</v>
      </c>
    </row>
    <row r="59" spans="1:35" ht="105" customHeight="1" x14ac:dyDescent="0.25">
      <c r="A59" s="7" t="s">
        <v>823</v>
      </c>
      <c r="B59" s="2" t="s">
        <v>4042</v>
      </c>
      <c r="C59" s="2" t="s">
        <v>39</v>
      </c>
      <c r="D59" s="2" t="s">
        <v>4043</v>
      </c>
      <c r="E59" s="2" t="s">
        <v>4043</v>
      </c>
      <c r="F59" s="2" t="s">
        <v>4044</v>
      </c>
      <c r="G59" s="2" t="s">
        <v>4045</v>
      </c>
      <c r="H59" s="9" t="s">
        <v>824</v>
      </c>
      <c r="I59" s="2"/>
      <c r="J59" s="2" t="s">
        <v>44</v>
      </c>
      <c r="K59" s="2" t="s">
        <v>45</v>
      </c>
      <c r="L59" s="2" t="s">
        <v>4044</v>
      </c>
      <c r="M59" s="2" t="s">
        <v>4010</v>
      </c>
      <c r="N59" s="2" t="s">
        <v>274</v>
      </c>
      <c r="O59" s="2" t="s">
        <v>146</v>
      </c>
      <c r="P59" s="2" t="s">
        <v>1130</v>
      </c>
      <c r="Q59" s="2" t="s">
        <v>1131</v>
      </c>
      <c r="R59" s="2">
        <v>70</v>
      </c>
      <c r="S59" t="s">
        <v>4046</v>
      </c>
      <c r="T59" t="s">
        <v>4047</v>
      </c>
      <c r="U59" t="s">
        <v>3747</v>
      </c>
      <c r="V59" t="s">
        <v>850</v>
      </c>
      <c r="W59" s="2" t="s">
        <v>3757</v>
      </c>
      <c r="X59" s="2" t="s">
        <v>1440</v>
      </c>
      <c r="Y59">
        <v>3</v>
      </c>
      <c r="Z59" t="s">
        <v>1389</v>
      </c>
      <c r="AA59">
        <v>-1</v>
      </c>
      <c r="AB59" t="s">
        <v>1389</v>
      </c>
      <c r="AC59">
        <f>Notes!$G$7 * Notes!$C$10 * Notes!$C$13</f>
        <v>222086580</v>
      </c>
      <c r="AD59">
        <f>Notes!$H$7 * Notes!$C$10 * Notes!$C$13</f>
        <v>396629940</v>
      </c>
      <c r="AE59">
        <f>Notes!$I$7 * Notes!$C$10 * Notes!$C$13</f>
        <v>467553960</v>
      </c>
      <c r="AF59">
        <f>Notes!$J$7 * Notes!$C$10 * Notes!$C$13</f>
        <v>111870030</v>
      </c>
      <c r="AG59">
        <v>3</v>
      </c>
      <c r="AH59">
        <v>3</v>
      </c>
      <c r="AI59">
        <v>3</v>
      </c>
    </row>
    <row r="60" spans="1:35" ht="90" customHeight="1" x14ac:dyDescent="0.25">
      <c r="A60" s="7" t="s">
        <v>823</v>
      </c>
      <c r="B60" s="2" t="s">
        <v>4048</v>
      </c>
      <c r="C60" s="2" t="s">
        <v>39</v>
      </c>
      <c r="D60" s="2" t="s">
        <v>3771</v>
      </c>
      <c r="E60" s="2" t="s">
        <v>3771</v>
      </c>
      <c r="F60" s="2" t="s">
        <v>4049</v>
      </c>
      <c r="G60" s="2" t="s">
        <v>4050</v>
      </c>
      <c r="H60" s="9" t="s">
        <v>824</v>
      </c>
      <c r="I60" s="2"/>
      <c r="J60" s="2" t="s">
        <v>44</v>
      </c>
      <c r="K60" s="2" t="s">
        <v>45</v>
      </c>
      <c r="L60" s="2" t="s">
        <v>4049</v>
      </c>
      <c r="M60" s="2" t="s">
        <v>145</v>
      </c>
      <c r="N60" s="2" t="s">
        <v>274</v>
      </c>
      <c r="O60" s="2" t="s">
        <v>146</v>
      </c>
      <c r="P60" s="2" t="s">
        <v>1130</v>
      </c>
      <c r="Q60" s="2" t="s">
        <v>1131</v>
      </c>
      <c r="R60" s="2">
        <v>71</v>
      </c>
      <c r="S60" t="s">
        <v>4051</v>
      </c>
      <c r="T60" t="s">
        <v>4052</v>
      </c>
      <c r="U60" t="s">
        <v>3747</v>
      </c>
      <c r="V60" t="s">
        <v>850</v>
      </c>
      <c r="W60" s="2" t="s">
        <v>3827</v>
      </c>
      <c r="X60" s="2" t="s">
        <v>3819</v>
      </c>
      <c r="Y60">
        <v>3</v>
      </c>
      <c r="Z60" t="s">
        <v>1389</v>
      </c>
      <c r="AA60">
        <v>-1</v>
      </c>
      <c r="AB60" t="s">
        <v>1389</v>
      </c>
      <c r="AC60">
        <f>Notes!$G$7 * Notes!$C$10 * Notes!$C$13</f>
        <v>222086580</v>
      </c>
      <c r="AD60">
        <f>Notes!$H$7 * Notes!$C$10 * Notes!$C$13</f>
        <v>396629940</v>
      </c>
      <c r="AE60">
        <f>Notes!$I$7 * Notes!$C$10 * Notes!$C$13</f>
        <v>467553960</v>
      </c>
      <c r="AF60">
        <f>Notes!$J$7 * Notes!$C$10 * Notes!$C$13</f>
        <v>111870030</v>
      </c>
      <c r="AG60">
        <v>3</v>
      </c>
      <c r="AH60">
        <v>3</v>
      </c>
      <c r="AI60">
        <v>3</v>
      </c>
    </row>
    <row r="61" spans="1:35" ht="105" customHeight="1" x14ac:dyDescent="0.25">
      <c r="A61" s="7" t="s">
        <v>37</v>
      </c>
      <c r="B61" s="2" t="s">
        <v>4053</v>
      </c>
      <c r="C61" s="2" t="s">
        <v>39</v>
      </c>
      <c r="D61" s="2" t="s">
        <v>4054</v>
      </c>
      <c r="E61" s="2" t="s">
        <v>4054</v>
      </c>
      <c r="F61" s="2" t="s">
        <v>4055</v>
      </c>
      <c r="G61" s="2" t="s">
        <v>4056</v>
      </c>
      <c r="H61" s="9" t="s">
        <v>824</v>
      </c>
      <c r="I61" s="2"/>
      <c r="J61" s="2" t="s">
        <v>44</v>
      </c>
      <c r="K61" s="2" t="s">
        <v>45</v>
      </c>
      <c r="L61" s="2" t="s">
        <v>4055</v>
      </c>
      <c r="M61" s="2" t="s">
        <v>4010</v>
      </c>
      <c r="N61" s="2" t="s">
        <v>274</v>
      </c>
      <c r="O61" s="2" t="s">
        <v>146</v>
      </c>
      <c r="P61" s="2" t="s">
        <v>1130</v>
      </c>
      <c r="Q61" s="2" t="s">
        <v>1131</v>
      </c>
      <c r="R61" s="2">
        <v>73</v>
      </c>
      <c r="S61" t="s">
        <v>4057</v>
      </c>
      <c r="T61" t="s">
        <v>4058</v>
      </c>
      <c r="U61" t="s">
        <v>3747</v>
      </c>
      <c r="V61" t="s">
        <v>850</v>
      </c>
      <c r="W61" s="2" t="s">
        <v>3748</v>
      </c>
      <c r="X61" s="2" t="s">
        <v>3749</v>
      </c>
      <c r="Y61">
        <v>3</v>
      </c>
      <c r="Z61" t="s">
        <v>1389</v>
      </c>
      <c r="AA61">
        <v>1</v>
      </c>
      <c r="AB61" t="s">
        <v>1389</v>
      </c>
      <c r="AC61">
        <f>Notes!$G$7 * Notes!$C$10 * Notes!$C$13</f>
        <v>222086580</v>
      </c>
      <c r="AD61">
        <f>Notes!$H$7 * Notes!$C$10 * Notes!$C$13</f>
        <v>396629940</v>
      </c>
      <c r="AE61">
        <f>Notes!$I$7 * Notes!$C$10 * Notes!$C$13</f>
        <v>467553960</v>
      </c>
      <c r="AF61">
        <f>Notes!$J$7 * Notes!$C$10 * Notes!$C$13</f>
        <v>111870030</v>
      </c>
      <c r="AG61">
        <v>3</v>
      </c>
      <c r="AH61">
        <v>3</v>
      </c>
      <c r="AI61">
        <v>3</v>
      </c>
    </row>
    <row r="62" spans="1:35" ht="105" customHeight="1" x14ac:dyDescent="0.25">
      <c r="A62" s="7" t="s">
        <v>37</v>
      </c>
      <c r="B62" s="2" t="s">
        <v>4059</v>
      </c>
      <c r="C62" s="2" t="s">
        <v>39</v>
      </c>
      <c r="D62" s="2" t="s">
        <v>4060</v>
      </c>
      <c r="E62" s="2" t="s">
        <v>4060</v>
      </c>
      <c r="F62" s="2" t="s">
        <v>4061</v>
      </c>
      <c r="G62" s="2" t="s">
        <v>4062</v>
      </c>
      <c r="H62" s="9" t="s">
        <v>824</v>
      </c>
      <c r="I62" s="2"/>
      <c r="J62" s="2" t="s">
        <v>44</v>
      </c>
      <c r="K62" s="2" t="s">
        <v>45</v>
      </c>
      <c r="L62" s="2" t="s">
        <v>4061</v>
      </c>
      <c r="M62" s="2" t="s">
        <v>145</v>
      </c>
      <c r="N62" s="2" t="s">
        <v>274</v>
      </c>
      <c r="O62" s="2" t="s">
        <v>146</v>
      </c>
      <c r="P62" s="2" t="s">
        <v>1130</v>
      </c>
      <c r="Q62" s="2" t="s">
        <v>1131</v>
      </c>
      <c r="R62" s="2">
        <v>74</v>
      </c>
      <c r="S62" t="s">
        <v>4063</v>
      </c>
      <c r="T62" t="s">
        <v>4064</v>
      </c>
      <c r="U62" t="s">
        <v>3747</v>
      </c>
      <c r="V62" t="s">
        <v>850</v>
      </c>
      <c r="W62" s="2" t="s">
        <v>3782</v>
      </c>
      <c r="X62" s="2" t="s">
        <v>3932</v>
      </c>
      <c r="Y62">
        <v>3</v>
      </c>
      <c r="Z62" t="s">
        <v>1389</v>
      </c>
      <c r="AA62">
        <v>-1</v>
      </c>
      <c r="AB62" t="s">
        <v>1389</v>
      </c>
      <c r="AC62">
        <f>Notes!$G$7 * Notes!$C$10 * Notes!$C$13</f>
        <v>222086580</v>
      </c>
      <c r="AD62">
        <f>Notes!$H$7 * Notes!$C$10 * Notes!$C$13</f>
        <v>396629940</v>
      </c>
      <c r="AE62">
        <f>Notes!$I$7 * Notes!$C$10 * Notes!$C$13</f>
        <v>467553960</v>
      </c>
      <c r="AF62">
        <f>Notes!$J$7 * Notes!$C$10 * Notes!$C$13</f>
        <v>111870030</v>
      </c>
      <c r="AG62">
        <v>3</v>
      </c>
      <c r="AH62">
        <v>3</v>
      </c>
      <c r="AI62">
        <v>3</v>
      </c>
    </row>
    <row r="63" spans="1:35" ht="105" customHeight="1" x14ac:dyDescent="0.25">
      <c r="A63" s="7" t="s">
        <v>823</v>
      </c>
      <c r="B63" s="2" t="s">
        <v>1080</v>
      </c>
      <c r="C63" s="2" t="s">
        <v>64</v>
      </c>
      <c r="D63" s="2"/>
      <c r="E63" s="2"/>
      <c r="F63" s="2" t="s">
        <v>1076</v>
      </c>
      <c r="G63" s="2" t="s">
        <v>1078</v>
      </c>
      <c r="H63" s="9" t="s">
        <v>824</v>
      </c>
      <c r="I63" s="2" t="s">
        <v>68</v>
      </c>
      <c r="J63" s="2" t="s">
        <v>44</v>
      </c>
      <c r="K63" s="2" t="s">
        <v>45</v>
      </c>
      <c r="L63" s="2" t="s">
        <v>1076</v>
      </c>
      <c r="M63" s="2" t="s">
        <v>145</v>
      </c>
      <c r="N63" s="2" t="s">
        <v>274</v>
      </c>
      <c r="O63" s="2" t="s">
        <v>146</v>
      </c>
      <c r="P63" s="2" t="s">
        <v>1130</v>
      </c>
      <c r="Q63" s="2" t="s">
        <v>1131</v>
      </c>
      <c r="R63" s="2">
        <v>75</v>
      </c>
      <c r="S63" t="s">
        <v>4065</v>
      </c>
      <c r="T63" t="s">
        <v>1072</v>
      </c>
      <c r="U63" t="s">
        <v>3747</v>
      </c>
      <c r="V63" t="s">
        <v>850</v>
      </c>
      <c r="W63" s="2" t="s">
        <v>4066</v>
      </c>
      <c r="X63" s="2" t="s">
        <v>4005</v>
      </c>
      <c r="Y63">
        <v>3</v>
      </c>
      <c r="Z63" t="s">
        <v>1389</v>
      </c>
      <c r="AA63">
        <v>-1</v>
      </c>
      <c r="AB63" t="s">
        <v>1389</v>
      </c>
      <c r="AC63">
        <f>Notes!$G$7 * Notes!$C$10 * Notes!$C$13</f>
        <v>222086580</v>
      </c>
      <c r="AD63">
        <f>Notes!$H$7 * Notes!$C$10 * Notes!$C$13</f>
        <v>396629940</v>
      </c>
      <c r="AE63">
        <f>Notes!$I$7 * Notes!$C$10 * Notes!$C$13</f>
        <v>467553960</v>
      </c>
      <c r="AF63">
        <f>Notes!$J$7 * Notes!$C$10 * Notes!$C$13</f>
        <v>111870030</v>
      </c>
      <c r="AG63">
        <v>3</v>
      </c>
      <c r="AH63">
        <v>3</v>
      </c>
      <c r="AI63">
        <v>3</v>
      </c>
    </row>
    <row r="64" spans="1:35" ht="165" customHeight="1" x14ac:dyDescent="0.25">
      <c r="A64" s="7" t="s">
        <v>823</v>
      </c>
      <c r="B64" s="2" t="s">
        <v>4067</v>
      </c>
      <c r="C64" s="2" t="s">
        <v>64</v>
      </c>
      <c r="D64" s="2" t="s">
        <v>4068</v>
      </c>
      <c r="E64" s="2" t="s">
        <v>4068</v>
      </c>
      <c r="F64" s="2" t="s">
        <v>4069</v>
      </c>
      <c r="G64" s="2" t="s">
        <v>4070</v>
      </c>
      <c r="H64" s="2" t="s">
        <v>3973</v>
      </c>
      <c r="I64" s="2" t="s">
        <v>81</v>
      </c>
      <c r="J64" s="2" t="s">
        <v>44</v>
      </c>
      <c r="K64" s="2" t="s">
        <v>45</v>
      </c>
      <c r="L64" s="2" t="s">
        <v>4069</v>
      </c>
      <c r="M64" s="2" t="s">
        <v>145</v>
      </c>
      <c r="N64" s="2" t="s">
        <v>274</v>
      </c>
      <c r="O64" s="2" t="s">
        <v>146</v>
      </c>
      <c r="P64" s="2" t="s">
        <v>1130</v>
      </c>
      <c r="Q64" s="2" t="s">
        <v>1131</v>
      </c>
      <c r="R64" s="2">
        <v>76</v>
      </c>
      <c r="S64" t="s">
        <v>4071</v>
      </c>
      <c r="T64" t="s">
        <v>4072</v>
      </c>
      <c r="U64" t="s">
        <v>3983</v>
      </c>
      <c r="V64" t="s">
        <v>3977</v>
      </c>
      <c r="W64" s="2" t="s">
        <v>3854</v>
      </c>
      <c r="X64" s="2" t="s">
        <v>3749</v>
      </c>
      <c r="Y64">
        <v>3</v>
      </c>
      <c r="Z64" t="s">
        <v>1389</v>
      </c>
      <c r="AA64">
        <v>1</v>
      </c>
      <c r="AB64" t="s">
        <v>1389</v>
      </c>
      <c r="AC64">
        <f>Notes!$G$7 * Notes!$C$10 * Notes!$C$13</f>
        <v>222086580</v>
      </c>
      <c r="AD64">
        <f>Notes!$H$7 * Notes!$C$10 * Notes!$C$13</f>
        <v>396629940</v>
      </c>
      <c r="AE64">
        <f>Notes!$I$7 * Notes!$C$10 * Notes!$C$13</f>
        <v>467553960</v>
      </c>
      <c r="AF64">
        <f>Notes!$J$7 * Notes!$C$10 * Notes!$C$13</f>
        <v>111870030</v>
      </c>
      <c r="AG64">
        <v>3</v>
      </c>
      <c r="AH64">
        <v>3</v>
      </c>
      <c r="AI64">
        <v>3</v>
      </c>
    </row>
    <row r="65" spans="1:35" ht="105" customHeight="1" x14ac:dyDescent="0.25">
      <c r="A65" s="7" t="s">
        <v>823</v>
      </c>
      <c r="B65" s="2" t="s">
        <v>4073</v>
      </c>
      <c r="C65" s="2" t="s">
        <v>64</v>
      </c>
      <c r="D65" s="2" t="s">
        <v>4074</v>
      </c>
      <c r="E65" s="2" t="s">
        <v>4074</v>
      </c>
      <c r="F65" s="2" t="s">
        <v>4075</v>
      </c>
      <c r="G65" s="2" t="s">
        <v>4076</v>
      </c>
      <c r="H65" s="2" t="s">
        <v>3973</v>
      </c>
      <c r="I65" s="2" t="s">
        <v>68</v>
      </c>
      <c r="J65" s="2" t="s">
        <v>44</v>
      </c>
      <c r="K65" s="2" t="s">
        <v>45</v>
      </c>
      <c r="L65" s="2" t="s">
        <v>4075</v>
      </c>
      <c r="M65" s="2" t="s">
        <v>145</v>
      </c>
      <c r="N65" s="2" t="s">
        <v>274</v>
      </c>
      <c r="O65" s="2" t="s">
        <v>146</v>
      </c>
      <c r="P65" s="2" t="s">
        <v>1130</v>
      </c>
      <c r="Q65" s="2" t="s">
        <v>1131</v>
      </c>
      <c r="R65" s="2">
        <v>77</v>
      </c>
      <c r="S65" t="s">
        <v>4077</v>
      </c>
      <c r="T65" t="s">
        <v>4078</v>
      </c>
      <c r="U65" t="s">
        <v>3983</v>
      </c>
      <c r="V65" t="s">
        <v>3977</v>
      </c>
      <c r="W65" s="2" t="s">
        <v>3854</v>
      </c>
      <c r="X65" s="2" t="s">
        <v>3749</v>
      </c>
      <c r="Y65">
        <v>3</v>
      </c>
      <c r="Z65" t="s">
        <v>1389</v>
      </c>
      <c r="AA65">
        <v>1</v>
      </c>
      <c r="AB65" t="s">
        <v>1389</v>
      </c>
      <c r="AC65">
        <f>Notes!$G$7 * Notes!$C$10 * Notes!$C$13</f>
        <v>222086580</v>
      </c>
      <c r="AD65">
        <f>Notes!$H$7 * Notes!$C$10 * Notes!$C$13</f>
        <v>396629940</v>
      </c>
      <c r="AE65">
        <f>Notes!$I$7 * Notes!$C$10 * Notes!$C$13</f>
        <v>467553960</v>
      </c>
      <c r="AF65">
        <f>Notes!$J$7 * Notes!$C$10 * Notes!$C$13</f>
        <v>111870030</v>
      </c>
      <c r="AG65">
        <v>3</v>
      </c>
      <c r="AH65">
        <v>3</v>
      </c>
      <c r="AI65">
        <v>3</v>
      </c>
    </row>
    <row r="66" spans="1:35" ht="105" customHeight="1" x14ac:dyDescent="0.25">
      <c r="A66" s="7" t="s">
        <v>823</v>
      </c>
      <c r="B66" s="2" t="s">
        <v>4079</v>
      </c>
      <c r="C66" s="2" t="s">
        <v>64</v>
      </c>
      <c r="D66" s="2"/>
      <c r="E66" s="2"/>
      <c r="F66" s="2" t="s">
        <v>4080</v>
      </c>
      <c r="G66" s="2" t="s">
        <v>4081</v>
      </c>
      <c r="H66" s="9" t="s">
        <v>824</v>
      </c>
      <c r="I66" s="2"/>
      <c r="J66" s="2" t="s">
        <v>44</v>
      </c>
      <c r="K66" s="2" t="s">
        <v>1143</v>
      </c>
      <c r="L66" s="2" t="s">
        <v>4080</v>
      </c>
      <c r="M66" s="2" t="s">
        <v>145</v>
      </c>
      <c r="N66" s="2" t="s">
        <v>274</v>
      </c>
      <c r="O66" s="2" t="s">
        <v>1050</v>
      </c>
      <c r="P66" s="2" t="s">
        <v>1130</v>
      </c>
      <c r="Q66" s="2" t="s">
        <v>1144</v>
      </c>
      <c r="R66" s="2">
        <v>78</v>
      </c>
      <c r="S66" t="s">
        <v>4082</v>
      </c>
      <c r="T66" t="s">
        <v>4083</v>
      </c>
      <c r="U66" t="s">
        <v>1148</v>
      </c>
      <c r="V66" t="s">
        <v>1149</v>
      </c>
      <c r="W66" s="2" t="s">
        <v>3978</v>
      </c>
      <c r="X66" s="2" t="s">
        <v>3843</v>
      </c>
      <c r="Y66">
        <v>3</v>
      </c>
      <c r="Z66" t="s">
        <v>1389</v>
      </c>
      <c r="AA66">
        <v>-1</v>
      </c>
      <c r="AB66" t="s">
        <v>1389</v>
      </c>
      <c r="AC66">
        <f>Notes!$G$7 * Notes!$C$10 * Notes!$C$13</f>
        <v>222086580</v>
      </c>
      <c r="AD66">
        <f>Notes!$H$7 * Notes!$C$10 * Notes!$C$13</f>
        <v>396629940</v>
      </c>
      <c r="AE66">
        <f>Notes!$I$7 * Notes!$C$10 * Notes!$C$13</f>
        <v>467553960</v>
      </c>
      <c r="AF66">
        <f>Notes!$J$7 * Notes!$C$10 * Notes!$C$13</f>
        <v>111870030</v>
      </c>
      <c r="AG66">
        <v>3</v>
      </c>
      <c r="AH66">
        <v>3</v>
      </c>
      <c r="AI66">
        <v>3</v>
      </c>
    </row>
    <row r="67" spans="1:35" ht="105" customHeight="1" x14ac:dyDescent="0.25">
      <c r="A67" s="7" t="s">
        <v>823</v>
      </c>
      <c r="B67" s="2" t="s">
        <v>4079</v>
      </c>
      <c r="C67" s="2" t="s">
        <v>64</v>
      </c>
      <c r="D67" s="2"/>
      <c r="E67" s="2"/>
      <c r="F67" s="2" t="s">
        <v>4080</v>
      </c>
      <c r="G67" s="2" t="s">
        <v>4081</v>
      </c>
      <c r="H67" s="9" t="s">
        <v>824</v>
      </c>
      <c r="I67" s="2"/>
      <c r="J67" s="2" t="s">
        <v>44</v>
      </c>
      <c r="K67" s="2" t="s">
        <v>45</v>
      </c>
      <c r="L67" s="2" t="s">
        <v>4084</v>
      </c>
      <c r="M67" s="2" t="s">
        <v>145</v>
      </c>
      <c r="N67" s="2" t="s">
        <v>274</v>
      </c>
      <c r="O67" s="2" t="s">
        <v>146</v>
      </c>
      <c r="P67" s="2" t="s">
        <v>1130</v>
      </c>
      <c r="Q67" s="2" t="s">
        <v>1131</v>
      </c>
      <c r="R67" s="2">
        <v>79</v>
      </c>
      <c r="S67" t="s">
        <v>4085</v>
      </c>
      <c r="T67" t="s">
        <v>4083</v>
      </c>
      <c r="U67" t="s">
        <v>3747</v>
      </c>
      <c r="V67" t="s">
        <v>850</v>
      </c>
      <c r="W67" s="2" t="s">
        <v>3978</v>
      </c>
      <c r="X67" s="2" t="s">
        <v>3749</v>
      </c>
      <c r="Y67">
        <v>3</v>
      </c>
      <c r="Z67" t="s">
        <v>1389</v>
      </c>
      <c r="AA67">
        <v>1</v>
      </c>
      <c r="AB67" t="s">
        <v>1389</v>
      </c>
      <c r="AC67">
        <f>Notes!$G$7 * Notes!$C$10 * Notes!$C$13</f>
        <v>222086580</v>
      </c>
      <c r="AD67">
        <f>Notes!$H$7 * Notes!$C$10 * Notes!$C$13</f>
        <v>396629940</v>
      </c>
      <c r="AE67">
        <f>Notes!$I$7 * Notes!$C$10 * Notes!$C$13</f>
        <v>467553960</v>
      </c>
      <c r="AF67">
        <f>Notes!$J$7 * Notes!$C$10 * Notes!$C$13</f>
        <v>111870030</v>
      </c>
      <c r="AG67">
        <v>3</v>
      </c>
      <c r="AH67">
        <v>3</v>
      </c>
      <c r="AI67">
        <v>3</v>
      </c>
    </row>
    <row r="68" spans="1:35" ht="105" customHeight="1" x14ac:dyDescent="0.25">
      <c r="A68" s="7" t="s">
        <v>823</v>
      </c>
      <c r="B68" s="2" t="s">
        <v>4086</v>
      </c>
      <c r="C68" s="2" t="s">
        <v>64</v>
      </c>
      <c r="D68" s="2"/>
      <c r="E68" s="2"/>
      <c r="F68" s="2" t="s">
        <v>4087</v>
      </c>
      <c r="G68" s="2" t="s">
        <v>4088</v>
      </c>
      <c r="H68" s="9" t="s">
        <v>824</v>
      </c>
      <c r="I68" s="2"/>
      <c r="J68" s="2" t="s">
        <v>44</v>
      </c>
      <c r="K68" s="2" t="s">
        <v>1143</v>
      </c>
      <c r="L68" s="2" t="s">
        <v>4087</v>
      </c>
      <c r="M68" s="2" t="s">
        <v>145</v>
      </c>
      <c r="N68" s="2" t="s">
        <v>274</v>
      </c>
      <c r="O68" s="2" t="s">
        <v>1050</v>
      </c>
      <c r="P68" s="2" t="s">
        <v>1130</v>
      </c>
      <c r="Q68" s="2" t="s">
        <v>1144</v>
      </c>
      <c r="R68" s="2">
        <v>80</v>
      </c>
      <c r="S68" t="s">
        <v>4089</v>
      </c>
      <c r="T68" t="s">
        <v>4090</v>
      </c>
      <c r="U68" t="s">
        <v>1148</v>
      </c>
      <c r="V68" t="s">
        <v>1149</v>
      </c>
      <c r="W68" s="2" t="s">
        <v>3978</v>
      </c>
      <c r="X68" s="2" t="s">
        <v>3843</v>
      </c>
      <c r="Y68">
        <v>3</v>
      </c>
      <c r="Z68" t="s">
        <v>1389</v>
      </c>
      <c r="AA68">
        <v>-999</v>
      </c>
      <c r="AB68" t="s">
        <v>1389</v>
      </c>
      <c r="AC68">
        <f>Notes!$G$7 * Notes!$C$10 * Notes!$C$13</f>
        <v>222086580</v>
      </c>
      <c r="AD68">
        <f>Notes!$H$7 * Notes!$C$10 * Notes!$C$13</f>
        <v>396629940</v>
      </c>
      <c r="AE68">
        <f>Notes!$I$7 * Notes!$C$10 * Notes!$C$13</f>
        <v>467553960</v>
      </c>
      <c r="AF68">
        <f>Notes!$J$7 * Notes!$C$10 * Notes!$C$13</f>
        <v>111870030</v>
      </c>
      <c r="AG68">
        <v>3</v>
      </c>
      <c r="AH68">
        <v>3</v>
      </c>
      <c r="AI68">
        <v>3</v>
      </c>
    </row>
    <row r="69" spans="1:35" ht="105" customHeight="1" x14ac:dyDescent="0.25">
      <c r="A69" s="7" t="s">
        <v>823</v>
      </c>
      <c r="B69" s="2" t="s">
        <v>4086</v>
      </c>
      <c r="C69" s="2" t="s">
        <v>64</v>
      </c>
      <c r="D69" s="2"/>
      <c r="E69" s="2"/>
      <c r="F69" s="2" t="s">
        <v>4087</v>
      </c>
      <c r="G69" s="2" t="s">
        <v>4088</v>
      </c>
      <c r="H69" s="9" t="s">
        <v>824</v>
      </c>
      <c r="I69" s="2"/>
      <c r="J69" s="2" t="s">
        <v>44</v>
      </c>
      <c r="K69" s="2" t="s">
        <v>45</v>
      </c>
      <c r="L69" s="2" t="s">
        <v>4091</v>
      </c>
      <c r="M69" s="2" t="s">
        <v>145</v>
      </c>
      <c r="N69" s="2" t="s">
        <v>274</v>
      </c>
      <c r="O69" s="2" t="s">
        <v>146</v>
      </c>
      <c r="P69" s="2" t="s">
        <v>1130</v>
      </c>
      <c r="Q69" s="2" t="s">
        <v>1131</v>
      </c>
      <c r="R69" s="2">
        <v>81</v>
      </c>
      <c r="S69" t="s">
        <v>4092</v>
      </c>
      <c r="T69" t="s">
        <v>4090</v>
      </c>
      <c r="U69" t="s">
        <v>3747</v>
      </c>
      <c r="V69" t="s">
        <v>850</v>
      </c>
      <c r="W69" s="2" t="s">
        <v>3978</v>
      </c>
      <c r="X69" s="2" t="s">
        <v>3749</v>
      </c>
      <c r="Y69">
        <v>3</v>
      </c>
      <c r="Z69" t="s">
        <v>1389</v>
      </c>
      <c r="AA69">
        <v>-999</v>
      </c>
      <c r="AB69" t="s">
        <v>1389</v>
      </c>
      <c r="AC69">
        <f>Notes!$G$7 * Notes!$C$10 * Notes!$C$13</f>
        <v>222086580</v>
      </c>
      <c r="AD69">
        <f>Notes!$H$7 * Notes!$C$10 * Notes!$C$13</f>
        <v>396629940</v>
      </c>
      <c r="AE69">
        <f>Notes!$I$7 * Notes!$C$10 * Notes!$C$13</f>
        <v>467553960</v>
      </c>
      <c r="AF69">
        <f>Notes!$J$7 * Notes!$C$10 * Notes!$C$13</f>
        <v>111870030</v>
      </c>
      <c r="AG69">
        <v>3</v>
      </c>
      <c r="AH69">
        <v>3</v>
      </c>
      <c r="AI69">
        <v>3</v>
      </c>
    </row>
    <row r="70" spans="1:35" ht="105" customHeight="1" x14ac:dyDescent="0.25">
      <c r="A70" s="7" t="s">
        <v>37</v>
      </c>
      <c r="B70" s="2" t="s">
        <v>4093</v>
      </c>
      <c r="C70" s="2" t="s">
        <v>64</v>
      </c>
      <c r="D70" s="2"/>
      <c r="E70" s="2"/>
      <c r="F70" s="2" t="s">
        <v>4094</v>
      </c>
      <c r="G70" s="2" t="s">
        <v>4095</v>
      </c>
      <c r="H70" s="9" t="s">
        <v>824</v>
      </c>
      <c r="I70" s="2"/>
      <c r="J70" s="2" t="s">
        <v>44</v>
      </c>
      <c r="K70" s="2" t="s">
        <v>1143</v>
      </c>
      <c r="L70" s="2" t="s">
        <v>4094</v>
      </c>
      <c r="M70" s="2" t="s">
        <v>4010</v>
      </c>
      <c r="N70" s="2" t="s">
        <v>274</v>
      </c>
      <c r="O70" s="2" t="s">
        <v>1050</v>
      </c>
      <c r="P70" s="2" t="s">
        <v>1130</v>
      </c>
      <c r="Q70" s="2" t="s">
        <v>1144</v>
      </c>
      <c r="R70" s="2">
        <v>82</v>
      </c>
      <c r="S70" t="s">
        <v>4096</v>
      </c>
      <c r="T70" t="s">
        <v>4097</v>
      </c>
      <c r="U70" t="s">
        <v>1148</v>
      </c>
      <c r="V70" t="s">
        <v>1149</v>
      </c>
      <c r="W70" s="2" t="s">
        <v>4098</v>
      </c>
      <c r="X70" s="2" t="s">
        <v>3843</v>
      </c>
      <c r="Y70">
        <v>3</v>
      </c>
      <c r="Z70" t="s">
        <v>1389</v>
      </c>
      <c r="AA70">
        <v>-1</v>
      </c>
      <c r="AB70" t="s">
        <v>1389</v>
      </c>
      <c r="AC70">
        <f>Notes!$G$7 * Notes!$C$10 * Notes!$C$13</f>
        <v>222086580</v>
      </c>
      <c r="AD70">
        <f>Notes!$H$7 * Notes!$C$10 * Notes!$C$13</f>
        <v>396629940</v>
      </c>
      <c r="AE70">
        <f>Notes!$I$7 * Notes!$C$10 * Notes!$C$13</f>
        <v>467553960</v>
      </c>
      <c r="AF70">
        <f>Notes!$J$7 * Notes!$C$10 * Notes!$C$13</f>
        <v>111870030</v>
      </c>
      <c r="AG70">
        <v>3</v>
      </c>
      <c r="AH70">
        <v>3</v>
      </c>
      <c r="AI70">
        <v>3</v>
      </c>
    </row>
    <row r="71" spans="1:35" ht="105" customHeight="1" x14ac:dyDescent="0.25">
      <c r="A71" s="7" t="s">
        <v>37</v>
      </c>
      <c r="B71" s="2" t="s">
        <v>4093</v>
      </c>
      <c r="C71" s="2" t="s">
        <v>64</v>
      </c>
      <c r="D71" s="2"/>
      <c r="E71" s="2"/>
      <c r="F71" s="2" t="s">
        <v>4094</v>
      </c>
      <c r="G71" s="2" t="s">
        <v>4095</v>
      </c>
      <c r="H71" s="9" t="s">
        <v>824</v>
      </c>
      <c r="I71" s="2"/>
      <c r="J71" s="2" t="s">
        <v>44</v>
      </c>
      <c r="K71" s="2" t="s">
        <v>45</v>
      </c>
      <c r="L71" s="2" t="s">
        <v>4099</v>
      </c>
      <c r="M71" s="2" t="s">
        <v>4010</v>
      </c>
      <c r="N71" s="2" t="s">
        <v>274</v>
      </c>
      <c r="O71" s="2" t="s">
        <v>146</v>
      </c>
      <c r="P71" s="2" t="s">
        <v>1130</v>
      </c>
      <c r="Q71" s="2" t="s">
        <v>1131</v>
      </c>
      <c r="R71" s="2">
        <v>83</v>
      </c>
      <c r="S71" t="s">
        <v>4100</v>
      </c>
      <c r="T71" t="s">
        <v>4097</v>
      </c>
      <c r="U71" t="s">
        <v>3747</v>
      </c>
      <c r="V71" t="s">
        <v>850</v>
      </c>
      <c r="W71" s="2" t="s">
        <v>3978</v>
      </c>
      <c r="X71" s="2" t="s">
        <v>3749</v>
      </c>
      <c r="Y71">
        <v>3</v>
      </c>
      <c r="Z71" t="s">
        <v>1389</v>
      </c>
      <c r="AA71">
        <v>-1</v>
      </c>
      <c r="AB71" t="s">
        <v>1389</v>
      </c>
      <c r="AC71">
        <f>Notes!$G$7 * Notes!$C$10 * Notes!$C$13</f>
        <v>222086580</v>
      </c>
      <c r="AD71">
        <f>Notes!$H$7 * Notes!$C$10 * Notes!$C$13</f>
        <v>396629940</v>
      </c>
      <c r="AE71">
        <f>Notes!$I$7 * Notes!$C$10 * Notes!$C$13</f>
        <v>467553960</v>
      </c>
      <c r="AF71">
        <f>Notes!$J$7 * Notes!$C$10 * Notes!$C$13</f>
        <v>111870030</v>
      </c>
      <c r="AG71">
        <v>3</v>
      </c>
      <c r="AH71">
        <v>3</v>
      </c>
      <c r="AI71">
        <v>3</v>
      </c>
    </row>
    <row r="72" spans="1:35" ht="105" customHeight="1" x14ac:dyDescent="0.25">
      <c r="A72" s="7" t="s">
        <v>823</v>
      </c>
      <c r="B72" s="2" t="s">
        <v>4101</v>
      </c>
      <c r="C72" s="2" t="s">
        <v>64</v>
      </c>
      <c r="D72" s="2"/>
      <c r="E72" s="2"/>
      <c r="F72" s="2" t="s">
        <v>4102</v>
      </c>
      <c r="G72" s="2" t="s">
        <v>4103</v>
      </c>
      <c r="H72" s="9" t="s">
        <v>824</v>
      </c>
      <c r="I72" s="2"/>
      <c r="J72" s="2" t="s">
        <v>44</v>
      </c>
      <c r="K72" s="2" t="s">
        <v>1143</v>
      </c>
      <c r="L72" s="2" t="s">
        <v>4102</v>
      </c>
      <c r="M72" s="2" t="s">
        <v>145</v>
      </c>
      <c r="N72" s="2" t="s">
        <v>274</v>
      </c>
      <c r="O72" s="2" t="s">
        <v>1050</v>
      </c>
      <c r="P72" s="2" t="s">
        <v>1130</v>
      </c>
      <c r="Q72" s="2" t="s">
        <v>1144</v>
      </c>
      <c r="R72" s="2">
        <v>86</v>
      </c>
      <c r="S72" t="s">
        <v>4104</v>
      </c>
      <c r="T72" t="s">
        <v>4105</v>
      </c>
      <c r="U72" t="s">
        <v>1148</v>
      </c>
      <c r="V72" t="s">
        <v>1149</v>
      </c>
      <c r="W72" s="2" t="s">
        <v>3978</v>
      </c>
      <c r="X72" s="2" t="s">
        <v>3843</v>
      </c>
      <c r="Y72">
        <v>3</v>
      </c>
      <c r="Z72" t="s">
        <v>1389</v>
      </c>
      <c r="AA72">
        <v>-1</v>
      </c>
      <c r="AB72" t="s">
        <v>1389</v>
      </c>
      <c r="AC72">
        <f>Notes!$G$7 * Notes!$C$10 * Notes!$C$13</f>
        <v>222086580</v>
      </c>
      <c r="AD72">
        <f>Notes!$H$7 * Notes!$C$10 * Notes!$C$13</f>
        <v>396629940</v>
      </c>
      <c r="AE72">
        <f>Notes!$I$7 * Notes!$C$10 * Notes!$C$13</f>
        <v>467553960</v>
      </c>
      <c r="AF72">
        <f>Notes!$J$7 * Notes!$C$10 * Notes!$C$13</f>
        <v>111870030</v>
      </c>
      <c r="AG72">
        <v>3</v>
      </c>
      <c r="AH72">
        <v>3</v>
      </c>
      <c r="AI72">
        <v>3</v>
      </c>
    </row>
    <row r="73" spans="1:35" ht="105" customHeight="1" x14ac:dyDescent="0.25">
      <c r="A73" s="7" t="s">
        <v>823</v>
      </c>
      <c r="B73" s="2" t="s">
        <v>4101</v>
      </c>
      <c r="C73" s="2" t="s">
        <v>64</v>
      </c>
      <c r="D73" s="2"/>
      <c r="E73" s="2"/>
      <c r="F73" s="2" t="s">
        <v>4102</v>
      </c>
      <c r="G73" s="2" t="s">
        <v>4103</v>
      </c>
      <c r="H73" s="9" t="s">
        <v>824</v>
      </c>
      <c r="I73" s="2"/>
      <c r="J73" s="2" t="s">
        <v>44</v>
      </c>
      <c r="K73" s="2" t="s">
        <v>45</v>
      </c>
      <c r="L73" s="2" t="s">
        <v>4106</v>
      </c>
      <c r="M73" s="2" t="s">
        <v>145</v>
      </c>
      <c r="N73" s="2" t="s">
        <v>274</v>
      </c>
      <c r="O73" s="2" t="s">
        <v>146</v>
      </c>
      <c r="P73" s="2" t="s">
        <v>1130</v>
      </c>
      <c r="Q73" s="2" t="s">
        <v>1131</v>
      </c>
      <c r="R73" s="2">
        <v>87</v>
      </c>
      <c r="S73" t="s">
        <v>4107</v>
      </c>
      <c r="T73" t="s">
        <v>4105</v>
      </c>
      <c r="U73" t="s">
        <v>3747</v>
      </c>
      <c r="V73" t="s">
        <v>850</v>
      </c>
      <c r="W73" s="2" t="s">
        <v>3978</v>
      </c>
      <c r="X73" s="2" t="s">
        <v>3749</v>
      </c>
      <c r="Y73">
        <v>3</v>
      </c>
      <c r="Z73" t="s">
        <v>1389</v>
      </c>
      <c r="AA73">
        <v>-1</v>
      </c>
      <c r="AB73" t="s">
        <v>1389</v>
      </c>
      <c r="AC73">
        <f>Notes!$G$7 * Notes!$C$10 * Notes!$C$13</f>
        <v>222086580</v>
      </c>
      <c r="AD73">
        <f>Notes!$H$7 * Notes!$C$10 * Notes!$C$13</f>
        <v>396629940</v>
      </c>
      <c r="AE73">
        <f>Notes!$I$7 * Notes!$C$10 * Notes!$C$13</f>
        <v>467553960</v>
      </c>
      <c r="AF73">
        <f>Notes!$J$7 * Notes!$C$10 * Notes!$C$13</f>
        <v>111870030</v>
      </c>
      <c r="AG73">
        <v>3</v>
      </c>
      <c r="AH73">
        <v>3</v>
      </c>
      <c r="AI73">
        <v>3</v>
      </c>
    </row>
    <row r="74" spans="1:35" ht="105" customHeight="1" x14ac:dyDescent="0.25">
      <c r="A74" s="7">
        <v>2</v>
      </c>
      <c r="B74" s="2" t="s">
        <v>4108</v>
      </c>
      <c r="C74" s="2" t="s">
        <v>64</v>
      </c>
      <c r="D74" s="2" t="s">
        <v>4074</v>
      </c>
      <c r="E74" s="2" t="s">
        <v>4074</v>
      </c>
      <c r="F74" s="2" t="s">
        <v>4109</v>
      </c>
      <c r="G74" s="2" t="s">
        <v>4110</v>
      </c>
      <c r="H74" s="2" t="s">
        <v>3973</v>
      </c>
      <c r="I74" s="2" t="s">
        <v>81</v>
      </c>
      <c r="J74" s="2" t="s">
        <v>44</v>
      </c>
      <c r="K74" s="2" t="s">
        <v>45</v>
      </c>
      <c r="L74" s="2" t="s">
        <v>4109</v>
      </c>
      <c r="M74" s="2" t="s">
        <v>145</v>
      </c>
      <c r="N74" s="2" t="s">
        <v>274</v>
      </c>
      <c r="O74" s="2" t="s">
        <v>146</v>
      </c>
      <c r="P74" s="2" t="s">
        <v>1130</v>
      </c>
      <c r="Q74" s="2" t="s">
        <v>1131</v>
      </c>
      <c r="R74" s="2">
        <v>88</v>
      </c>
      <c r="S74" t="s">
        <v>4111</v>
      </c>
      <c r="T74" t="s">
        <v>4112</v>
      </c>
      <c r="U74" t="s">
        <v>3976</v>
      </c>
      <c r="V74" t="s">
        <v>3977</v>
      </c>
      <c r="W74" s="2" t="s">
        <v>3978</v>
      </c>
      <c r="X74" s="2" t="s">
        <v>3843</v>
      </c>
      <c r="Y74">
        <v>3</v>
      </c>
      <c r="Z74" t="s">
        <v>1416</v>
      </c>
      <c r="AA74">
        <v>-999</v>
      </c>
      <c r="AB74" s="11" t="s">
        <v>1372</v>
      </c>
      <c r="AC74">
        <f>Notes!$G$7 * Notes!$C$10 * Notes!$C$13</f>
        <v>222086580</v>
      </c>
      <c r="AD74">
        <f>Notes!$H$7 * Notes!$C$10 * Notes!$C$13</f>
        <v>396629940</v>
      </c>
      <c r="AE74">
        <f>Notes!$I$7 * Notes!$C$10 * Notes!$C$13</f>
        <v>467553960</v>
      </c>
      <c r="AF74">
        <f>Notes!$J$7 * Notes!$C$10 * Notes!$C$13</f>
        <v>111870030</v>
      </c>
      <c r="AG74">
        <v>3</v>
      </c>
      <c r="AH74">
        <v>3</v>
      </c>
      <c r="AI74">
        <v>3</v>
      </c>
    </row>
    <row r="75" spans="1:35" ht="105" customHeight="1" x14ac:dyDescent="0.25">
      <c r="A75" s="7" t="s">
        <v>823</v>
      </c>
      <c r="B75" s="2" t="s">
        <v>4113</v>
      </c>
      <c r="C75" s="2" t="s">
        <v>64</v>
      </c>
      <c r="D75" s="2" t="s">
        <v>4114</v>
      </c>
      <c r="E75" s="2" t="s">
        <v>4074</v>
      </c>
      <c r="F75" s="2" t="s">
        <v>4115</v>
      </c>
      <c r="G75" s="2" t="s">
        <v>4116</v>
      </c>
      <c r="H75" s="2" t="s">
        <v>3973</v>
      </c>
      <c r="I75" s="2" t="s">
        <v>81</v>
      </c>
      <c r="J75" s="2" t="s">
        <v>44</v>
      </c>
      <c r="K75" s="2" t="s">
        <v>45</v>
      </c>
      <c r="L75" s="2" t="s">
        <v>4115</v>
      </c>
      <c r="M75" s="2" t="s">
        <v>145</v>
      </c>
      <c r="N75" s="2" t="s">
        <v>274</v>
      </c>
      <c r="O75" s="2" t="s">
        <v>146</v>
      </c>
      <c r="P75" s="2" t="s">
        <v>1130</v>
      </c>
      <c r="Q75" s="2" t="s">
        <v>1131</v>
      </c>
      <c r="R75" s="2">
        <v>89</v>
      </c>
      <c r="S75" t="s">
        <v>4117</v>
      </c>
      <c r="T75" t="s">
        <v>4118</v>
      </c>
      <c r="U75" t="s">
        <v>3983</v>
      </c>
      <c r="V75" t="s">
        <v>3977</v>
      </c>
      <c r="W75" s="2" t="s">
        <v>3978</v>
      </c>
      <c r="X75" s="2" t="s">
        <v>3749</v>
      </c>
      <c r="Y75">
        <v>3</v>
      </c>
      <c r="Z75" t="s">
        <v>1416</v>
      </c>
      <c r="AA75">
        <v>-999</v>
      </c>
      <c r="AB75" s="11" t="s">
        <v>1372</v>
      </c>
      <c r="AC75">
        <f>Notes!$G$7 * Notes!$C$10 * Notes!$C$13</f>
        <v>222086580</v>
      </c>
      <c r="AD75">
        <f>Notes!$H$7 * Notes!$C$10 * Notes!$C$13</f>
        <v>396629940</v>
      </c>
      <c r="AE75">
        <f>Notes!$I$7 * Notes!$C$10 * Notes!$C$13</f>
        <v>467553960</v>
      </c>
      <c r="AF75">
        <f>Notes!$J$7 * Notes!$C$10 * Notes!$C$13</f>
        <v>111870030</v>
      </c>
      <c r="AG75">
        <v>3</v>
      </c>
      <c r="AH75">
        <v>3</v>
      </c>
      <c r="AI75">
        <v>3</v>
      </c>
    </row>
    <row r="76" spans="1:35" ht="105" customHeight="1" x14ac:dyDescent="0.25">
      <c r="A76" s="7" t="s">
        <v>823</v>
      </c>
      <c r="B76" s="2" t="s">
        <v>4119</v>
      </c>
      <c r="C76" s="2" t="s">
        <v>64</v>
      </c>
      <c r="D76" s="2" t="s">
        <v>4074</v>
      </c>
      <c r="E76" s="2" t="s">
        <v>4074</v>
      </c>
      <c r="F76" s="2" t="s">
        <v>4120</v>
      </c>
      <c r="G76" s="2" t="s">
        <v>4121</v>
      </c>
      <c r="H76" s="2" t="s">
        <v>3973</v>
      </c>
      <c r="I76" s="2" t="s">
        <v>81</v>
      </c>
      <c r="J76" s="2" t="s">
        <v>44</v>
      </c>
      <c r="K76" s="2" t="s">
        <v>45</v>
      </c>
      <c r="L76" s="2" t="s">
        <v>4120</v>
      </c>
      <c r="M76" s="2" t="s">
        <v>145</v>
      </c>
      <c r="N76" s="2" t="s">
        <v>274</v>
      </c>
      <c r="O76" s="2" t="s">
        <v>146</v>
      </c>
      <c r="P76" s="2" t="s">
        <v>1130</v>
      </c>
      <c r="Q76" s="2" t="s">
        <v>1131</v>
      </c>
      <c r="R76" s="2">
        <v>90</v>
      </c>
      <c r="S76" t="s">
        <v>4122</v>
      </c>
      <c r="T76" t="s">
        <v>4123</v>
      </c>
      <c r="U76" t="s">
        <v>3976</v>
      </c>
      <c r="V76" t="s">
        <v>3977</v>
      </c>
      <c r="W76" s="2" t="s">
        <v>3978</v>
      </c>
      <c r="X76" s="2" t="s">
        <v>3749</v>
      </c>
      <c r="Y76">
        <v>3</v>
      </c>
      <c r="Z76" t="s">
        <v>1416</v>
      </c>
      <c r="AA76">
        <v>-999</v>
      </c>
      <c r="AB76" s="11" t="s">
        <v>1372</v>
      </c>
      <c r="AC76">
        <f>Notes!$G$7 * Notes!$C$10 * Notes!$C$13</f>
        <v>222086580</v>
      </c>
      <c r="AD76">
        <f>Notes!$H$7 * Notes!$C$10 * Notes!$C$13</f>
        <v>396629940</v>
      </c>
      <c r="AE76">
        <f>Notes!$I$7 * Notes!$C$10 * Notes!$C$13</f>
        <v>467553960</v>
      </c>
      <c r="AF76">
        <f>Notes!$J$7 * Notes!$C$10 * Notes!$C$13</f>
        <v>111870030</v>
      </c>
      <c r="AG76">
        <v>3</v>
      </c>
      <c r="AH76">
        <v>3</v>
      </c>
      <c r="AI76">
        <v>3</v>
      </c>
    </row>
    <row r="77" spans="1:35" ht="120" customHeight="1" x14ac:dyDescent="0.25">
      <c r="A77" s="7">
        <v>2</v>
      </c>
      <c r="B77" s="2" t="s">
        <v>4124</v>
      </c>
      <c r="C77" s="2" t="s">
        <v>64</v>
      </c>
      <c r="D77" s="2" t="s">
        <v>4125</v>
      </c>
      <c r="E77" s="2" t="s">
        <v>4125</v>
      </c>
      <c r="F77" s="2" t="s">
        <v>4126</v>
      </c>
      <c r="G77" s="2" t="s">
        <v>4127</v>
      </c>
      <c r="H77" s="9" t="s">
        <v>824</v>
      </c>
      <c r="I77" s="2" t="s">
        <v>81</v>
      </c>
      <c r="J77" s="2" t="s">
        <v>44</v>
      </c>
      <c r="K77" s="2" t="s">
        <v>45</v>
      </c>
      <c r="L77" s="2" t="s">
        <v>4126</v>
      </c>
      <c r="M77" s="2" t="s">
        <v>145</v>
      </c>
      <c r="N77" s="2" t="s">
        <v>274</v>
      </c>
      <c r="O77" s="2" t="s">
        <v>146</v>
      </c>
      <c r="P77" s="2" t="s">
        <v>1130</v>
      </c>
      <c r="Q77" s="2" t="s">
        <v>1131</v>
      </c>
      <c r="R77" s="2">
        <v>91</v>
      </c>
      <c r="S77" t="s">
        <v>4128</v>
      </c>
      <c r="T77" t="s">
        <v>4129</v>
      </c>
      <c r="U77" t="s">
        <v>3747</v>
      </c>
      <c r="V77" t="s">
        <v>850</v>
      </c>
      <c r="W77" s="2" t="s">
        <v>3854</v>
      </c>
      <c r="X77" s="2" t="s">
        <v>3843</v>
      </c>
      <c r="Y77">
        <v>3</v>
      </c>
      <c r="Z77" t="s">
        <v>1416</v>
      </c>
      <c r="AA77">
        <v>1</v>
      </c>
      <c r="AB77" s="11" t="s">
        <v>1372</v>
      </c>
      <c r="AC77">
        <f>Notes!$G$7 * Notes!$C$10 * Notes!$C$13</f>
        <v>222086580</v>
      </c>
      <c r="AD77">
        <f>Notes!$H$7 * Notes!$C$10 * Notes!$C$13</f>
        <v>396629940</v>
      </c>
      <c r="AE77">
        <f>Notes!$I$7 * Notes!$C$10 * Notes!$C$13</f>
        <v>467553960</v>
      </c>
      <c r="AF77">
        <f>Notes!$J$7 * Notes!$C$10 * Notes!$C$13</f>
        <v>111870030</v>
      </c>
      <c r="AG77">
        <v>3</v>
      </c>
      <c r="AH77">
        <v>3</v>
      </c>
      <c r="AI77">
        <v>3</v>
      </c>
    </row>
    <row r="78" spans="1:35" ht="105" customHeight="1" x14ac:dyDescent="0.25">
      <c r="A78" s="7" t="s">
        <v>823</v>
      </c>
      <c r="B78" s="2" t="s">
        <v>4130</v>
      </c>
      <c r="C78" s="2" t="s">
        <v>64</v>
      </c>
      <c r="D78" s="2"/>
      <c r="E78" s="2"/>
      <c r="F78" s="2" t="s">
        <v>1359</v>
      </c>
      <c r="G78" s="2" t="s">
        <v>4131</v>
      </c>
      <c r="H78" s="9" t="s">
        <v>824</v>
      </c>
      <c r="I78" s="2" t="s">
        <v>81</v>
      </c>
      <c r="J78" s="2" t="s">
        <v>44</v>
      </c>
      <c r="K78" s="2" t="s">
        <v>1143</v>
      </c>
      <c r="L78" s="2" t="s">
        <v>1359</v>
      </c>
      <c r="M78" s="2" t="s">
        <v>145</v>
      </c>
      <c r="N78" s="2" t="s">
        <v>274</v>
      </c>
      <c r="O78" s="2" t="s">
        <v>1050</v>
      </c>
      <c r="P78" s="2" t="s">
        <v>1130</v>
      </c>
      <c r="Q78" s="2" t="s">
        <v>1144</v>
      </c>
      <c r="R78" s="2">
        <v>92</v>
      </c>
      <c r="S78" t="s">
        <v>4132</v>
      </c>
      <c r="T78" t="s">
        <v>4133</v>
      </c>
      <c r="U78" t="s">
        <v>1148</v>
      </c>
      <c r="V78" t="s">
        <v>1149</v>
      </c>
      <c r="W78" s="2" t="s">
        <v>3757</v>
      </c>
      <c r="X78" s="2" t="s">
        <v>3758</v>
      </c>
      <c r="Y78">
        <v>3</v>
      </c>
      <c r="Z78" t="s">
        <v>1416</v>
      </c>
      <c r="AA78">
        <v>-999</v>
      </c>
      <c r="AB78" s="11" t="s">
        <v>1372</v>
      </c>
      <c r="AC78">
        <f>Notes!$G$7 * Notes!$C$10 * Notes!$C$13</f>
        <v>222086580</v>
      </c>
      <c r="AD78">
        <f>Notes!$H$7 * Notes!$C$10 * Notes!$C$13</f>
        <v>396629940</v>
      </c>
      <c r="AE78">
        <f>Notes!$I$7 * Notes!$C$10 * Notes!$C$13</f>
        <v>467553960</v>
      </c>
      <c r="AF78">
        <f>Notes!$J$7 * Notes!$C$10 * Notes!$C$13</f>
        <v>111870030</v>
      </c>
      <c r="AG78">
        <v>3</v>
      </c>
      <c r="AH78">
        <v>2</v>
      </c>
      <c r="AI78">
        <v>1</v>
      </c>
    </row>
    <row r="79" spans="1:35" ht="105" customHeight="1" x14ac:dyDescent="0.25">
      <c r="A79" s="7" t="s">
        <v>37</v>
      </c>
      <c r="B79" s="2" t="s">
        <v>4134</v>
      </c>
      <c r="C79" s="2" t="s">
        <v>223</v>
      </c>
      <c r="D79" s="2" t="s">
        <v>4135</v>
      </c>
      <c r="E79" s="2"/>
      <c r="F79" s="2" t="s">
        <v>4136</v>
      </c>
      <c r="G79" s="2" t="s">
        <v>4137</v>
      </c>
      <c r="H79" s="9" t="s">
        <v>824</v>
      </c>
      <c r="I79" s="2"/>
      <c r="J79" s="2" t="s">
        <v>44</v>
      </c>
      <c r="K79" s="2" t="s">
        <v>1143</v>
      </c>
      <c r="L79" s="2" t="s">
        <v>4136</v>
      </c>
      <c r="M79" s="2" t="s">
        <v>145</v>
      </c>
      <c r="N79" s="2" t="s">
        <v>274</v>
      </c>
      <c r="O79" s="2" t="s">
        <v>1050</v>
      </c>
      <c r="P79" s="2" t="s">
        <v>1130</v>
      </c>
      <c r="Q79" s="2" t="s">
        <v>1144</v>
      </c>
      <c r="R79" s="2">
        <v>99</v>
      </c>
      <c r="S79" t="s">
        <v>4138</v>
      </c>
      <c r="T79" t="s">
        <v>4139</v>
      </c>
      <c r="U79" t="s">
        <v>1148</v>
      </c>
      <c r="V79" t="s">
        <v>1149</v>
      </c>
      <c r="W79" s="9" t="s">
        <v>3865</v>
      </c>
      <c r="X79" s="2" t="s">
        <v>3932</v>
      </c>
      <c r="Y79">
        <v>1</v>
      </c>
      <c r="Z79" t="s">
        <v>1389</v>
      </c>
      <c r="AA79">
        <v>1</v>
      </c>
      <c r="AB79" t="s">
        <v>1389</v>
      </c>
      <c r="AC79">
        <f>Notes!$G$7 * Notes!$C$10 * Notes!$C$13</f>
        <v>222086580</v>
      </c>
      <c r="AD79">
        <f>Notes!$H$7 * Notes!$C$10 * Notes!$C$13</f>
        <v>396629940</v>
      </c>
      <c r="AE79">
        <f>Notes!$I$7 * Notes!$C$10 * Notes!$C$13</f>
        <v>467553960</v>
      </c>
      <c r="AF79">
        <f>Notes!$J$7 * Notes!$C$10 * Notes!$C$13</f>
        <v>111870030</v>
      </c>
      <c r="AG79">
        <v>3</v>
      </c>
      <c r="AH79">
        <v>2</v>
      </c>
      <c r="AI79">
        <v>3</v>
      </c>
    </row>
    <row r="80" spans="1:35" ht="105" customHeight="1" x14ac:dyDescent="0.25">
      <c r="A80" s="7" t="s">
        <v>37</v>
      </c>
      <c r="B80" s="2" t="s">
        <v>4140</v>
      </c>
      <c r="C80" s="2" t="s">
        <v>223</v>
      </c>
      <c r="D80" s="2" t="s">
        <v>4135</v>
      </c>
      <c r="E80" s="2"/>
      <c r="F80" s="2" t="s">
        <v>4141</v>
      </c>
      <c r="G80" s="2" t="s">
        <v>4137</v>
      </c>
      <c r="H80" s="9" t="s">
        <v>824</v>
      </c>
      <c r="I80" s="2"/>
      <c r="J80" s="2" t="s">
        <v>44</v>
      </c>
      <c r="K80" s="2" t="s">
        <v>1143</v>
      </c>
      <c r="L80" s="2" t="s">
        <v>4141</v>
      </c>
      <c r="M80" s="2" t="s">
        <v>145</v>
      </c>
      <c r="N80" s="2" t="s">
        <v>274</v>
      </c>
      <c r="O80" s="2" t="s">
        <v>1050</v>
      </c>
      <c r="P80" s="2" t="s">
        <v>1130</v>
      </c>
      <c r="Q80" s="2" t="s">
        <v>1144</v>
      </c>
      <c r="R80" s="2">
        <v>100</v>
      </c>
      <c r="S80" t="s">
        <v>4142</v>
      </c>
      <c r="T80" t="s">
        <v>4143</v>
      </c>
      <c r="U80" t="s">
        <v>4144</v>
      </c>
      <c r="V80" t="s">
        <v>1149</v>
      </c>
      <c r="W80" s="2" t="s">
        <v>3865</v>
      </c>
      <c r="X80" s="2" t="s">
        <v>3758</v>
      </c>
      <c r="Y80">
        <v>1</v>
      </c>
      <c r="Z80" t="s">
        <v>1389</v>
      </c>
      <c r="AA80">
        <v>1</v>
      </c>
      <c r="AB80" t="s">
        <v>1389</v>
      </c>
      <c r="AC80">
        <f>Notes!$G$7 * Notes!$C$10 * Notes!$C$13</f>
        <v>222086580</v>
      </c>
      <c r="AD80">
        <f>Notes!$H$7 * Notes!$C$10 * Notes!$C$13</f>
        <v>396629940</v>
      </c>
      <c r="AE80">
        <f>Notes!$I$7 * Notes!$C$10 * Notes!$C$13</f>
        <v>467553960</v>
      </c>
      <c r="AF80">
        <f>Notes!$J$7 * Notes!$C$10 * Notes!$C$13</f>
        <v>111870030</v>
      </c>
      <c r="AG80">
        <v>3</v>
      </c>
      <c r="AH80">
        <v>3</v>
      </c>
      <c r="AI80">
        <v>3</v>
      </c>
    </row>
    <row r="81" spans="1:35" x14ac:dyDescent="0.25">
      <c r="A81" s="8">
        <v>1</v>
      </c>
      <c r="B81" t="s">
        <v>4145</v>
      </c>
      <c r="C81" t="s">
        <v>141</v>
      </c>
      <c r="D81" t="s">
        <v>4146</v>
      </c>
      <c r="E81" t="s">
        <v>4147</v>
      </c>
      <c r="F81" t="s">
        <v>4148</v>
      </c>
      <c r="G81" t="s">
        <v>4149</v>
      </c>
      <c r="H81" s="12" t="s">
        <v>824</v>
      </c>
      <c r="J81" t="s">
        <v>44</v>
      </c>
      <c r="K81" t="s">
        <v>1143</v>
      </c>
      <c r="L81" t="s">
        <v>4148</v>
      </c>
      <c r="M81" t="s">
        <v>145</v>
      </c>
      <c r="N81" t="s">
        <v>274</v>
      </c>
      <c r="O81" t="s">
        <v>1050</v>
      </c>
      <c r="P81" t="s">
        <v>1130</v>
      </c>
      <c r="Q81" t="s">
        <v>1144</v>
      </c>
      <c r="R81">
        <v>14</v>
      </c>
      <c r="S81" t="s">
        <v>4150</v>
      </c>
      <c r="T81" t="s">
        <v>4151</v>
      </c>
      <c r="U81" t="s">
        <v>1148</v>
      </c>
      <c r="V81" t="s">
        <v>1149</v>
      </c>
      <c r="W81" t="s">
        <v>3915</v>
      </c>
      <c r="X81" t="s">
        <v>3790</v>
      </c>
      <c r="Y81">
        <v>3</v>
      </c>
      <c r="AA81">
        <v>1</v>
      </c>
      <c r="AC81">
        <f>Notes!$G$7 * Notes!$C$10 * Notes!$C$13</f>
        <v>222086580</v>
      </c>
      <c r="AD81">
        <f>Notes!$H$7 * Notes!$C$10 * Notes!$C$13</f>
        <v>396629940</v>
      </c>
      <c r="AE81">
        <f>Notes!$I$7 * Notes!$C$10 * Notes!$C$13</f>
        <v>467553960</v>
      </c>
      <c r="AF81">
        <f>Notes!$J$7 * Notes!$C$10 * Notes!$C$13</f>
        <v>111870030</v>
      </c>
      <c r="AG81">
        <v>3</v>
      </c>
      <c r="AH81">
        <v>2</v>
      </c>
      <c r="AI81">
        <v>3</v>
      </c>
    </row>
    <row r="82" spans="1:35" ht="135" customHeight="1" x14ac:dyDescent="0.25">
      <c r="A82" s="7" t="s">
        <v>37</v>
      </c>
      <c r="B82" s="2" t="s">
        <v>4152</v>
      </c>
      <c r="C82" s="2" t="s">
        <v>1424</v>
      </c>
      <c r="D82" s="2" t="s">
        <v>4153</v>
      </c>
      <c r="E82" s="2" t="s">
        <v>4153</v>
      </c>
      <c r="F82" s="2" t="s">
        <v>4154</v>
      </c>
      <c r="G82" s="2" t="s">
        <v>4155</v>
      </c>
      <c r="H82" s="2" t="s">
        <v>3920</v>
      </c>
      <c r="I82" s="2"/>
      <c r="J82" s="2" t="s">
        <v>44</v>
      </c>
      <c r="K82" s="2" t="s">
        <v>3921</v>
      </c>
      <c r="L82" s="2" t="s">
        <v>4154</v>
      </c>
      <c r="M82" s="2" t="s">
        <v>145</v>
      </c>
      <c r="N82" s="2" t="s">
        <v>274</v>
      </c>
      <c r="O82" s="9" t="s">
        <v>47</v>
      </c>
      <c r="P82" s="2" t="s">
        <v>1130</v>
      </c>
      <c r="Q82" s="2" t="s">
        <v>1131</v>
      </c>
      <c r="R82" s="2">
        <v>46</v>
      </c>
      <c r="S82" t="s">
        <v>4156</v>
      </c>
      <c r="T82" t="s">
        <v>4157</v>
      </c>
      <c r="U82" t="s">
        <v>3924</v>
      </c>
      <c r="V82" t="s">
        <v>3925</v>
      </c>
      <c r="W82" s="2" t="s">
        <v>3915</v>
      </c>
      <c r="X82" s="2" t="s">
        <v>1440</v>
      </c>
      <c r="Y82">
        <v>3</v>
      </c>
      <c r="AA82">
        <v>-3</v>
      </c>
      <c r="AC82">
        <f>Notes!$G$7 * Notes!$C$10 * Notes!$C$13</f>
        <v>222086580</v>
      </c>
      <c r="AD82">
        <f>Notes!$H$7 * Notes!$C$10 * Notes!$C$13</f>
        <v>396629940</v>
      </c>
      <c r="AE82">
        <f>Notes!$I$7 * Notes!$C$10 * Notes!$C$13</f>
        <v>467553960</v>
      </c>
      <c r="AF82">
        <f>Notes!$J$7 * Notes!$C$10 * Notes!$C$13</f>
        <v>111870030</v>
      </c>
      <c r="AG82">
        <v>3</v>
      </c>
      <c r="AH82">
        <v>2</v>
      </c>
      <c r="AI82">
        <v>3</v>
      </c>
    </row>
    <row r="83" spans="1:35" ht="135" customHeight="1" x14ac:dyDescent="0.25">
      <c r="A83" s="7" t="s">
        <v>37</v>
      </c>
      <c r="B83" s="2" t="s">
        <v>4158</v>
      </c>
      <c r="C83" s="2" t="s">
        <v>1424</v>
      </c>
      <c r="D83" s="2" t="s">
        <v>4159</v>
      </c>
      <c r="E83" s="2" t="s">
        <v>4159</v>
      </c>
      <c r="F83" s="2" t="s">
        <v>4160</v>
      </c>
      <c r="G83" s="2" t="s">
        <v>4161</v>
      </c>
      <c r="H83" s="2" t="s">
        <v>3920</v>
      </c>
      <c r="I83" s="2"/>
      <c r="J83" s="2" t="s">
        <v>44</v>
      </c>
      <c r="K83" s="2" t="s">
        <v>3921</v>
      </c>
      <c r="L83" s="2" t="s">
        <v>4160</v>
      </c>
      <c r="M83" s="2" t="s">
        <v>145</v>
      </c>
      <c r="N83" s="2" t="s">
        <v>274</v>
      </c>
      <c r="O83" s="9" t="s">
        <v>47</v>
      </c>
      <c r="P83" s="2" t="s">
        <v>1130</v>
      </c>
      <c r="Q83" s="2" t="s">
        <v>1131</v>
      </c>
      <c r="R83" s="2">
        <v>47</v>
      </c>
      <c r="S83" t="s">
        <v>4162</v>
      </c>
      <c r="T83" t="s">
        <v>4163</v>
      </c>
      <c r="U83" t="s">
        <v>3924</v>
      </c>
      <c r="V83" t="s">
        <v>3925</v>
      </c>
      <c r="W83" s="2" t="s">
        <v>3915</v>
      </c>
      <c r="X83" s="2" t="s">
        <v>1440</v>
      </c>
      <c r="Y83">
        <v>3</v>
      </c>
      <c r="AA83">
        <v>-3</v>
      </c>
      <c r="AC83">
        <f>Notes!$G$7 * Notes!$C$10 * Notes!$C$13</f>
        <v>222086580</v>
      </c>
      <c r="AD83">
        <f>Notes!$H$7 * Notes!$C$10 * Notes!$C$13</f>
        <v>396629940</v>
      </c>
      <c r="AE83">
        <f>Notes!$I$7 * Notes!$C$10 * Notes!$C$13</f>
        <v>467553960</v>
      </c>
      <c r="AF83">
        <f>Notes!$J$7 * Notes!$C$10 * Notes!$C$13</f>
        <v>111870030</v>
      </c>
      <c r="AG83">
        <v>3</v>
      </c>
      <c r="AH83">
        <v>3</v>
      </c>
      <c r="AI83">
        <v>3</v>
      </c>
    </row>
    <row r="84" spans="1:35" ht="135" customHeight="1" x14ac:dyDescent="0.25">
      <c r="A84" s="7" t="s">
        <v>37</v>
      </c>
      <c r="B84" s="2" t="s">
        <v>4164</v>
      </c>
      <c r="C84" s="2" t="s">
        <v>1424</v>
      </c>
      <c r="D84" s="2" t="s">
        <v>4153</v>
      </c>
      <c r="E84" s="2" t="s">
        <v>4153</v>
      </c>
      <c r="F84" s="2" t="s">
        <v>4165</v>
      </c>
      <c r="G84" s="2" t="s">
        <v>4166</v>
      </c>
      <c r="H84" s="2" t="s">
        <v>3920</v>
      </c>
      <c r="I84" s="2"/>
      <c r="J84" s="2" t="s">
        <v>44</v>
      </c>
      <c r="K84" s="2" t="s">
        <v>3921</v>
      </c>
      <c r="L84" s="2" t="s">
        <v>4165</v>
      </c>
      <c r="M84" s="2" t="s">
        <v>145</v>
      </c>
      <c r="N84" s="2" t="s">
        <v>274</v>
      </c>
      <c r="O84" s="9" t="s">
        <v>47</v>
      </c>
      <c r="P84" s="2" t="s">
        <v>1130</v>
      </c>
      <c r="Q84" s="2" t="s">
        <v>1131</v>
      </c>
      <c r="R84" s="2">
        <v>48</v>
      </c>
      <c r="S84" t="s">
        <v>4167</v>
      </c>
      <c r="T84" t="s">
        <v>4168</v>
      </c>
      <c r="U84" t="s">
        <v>3924</v>
      </c>
      <c r="V84" t="s">
        <v>3925</v>
      </c>
      <c r="W84" s="2" t="s">
        <v>3915</v>
      </c>
      <c r="X84" s="2" t="s">
        <v>1440</v>
      </c>
      <c r="Y84">
        <v>3</v>
      </c>
      <c r="AA84">
        <v>-3</v>
      </c>
      <c r="AC84">
        <f>Notes!$G$7 * Notes!$C$10 * Notes!$C$13</f>
        <v>222086580</v>
      </c>
      <c r="AD84">
        <f>Notes!$H$7 * Notes!$C$10 * Notes!$C$13</f>
        <v>396629940</v>
      </c>
      <c r="AE84">
        <f>Notes!$I$7 * Notes!$C$10 * Notes!$C$13</f>
        <v>467553960</v>
      </c>
      <c r="AF84">
        <f>Notes!$J$7 * Notes!$C$10 * Notes!$C$13</f>
        <v>111870030</v>
      </c>
      <c r="AG84">
        <v>3</v>
      </c>
      <c r="AH84">
        <v>3</v>
      </c>
      <c r="AI84">
        <v>3</v>
      </c>
    </row>
    <row r="85" spans="1:35" ht="150" customHeight="1" x14ac:dyDescent="0.25">
      <c r="A85" s="7" t="s">
        <v>37</v>
      </c>
      <c r="B85" s="2" t="s">
        <v>4169</v>
      </c>
      <c r="C85" s="2" t="s">
        <v>1424</v>
      </c>
      <c r="D85" s="2" t="s">
        <v>4170</v>
      </c>
      <c r="E85" s="2" t="s">
        <v>4170</v>
      </c>
      <c r="F85" s="2" t="s">
        <v>4171</v>
      </c>
      <c r="G85" s="2" t="s">
        <v>4172</v>
      </c>
      <c r="H85" s="2" t="s">
        <v>3920</v>
      </c>
      <c r="I85" s="2"/>
      <c r="J85" s="2" t="s">
        <v>44</v>
      </c>
      <c r="K85" s="2" t="s">
        <v>3921</v>
      </c>
      <c r="L85" s="2" t="s">
        <v>4171</v>
      </c>
      <c r="M85" s="2" t="s">
        <v>145</v>
      </c>
      <c r="N85" s="2" t="s">
        <v>274</v>
      </c>
      <c r="O85" s="9" t="s">
        <v>47</v>
      </c>
      <c r="P85" s="2" t="s">
        <v>1130</v>
      </c>
      <c r="Q85" s="2" t="s">
        <v>1131</v>
      </c>
      <c r="R85" s="2">
        <v>49</v>
      </c>
      <c r="S85" t="s">
        <v>4173</v>
      </c>
      <c r="T85" t="s">
        <v>4174</v>
      </c>
      <c r="U85" t="s">
        <v>3924</v>
      </c>
      <c r="V85" t="s">
        <v>3925</v>
      </c>
      <c r="W85" s="2" t="s">
        <v>3915</v>
      </c>
      <c r="X85" s="2" t="s">
        <v>1440</v>
      </c>
      <c r="Y85">
        <v>3</v>
      </c>
      <c r="AA85">
        <v>-3</v>
      </c>
      <c r="AC85">
        <f>Notes!$G$7 * Notes!$C$10 * Notes!$C$13</f>
        <v>222086580</v>
      </c>
      <c r="AD85">
        <f>Notes!$H$7 * Notes!$C$10 * Notes!$C$13</f>
        <v>396629940</v>
      </c>
      <c r="AE85">
        <f>Notes!$I$7 * Notes!$C$10 * Notes!$C$13</f>
        <v>467553960</v>
      </c>
      <c r="AF85">
        <f>Notes!$J$7 * Notes!$C$10 * Notes!$C$13</f>
        <v>111870030</v>
      </c>
      <c r="AG85">
        <v>3</v>
      </c>
      <c r="AH85">
        <v>3</v>
      </c>
      <c r="AI85">
        <v>3</v>
      </c>
    </row>
    <row r="86" spans="1:35" x14ac:dyDescent="0.25">
      <c r="A86" s="8">
        <v>1</v>
      </c>
      <c r="B86" t="s">
        <v>1194</v>
      </c>
      <c r="C86" t="s">
        <v>1195</v>
      </c>
      <c r="D86" t="s">
        <v>1196</v>
      </c>
      <c r="E86" t="s">
        <v>1196</v>
      </c>
      <c r="F86" t="s">
        <v>4175</v>
      </c>
      <c r="G86" t="s">
        <v>1198</v>
      </c>
      <c r="H86" t="s">
        <v>3904</v>
      </c>
      <c r="J86" t="s">
        <v>44</v>
      </c>
      <c r="K86" t="s">
        <v>4176</v>
      </c>
      <c r="L86" t="s">
        <v>4175</v>
      </c>
      <c r="M86" t="s">
        <v>145</v>
      </c>
      <c r="N86" t="s">
        <v>274</v>
      </c>
      <c r="O86" s="12" t="s">
        <v>47</v>
      </c>
      <c r="P86" t="s">
        <v>1130</v>
      </c>
      <c r="Q86" t="s">
        <v>1131</v>
      </c>
      <c r="R86">
        <v>36</v>
      </c>
      <c r="S86" t="s">
        <v>4177</v>
      </c>
      <c r="T86" t="s">
        <v>4178</v>
      </c>
      <c r="U86" t="s">
        <v>4179</v>
      </c>
      <c r="V86" t="s">
        <v>4180</v>
      </c>
      <c r="W86" t="s">
        <v>4098</v>
      </c>
      <c r="X86" t="s">
        <v>3749</v>
      </c>
      <c r="Y86">
        <v>3</v>
      </c>
      <c r="AA86">
        <v>-999</v>
      </c>
      <c r="AC86">
        <f>Notes!$G$7 * Notes!$C$10 * Notes!$C$13</f>
        <v>222086580</v>
      </c>
      <c r="AD86">
        <f>Notes!$H$7 * Notes!$C$10 * Notes!$C$13</f>
        <v>396629940</v>
      </c>
      <c r="AE86">
        <f>Notes!$I$7 * Notes!$C$10 * Notes!$C$13</f>
        <v>467553960</v>
      </c>
      <c r="AF86">
        <f>Notes!$J$7 * Notes!$C$10 * Notes!$C$13</f>
        <v>111870030</v>
      </c>
      <c r="AG86">
        <v>3</v>
      </c>
      <c r="AH86">
        <v>3</v>
      </c>
      <c r="AI86">
        <v>3</v>
      </c>
    </row>
    <row r="87" spans="1:35" x14ac:dyDescent="0.25">
      <c r="A87" s="8">
        <v>1</v>
      </c>
      <c r="B87" t="s">
        <v>4181</v>
      </c>
      <c r="C87" t="s">
        <v>1195</v>
      </c>
      <c r="D87" t="s">
        <v>4182</v>
      </c>
      <c r="E87" t="s">
        <v>4182</v>
      </c>
      <c r="F87" t="s">
        <v>4183</v>
      </c>
      <c r="G87" t="s">
        <v>4184</v>
      </c>
      <c r="H87" t="s">
        <v>3904</v>
      </c>
      <c r="J87" t="s">
        <v>44</v>
      </c>
      <c r="K87" t="s">
        <v>4176</v>
      </c>
      <c r="L87" t="s">
        <v>4183</v>
      </c>
      <c r="M87" t="s">
        <v>145</v>
      </c>
      <c r="N87" t="s">
        <v>274</v>
      </c>
      <c r="O87" s="12" t="s">
        <v>47</v>
      </c>
      <c r="P87" t="s">
        <v>1130</v>
      </c>
      <c r="Q87" t="s">
        <v>1131</v>
      </c>
      <c r="R87">
        <v>40</v>
      </c>
      <c r="S87" t="s">
        <v>4185</v>
      </c>
      <c r="T87" t="s">
        <v>4186</v>
      </c>
      <c r="U87" t="s">
        <v>4179</v>
      </c>
      <c r="V87" t="s">
        <v>4180</v>
      </c>
      <c r="W87" t="s">
        <v>3915</v>
      </c>
      <c r="X87" t="s">
        <v>1440</v>
      </c>
      <c r="Y87">
        <v>3</v>
      </c>
      <c r="AA87">
        <v>-999</v>
      </c>
      <c r="AC87">
        <f>Notes!$G$7 * Notes!$C$10 * Notes!$C$13</f>
        <v>222086580</v>
      </c>
      <c r="AD87">
        <f>Notes!$H$7 * Notes!$C$10 * Notes!$C$13</f>
        <v>396629940</v>
      </c>
      <c r="AE87">
        <f>Notes!$I$7 * Notes!$C$10 * Notes!$C$13</f>
        <v>467553960</v>
      </c>
      <c r="AF87">
        <f>Notes!$J$7 * Notes!$C$10 * Notes!$C$13</f>
        <v>111870030</v>
      </c>
      <c r="AG87">
        <v>3</v>
      </c>
      <c r="AH87">
        <v>3</v>
      </c>
      <c r="AI87">
        <v>3</v>
      </c>
    </row>
    <row r="88" spans="1:35" x14ac:dyDescent="0.25">
      <c r="A88" s="8">
        <v>1</v>
      </c>
      <c r="B88" t="s">
        <v>4181</v>
      </c>
      <c r="C88" t="s">
        <v>1195</v>
      </c>
      <c r="D88" t="s">
        <v>4182</v>
      </c>
      <c r="E88" t="s">
        <v>4182</v>
      </c>
      <c r="F88" t="s">
        <v>4187</v>
      </c>
      <c r="G88" t="s">
        <v>4184</v>
      </c>
      <c r="H88" t="s">
        <v>3904</v>
      </c>
      <c r="J88" t="s">
        <v>44</v>
      </c>
      <c r="K88" t="s">
        <v>1200</v>
      </c>
      <c r="L88" t="s">
        <v>4187</v>
      </c>
      <c r="M88" t="s">
        <v>145</v>
      </c>
      <c r="N88" t="s">
        <v>274</v>
      </c>
      <c r="O88" s="12" t="s">
        <v>47</v>
      </c>
      <c r="P88" t="s">
        <v>1130</v>
      </c>
      <c r="Q88" t="s">
        <v>1131</v>
      </c>
      <c r="R88">
        <v>39</v>
      </c>
      <c r="S88" t="s">
        <v>4188</v>
      </c>
      <c r="T88" t="s">
        <v>4189</v>
      </c>
      <c r="U88" t="s">
        <v>3905</v>
      </c>
      <c r="V88" t="s">
        <v>3906</v>
      </c>
      <c r="W88" t="s">
        <v>4190</v>
      </c>
      <c r="X88" t="s">
        <v>3819</v>
      </c>
      <c r="Y88">
        <v>3</v>
      </c>
      <c r="AA88">
        <v>-999</v>
      </c>
      <c r="AC88">
        <f>Notes!$G$7 * Notes!$C$10 * Notes!$C$13</f>
        <v>222086580</v>
      </c>
      <c r="AD88">
        <f>Notes!$H$7 * Notes!$C$10 * Notes!$C$13</f>
        <v>396629940</v>
      </c>
      <c r="AE88">
        <f>Notes!$I$7 * Notes!$C$10 * Notes!$C$13</f>
        <v>467553960</v>
      </c>
      <c r="AF88">
        <f>Notes!$J$7 * Notes!$C$10 * Notes!$C$13</f>
        <v>111870030</v>
      </c>
      <c r="AG88">
        <v>3</v>
      </c>
      <c r="AH88">
        <v>3</v>
      </c>
      <c r="AI88">
        <v>3</v>
      </c>
    </row>
    <row r="89" spans="1:35" x14ac:dyDescent="0.25">
      <c r="A89" s="8">
        <v>1</v>
      </c>
      <c r="B89" t="s">
        <v>4191</v>
      </c>
      <c r="C89" t="s">
        <v>1195</v>
      </c>
      <c r="D89" t="s">
        <v>4192</v>
      </c>
      <c r="E89" t="s">
        <v>4192</v>
      </c>
      <c r="F89" t="s">
        <v>4193</v>
      </c>
      <c r="G89" t="s">
        <v>4194</v>
      </c>
      <c r="H89" t="s">
        <v>3904</v>
      </c>
      <c r="J89" t="s">
        <v>44</v>
      </c>
      <c r="K89" t="s">
        <v>1200</v>
      </c>
      <c r="L89" t="s">
        <v>4193</v>
      </c>
      <c r="M89" t="s">
        <v>145</v>
      </c>
      <c r="N89" t="s">
        <v>274</v>
      </c>
      <c r="O89" s="12" t="s">
        <v>47</v>
      </c>
      <c r="P89" t="s">
        <v>1130</v>
      </c>
      <c r="Q89" t="s">
        <v>1131</v>
      </c>
      <c r="R89">
        <v>43</v>
      </c>
      <c r="S89" t="s">
        <v>4195</v>
      </c>
      <c r="T89" t="s">
        <v>4196</v>
      </c>
      <c r="U89" t="s">
        <v>3905</v>
      </c>
      <c r="V89" t="s">
        <v>3906</v>
      </c>
      <c r="W89" t="s">
        <v>3915</v>
      </c>
      <c r="X89" t="s">
        <v>1440</v>
      </c>
      <c r="Y89">
        <v>3</v>
      </c>
      <c r="AA89">
        <v>-999</v>
      </c>
      <c r="AC89">
        <f>Notes!$G$7 * Notes!$C$10 * Notes!$C$13</f>
        <v>222086580</v>
      </c>
      <c r="AD89">
        <f>Notes!$H$7 * Notes!$C$10 * Notes!$C$13</f>
        <v>396629940</v>
      </c>
      <c r="AE89">
        <f>Notes!$I$7 * Notes!$C$10 * Notes!$C$13</f>
        <v>467553960</v>
      </c>
      <c r="AF89">
        <f>Notes!$J$7 * Notes!$C$10 * Notes!$C$13</f>
        <v>111870030</v>
      </c>
      <c r="AG89">
        <v>3</v>
      </c>
      <c r="AH89">
        <v>3</v>
      </c>
      <c r="AI89">
        <v>3</v>
      </c>
    </row>
    <row r="90" spans="1:35" x14ac:dyDescent="0.25">
      <c r="A90" s="8">
        <v>1</v>
      </c>
      <c r="B90" t="s">
        <v>3909</v>
      </c>
      <c r="C90" t="s">
        <v>1195</v>
      </c>
      <c r="D90" t="s">
        <v>1196</v>
      </c>
      <c r="E90" t="s">
        <v>1196</v>
      </c>
      <c r="F90" t="s">
        <v>4197</v>
      </c>
      <c r="G90" t="s">
        <v>3911</v>
      </c>
      <c r="H90" t="s">
        <v>3912</v>
      </c>
      <c r="J90" t="s">
        <v>44</v>
      </c>
      <c r="K90" t="s">
        <v>4176</v>
      </c>
      <c r="L90" t="s">
        <v>4197</v>
      </c>
      <c r="M90" t="s">
        <v>145</v>
      </c>
      <c r="N90" t="s">
        <v>274</v>
      </c>
      <c r="O90" s="12" t="s">
        <v>47</v>
      </c>
      <c r="P90" t="s">
        <v>1130</v>
      </c>
      <c r="Q90" t="s">
        <v>1131</v>
      </c>
      <c r="R90">
        <v>38</v>
      </c>
      <c r="S90" t="s">
        <v>4198</v>
      </c>
      <c r="T90" t="s">
        <v>4199</v>
      </c>
      <c r="U90" t="s">
        <v>4179</v>
      </c>
      <c r="V90" t="s">
        <v>4180</v>
      </c>
      <c r="W90" t="s">
        <v>3915</v>
      </c>
      <c r="X90" t="s">
        <v>1440</v>
      </c>
      <c r="Y90">
        <v>3</v>
      </c>
      <c r="AA90">
        <v>-999</v>
      </c>
      <c r="AC90">
        <f>Notes!$G$7 * Notes!$C$10 * Notes!$C$13</f>
        <v>222086580</v>
      </c>
      <c r="AD90">
        <f>Notes!$H$7 * Notes!$C$10 * Notes!$C$13</f>
        <v>396629940</v>
      </c>
      <c r="AE90">
        <f>Notes!$I$7 * Notes!$C$10 * Notes!$C$13</f>
        <v>467553960</v>
      </c>
      <c r="AF90">
        <f>Notes!$J$7 * Notes!$C$10 * Notes!$C$13</f>
        <v>111870030</v>
      </c>
      <c r="AG90">
        <v>3</v>
      </c>
      <c r="AH90">
        <v>3</v>
      </c>
      <c r="AI90">
        <v>3</v>
      </c>
    </row>
    <row r="91" spans="1:35" x14ac:dyDescent="0.25">
      <c r="A91" s="8">
        <v>1</v>
      </c>
      <c r="B91" t="s">
        <v>4200</v>
      </c>
      <c r="C91" t="s">
        <v>1195</v>
      </c>
      <c r="D91" t="s">
        <v>4182</v>
      </c>
      <c r="E91" t="s">
        <v>4182</v>
      </c>
      <c r="F91" t="s">
        <v>4201</v>
      </c>
      <c r="G91" t="s">
        <v>4202</v>
      </c>
      <c r="H91" t="s">
        <v>3912</v>
      </c>
      <c r="J91" t="s">
        <v>44</v>
      </c>
      <c r="K91" t="s">
        <v>4176</v>
      </c>
      <c r="L91" t="s">
        <v>4201</v>
      </c>
      <c r="M91" t="s">
        <v>145</v>
      </c>
      <c r="N91" t="s">
        <v>274</v>
      </c>
      <c r="O91" s="12" t="s">
        <v>47</v>
      </c>
      <c r="P91" t="s">
        <v>1130</v>
      </c>
      <c r="Q91" t="s">
        <v>1131</v>
      </c>
      <c r="R91">
        <v>42</v>
      </c>
      <c r="S91" t="s">
        <v>4203</v>
      </c>
      <c r="T91" t="s">
        <v>4204</v>
      </c>
      <c r="U91" t="s">
        <v>4179</v>
      </c>
      <c r="V91" t="s">
        <v>4180</v>
      </c>
      <c r="W91" t="s">
        <v>4098</v>
      </c>
      <c r="X91" t="s">
        <v>3749</v>
      </c>
      <c r="Y91">
        <v>3</v>
      </c>
      <c r="AA91">
        <v>-999</v>
      </c>
      <c r="AC91">
        <f>Notes!$G$7 * Notes!$C$10 * Notes!$C$13</f>
        <v>222086580</v>
      </c>
      <c r="AD91">
        <f>Notes!$H$7 * Notes!$C$10 * Notes!$C$13</f>
        <v>396629940</v>
      </c>
      <c r="AE91">
        <f>Notes!$I$7 * Notes!$C$10 * Notes!$C$13</f>
        <v>467553960</v>
      </c>
      <c r="AF91">
        <f>Notes!$J$7 * Notes!$C$10 * Notes!$C$13</f>
        <v>111870030</v>
      </c>
      <c r="AG91">
        <v>3</v>
      </c>
      <c r="AH91">
        <v>3</v>
      </c>
      <c r="AI91">
        <v>3</v>
      </c>
    </row>
    <row r="92" spans="1:35" x14ac:dyDescent="0.25">
      <c r="A92" s="8">
        <v>1</v>
      </c>
      <c r="B92" t="s">
        <v>4200</v>
      </c>
      <c r="C92" t="s">
        <v>1195</v>
      </c>
      <c r="D92" t="s">
        <v>4182</v>
      </c>
      <c r="E92" t="s">
        <v>4182</v>
      </c>
      <c r="F92" t="s">
        <v>4205</v>
      </c>
      <c r="G92" t="s">
        <v>4202</v>
      </c>
      <c r="H92" t="s">
        <v>3912</v>
      </c>
      <c r="J92" t="s">
        <v>44</v>
      </c>
      <c r="K92" t="s">
        <v>1200</v>
      </c>
      <c r="L92" t="s">
        <v>4205</v>
      </c>
      <c r="M92" t="s">
        <v>145</v>
      </c>
      <c r="N92" t="s">
        <v>274</v>
      </c>
      <c r="O92" s="12" t="s">
        <v>47</v>
      </c>
      <c r="P92" t="s">
        <v>1130</v>
      </c>
      <c r="Q92" t="s">
        <v>1131</v>
      </c>
      <c r="R92">
        <v>41</v>
      </c>
      <c r="S92" t="s">
        <v>4206</v>
      </c>
      <c r="T92" t="s">
        <v>4207</v>
      </c>
      <c r="U92" t="s">
        <v>3905</v>
      </c>
      <c r="V92" t="s">
        <v>3906</v>
      </c>
      <c r="W92" t="s">
        <v>3915</v>
      </c>
      <c r="X92" t="s">
        <v>1440</v>
      </c>
      <c r="Y92">
        <v>3</v>
      </c>
      <c r="AA92">
        <v>-999</v>
      </c>
      <c r="AC92">
        <f>Notes!$G$7 * Notes!$C$10 * Notes!$C$13</f>
        <v>222086580</v>
      </c>
      <c r="AD92">
        <f>Notes!$H$7 * Notes!$C$10 * Notes!$C$13</f>
        <v>396629940</v>
      </c>
      <c r="AE92">
        <f>Notes!$I$7 * Notes!$C$10 * Notes!$C$13</f>
        <v>467553960</v>
      </c>
      <c r="AF92">
        <f>Notes!$J$7 * Notes!$C$10 * Notes!$C$13</f>
        <v>111870030</v>
      </c>
      <c r="AG92">
        <v>3</v>
      </c>
      <c r="AH92">
        <v>3</v>
      </c>
      <c r="AI92">
        <v>3</v>
      </c>
    </row>
    <row r="93" spans="1:35" x14ac:dyDescent="0.25">
      <c r="A93" s="8">
        <v>1</v>
      </c>
      <c r="B93" t="s">
        <v>4208</v>
      </c>
      <c r="C93" t="s">
        <v>1195</v>
      </c>
      <c r="D93" t="s">
        <v>4192</v>
      </c>
      <c r="E93" t="s">
        <v>4192</v>
      </c>
      <c r="F93" t="s">
        <v>4209</v>
      </c>
      <c r="G93" t="s">
        <v>4194</v>
      </c>
      <c r="H93" t="s">
        <v>3904</v>
      </c>
      <c r="J93" t="s">
        <v>44</v>
      </c>
      <c r="K93" t="s">
        <v>1200</v>
      </c>
      <c r="L93" t="s">
        <v>4209</v>
      </c>
      <c r="M93" t="s">
        <v>145</v>
      </c>
      <c r="N93" t="s">
        <v>274</v>
      </c>
      <c r="O93" s="12" t="s">
        <v>47</v>
      </c>
      <c r="P93" t="s">
        <v>1130</v>
      </c>
      <c r="Q93" t="s">
        <v>1131</v>
      </c>
      <c r="R93">
        <v>44</v>
      </c>
      <c r="S93" t="s">
        <v>4210</v>
      </c>
      <c r="T93" t="s">
        <v>4211</v>
      </c>
      <c r="U93" t="s">
        <v>3905</v>
      </c>
      <c r="V93" t="s">
        <v>3906</v>
      </c>
      <c r="W93" t="s">
        <v>3915</v>
      </c>
      <c r="X93" t="s">
        <v>1440</v>
      </c>
      <c r="Y93">
        <v>3</v>
      </c>
      <c r="AA93">
        <v>-999</v>
      </c>
      <c r="AC93">
        <f>Notes!$G$7 * Notes!$C$10 * Notes!$C$13</f>
        <v>222086580</v>
      </c>
      <c r="AD93">
        <f>Notes!$H$7 * Notes!$C$10 * Notes!$C$13</f>
        <v>396629940</v>
      </c>
      <c r="AE93">
        <f>Notes!$I$7 * Notes!$C$10 * Notes!$C$13</f>
        <v>467553960</v>
      </c>
      <c r="AF93">
        <f>Notes!$J$7 * Notes!$C$10 * Notes!$C$13</f>
        <v>111870030</v>
      </c>
      <c r="AG93">
        <v>3</v>
      </c>
      <c r="AH93">
        <v>3</v>
      </c>
      <c r="AI93">
        <v>3</v>
      </c>
    </row>
    <row r="94" spans="1:35" x14ac:dyDescent="0.25">
      <c r="A94" s="8">
        <v>1</v>
      </c>
      <c r="B94" t="s">
        <v>4212</v>
      </c>
      <c r="C94" t="s">
        <v>141</v>
      </c>
      <c r="D94" s="12" t="s">
        <v>142</v>
      </c>
      <c r="E94" s="12" t="s">
        <v>852</v>
      </c>
      <c r="F94" t="s">
        <v>4213</v>
      </c>
      <c r="G94" t="s">
        <v>144</v>
      </c>
      <c r="H94" s="12" t="s">
        <v>824</v>
      </c>
      <c r="J94" t="s">
        <v>44</v>
      </c>
      <c r="K94" t="s">
        <v>724</v>
      </c>
      <c r="L94" t="s">
        <v>4213</v>
      </c>
      <c r="M94" t="s">
        <v>145</v>
      </c>
      <c r="N94" t="s">
        <v>274</v>
      </c>
      <c r="P94" t="s">
        <v>1130</v>
      </c>
      <c r="Q94" t="s">
        <v>1131</v>
      </c>
      <c r="R94">
        <v>19</v>
      </c>
      <c r="S94" t="s">
        <v>4214</v>
      </c>
      <c r="T94" t="s">
        <v>4215</v>
      </c>
      <c r="U94" t="s">
        <v>4216</v>
      </c>
      <c r="V94" t="s">
        <v>4217</v>
      </c>
      <c r="W94" t="s">
        <v>3915</v>
      </c>
      <c r="X94" t="s">
        <v>1440</v>
      </c>
      <c r="Y94">
        <v>3</v>
      </c>
      <c r="AA94" t="s">
        <v>3741</v>
      </c>
      <c r="AG94">
        <v>3</v>
      </c>
      <c r="AH94">
        <v>3</v>
      </c>
      <c r="AI94">
        <v>3</v>
      </c>
    </row>
    <row r="95" spans="1:35" x14ac:dyDescent="0.25">
      <c r="A95" s="8">
        <v>1</v>
      </c>
      <c r="B95" t="s">
        <v>4218</v>
      </c>
      <c r="C95" t="s">
        <v>141</v>
      </c>
      <c r="D95" t="s">
        <v>4147</v>
      </c>
      <c r="E95" t="s">
        <v>4147</v>
      </c>
      <c r="F95" t="s">
        <v>4219</v>
      </c>
      <c r="G95" t="s">
        <v>4149</v>
      </c>
      <c r="H95" t="s">
        <v>824</v>
      </c>
      <c r="J95" t="s">
        <v>44</v>
      </c>
      <c r="K95" t="s">
        <v>724</v>
      </c>
      <c r="L95" t="s">
        <v>4219</v>
      </c>
      <c r="M95" t="s">
        <v>145</v>
      </c>
      <c r="N95" t="s">
        <v>274</v>
      </c>
      <c r="P95" t="s">
        <v>1130</v>
      </c>
      <c r="Q95" t="s">
        <v>1131</v>
      </c>
      <c r="R95">
        <v>15</v>
      </c>
      <c r="S95" t="s">
        <v>4220</v>
      </c>
      <c r="T95" t="s">
        <v>4221</v>
      </c>
      <c r="U95" t="s">
        <v>3835</v>
      </c>
      <c r="V95" t="s">
        <v>3836</v>
      </c>
      <c r="W95" t="s">
        <v>3915</v>
      </c>
      <c r="X95" t="s">
        <v>1440</v>
      </c>
      <c r="Y95">
        <v>3</v>
      </c>
      <c r="AA95" t="s">
        <v>3741</v>
      </c>
      <c r="AG95">
        <v>3</v>
      </c>
      <c r="AH95">
        <v>1</v>
      </c>
      <c r="AI95">
        <v>3</v>
      </c>
    </row>
  </sheetData>
  <conditionalFormatting sqref="Y12:Y95">
    <cfRule type="cellIs" dxfId="68" priority="1" operator="equal">
      <formula>1</formula>
    </cfRule>
  </conditionalFormatting>
  <conditionalFormatting sqref="Y12:Y95">
    <cfRule type="cellIs" dxfId="67" priority="2" operator="equal">
      <formula>2</formula>
    </cfRule>
  </conditionalFormatting>
  <conditionalFormatting sqref="Y12:Y95">
    <cfRule type="cellIs" dxfId="66" priority="3" operator="equal">
      <formula>3</formula>
    </cfRule>
  </conditionalFormatting>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C3AEA-45DE-41EE-A6FB-AA5CAAD233EB}">
  <dimension ref="A1:AI88"/>
  <sheetViews>
    <sheetView topLeftCell="L61" workbookViewId="0">
      <selection activeCell="AI62" sqref="AI62:AI88"/>
    </sheetView>
  </sheetViews>
  <sheetFormatPr defaultRowHeight="15" x14ac:dyDescent="0.25"/>
  <cols>
    <col min="2" max="12" width="40.7109375" customWidth="1"/>
    <col min="13" max="28" width="40.7109375" hidden="1" customWidth="1"/>
    <col min="29" max="32" width="21.28515625" customWidth="1"/>
  </cols>
  <sheetData>
    <row r="1" spans="1:35" ht="75" x14ac:dyDescent="0.3">
      <c r="A1" s="1" t="s">
        <v>9</v>
      </c>
      <c r="B1" s="1" t="s">
        <v>10</v>
      </c>
      <c r="C1" s="1" t="s">
        <v>11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1011</v>
      </c>
      <c r="AD1" s="1" t="s">
        <v>1012</v>
      </c>
      <c r="AE1" s="1" t="s">
        <v>1013</v>
      </c>
      <c r="AF1" s="1" t="s">
        <v>1014</v>
      </c>
      <c r="AG1" s="1" t="s">
        <v>4222</v>
      </c>
      <c r="AH1" s="1" t="s">
        <v>4223</v>
      </c>
      <c r="AI1" s="1" t="s">
        <v>4224</v>
      </c>
    </row>
    <row r="2" spans="1:35" ht="45" x14ac:dyDescent="0.25">
      <c r="A2" s="2" t="s">
        <v>37</v>
      </c>
      <c r="B2" s="2" t="s">
        <v>867</v>
      </c>
      <c r="C2" s="2" t="s">
        <v>198</v>
      </c>
      <c r="D2" s="2" t="s">
        <v>868</v>
      </c>
      <c r="E2" s="2"/>
      <c r="F2" s="2" t="s">
        <v>869</v>
      </c>
      <c r="G2" s="2" t="s">
        <v>870</v>
      </c>
      <c r="H2" s="2" t="s">
        <v>824</v>
      </c>
      <c r="I2" s="2"/>
      <c r="J2" s="2" t="s">
        <v>44</v>
      </c>
      <c r="K2" s="2" t="s">
        <v>871</v>
      </c>
      <c r="L2" s="2" t="s">
        <v>869</v>
      </c>
      <c r="M2" s="2" t="s">
        <v>872</v>
      </c>
      <c r="N2" s="2" t="s">
        <v>274</v>
      </c>
      <c r="O2" s="2" t="s">
        <v>146</v>
      </c>
      <c r="P2" s="2" t="s">
        <v>1215</v>
      </c>
      <c r="Q2" s="2"/>
      <c r="R2" s="2" t="s">
        <v>874</v>
      </c>
      <c r="S2" s="2" t="s">
        <v>1216</v>
      </c>
      <c r="T2" s="2" t="s">
        <v>876</v>
      </c>
      <c r="U2" s="2" t="s">
        <v>877</v>
      </c>
      <c r="V2" s="2" t="s">
        <v>878</v>
      </c>
      <c r="W2" s="2" t="s">
        <v>204</v>
      </c>
      <c r="X2" s="2" t="s">
        <v>205</v>
      </c>
      <c r="Y2" s="2" t="s">
        <v>342</v>
      </c>
      <c r="Z2" s="2" t="s">
        <v>533</v>
      </c>
      <c r="AA2" s="2" t="s">
        <v>1217</v>
      </c>
      <c r="AB2" s="2" t="s">
        <v>1217</v>
      </c>
      <c r="AC2">
        <f>Notes!$G$7 * Notes!$C$10 * Notes!$C$13</f>
        <v>222086580</v>
      </c>
      <c r="AD2">
        <f>Notes!$H$7 * Notes!$C$10 * Notes!$C$13</f>
        <v>396629940</v>
      </c>
      <c r="AE2">
        <f>Notes!$I$7 * Notes!$C$10 * Notes!$C$13</f>
        <v>467553960</v>
      </c>
      <c r="AF2">
        <f>Notes!$J$7 * Notes!$C$10 * Notes!$C$13</f>
        <v>111870030</v>
      </c>
      <c r="AG2">
        <v>1</v>
      </c>
      <c r="AH2">
        <v>1</v>
      </c>
      <c r="AI2">
        <v>1</v>
      </c>
    </row>
    <row r="3" spans="1:35" ht="30" x14ac:dyDescent="0.25">
      <c r="A3" s="2" t="s">
        <v>37</v>
      </c>
      <c r="B3" s="2" t="s">
        <v>1022</v>
      </c>
      <c r="C3" s="2" t="s">
        <v>198</v>
      </c>
      <c r="D3" s="2" t="s">
        <v>868</v>
      </c>
      <c r="E3" s="2"/>
      <c r="F3" s="2" t="s">
        <v>1023</v>
      </c>
      <c r="G3" s="2" t="s">
        <v>870</v>
      </c>
      <c r="H3" s="2" t="s">
        <v>43</v>
      </c>
      <c r="I3" s="2"/>
      <c r="J3" s="2" t="s">
        <v>44</v>
      </c>
      <c r="K3" s="2" t="s">
        <v>871</v>
      </c>
      <c r="L3" s="2" t="s">
        <v>1023</v>
      </c>
      <c r="M3" s="2" t="s">
        <v>872</v>
      </c>
      <c r="N3" s="2" t="s">
        <v>274</v>
      </c>
      <c r="O3" s="2" t="s">
        <v>47</v>
      </c>
      <c r="P3" s="2" t="s">
        <v>1215</v>
      </c>
      <c r="Q3" s="2"/>
      <c r="R3" s="2" t="s">
        <v>874</v>
      </c>
      <c r="S3" s="2" t="s">
        <v>1218</v>
      </c>
      <c r="T3" s="2" t="s">
        <v>1025</v>
      </c>
      <c r="U3" s="2" t="s">
        <v>1026</v>
      </c>
      <c r="V3" s="2" t="s">
        <v>878</v>
      </c>
      <c r="W3" s="2"/>
      <c r="X3" s="2"/>
      <c r="Y3" s="2"/>
      <c r="Z3" s="2"/>
      <c r="AA3" s="2" t="s">
        <v>1219</v>
      </c>
      <c r="AB3" s="2" t="s">
        <v>1219</v>
      </c>
      <c r="AC3">
        <f>Notes!$G$7 * Notes!$C$10 * Notes!$C$13</f>
        <v>222086580</v>
      </c>
      <c r="AD3">
        <f>Notes!$H$7 * Notes!$C$10 * Notes!$C$13</f>
        <v>396629940</v>
      </c>
      <c r="AE3">
        <f>Notes!$I$7 * Notes!$C$10 * Notes!$C$13</f>
        <v>467553960</v>
      </c>
      <c r="AF3">
        <f>Notes!$J$7 * Notes!$C$10 * Notes!$C$13</f>
        <v>111870030</v>
      </c>
      <c r="AG3">
        <v>3</v>
      </c>
      <c r="AH3">
        <v>2</v>
      </c>
      <c r="AI3">
        <v>1</v>
      </c>
    </row>
    <row r="4" spans="1:35" ht="30" x14ac:dyDescent="0.25">
      <c r="A4" s="2" t="s">
        <v>37</v>
      </c>
      <c r="B4" s="2" t="s">
        <v>1220</v>
      </c>
      <c r="C4" s="2" t="s">
        <v>125</v>
      </c>
      <c r="D4" s="2" t="s">
        <v>1221</v>
      </c>
      <c r="E4" s="2" t="s">
        <v>1222</v>
      </c>
      <c r="F4" s="2" t="s">
        <v>1223</v>
      </c>
      <c r="G4" s="2" t="s">
        <v>1224</v>
      </c>
      <c r="H4" s="2" t="s">
        <v>824</v>
      </c>
      <c r="I4" s="2"/>
      <c r="J4" s="2" t="s">
        <v>44</v>
      </c>
      <c r="K4" s="2" t="s">
        <v>45</v>
      </c>
      <c r="L4" s="2" t="s">
        <v>1223</v>
      </c>
      <c r="M4" s="2" t="s">
        <v>872</v>
      </c>
      <c r="N4" s="2" t="s">
        <v>274</v>
      </c>
      <c r="O4" s="2" t="s">
        <v>146</v>
      </c>
      <c r="P4" s="2" t="s">
        <v>1215</v>
      </c>
      <c r="Q4" s="2"/>
      <c r="R4" s="2" t="s">
        <v>825</v>
      </c>
      <c r="S4" s="2" t="s">
        <v>1225</v>
      </c>
      <c r="T4" s="2" t="s">
        <v>1226</v>
      </c>
      <c r="U4" s="2" t="s">
        <v>849</v>
      </c>
      <c r="V4" s="2" t="s">
        <v>850</v>
      </c>
      <c r="W4" s="2"/>
      <c r="X4" s="2"/>
      <c r="Y4" s="2"/>
      <c r="Z4" s="2"/>
      <c r="AA4" s="2" t="s">
        <v>1227</v>
      </c>
      <c r="AB4" s="2" t="s">
        <v>1227</v>
      </c>
      <c r="AC4">
        <f>Notes!$G$7 * Notes!$C$10 * Notes!$C$13</f>
        <v>222086580</v>
      </c>
      <c r="AD4">
        <f>Notes!$H$7 * Notes!$C$10 * Notes!$C$13</f>
        <v>396629940</v>
      </c>
      <c r="AE4">
        <f>Notes!$I$7 * Notes!$C$10 * Notes!$C$13</f>
        <v>467553960</v>
      </c>
      <c r="AF4">
        <f>Notes!$J$7 * Notes!$C$10 * Notes!$C$13</f>
        <v>111870030</v>
      </c>
      <c r="AG4">
        <v>3</v>
      </c>
      <c r="AH4">
        <v>2</v>
      </c>
      <c r="AI4">
        <v>1</v>
      </c>
    </row>
    <row r="5" spans="1:35" ht="30" x14ac:dyDescent="0.25">
      <c r="A5" s="2" t="s">
        <v>37</v>
      </c>
      <c r="B5" s="2" t="s">
        <v>1228</v>
      </c>
      <c r="C5" s="2" t="s">
        <v>125</v>
      </c>
      <c r="D5" s="2" t="s">
        <v>1229</v>
      </c>
      <c r="E5" s="2" t="s">
        <v>1222</v>
      </c>
      <c r="F5" s="2" t="s">
        <v>1230</v>
      </c>
      <c r="G5" s="2" t="s">
        <v>1231</v>
      </c>
      <c r="H5" s="2" t="s">
        <v>884</v>
      </c>
      <c r="I5" s="2"/>
      <c r="J5" s="2" t="s">
        <v>44</v>
      </c>
      <c r="K5" s="2" t="s">
        <v>45</v>
      </c>
      <c r="L5" s="2" t="s">
        <v>1230</v>
      </c>
      <c r="M5" s="2" t="s">
        <v>872</v>
      </c>
      <c r="N5" s="2" t="s">
        <v>274</v>
      </c>
      <c r="O5" s="2" t="s">
        <v>146</v>
      </c>
      <c r="P5" s="2" t="s">
        <v>1215</v>
      </c>
      <c r="Q5" s="2"/>
      <c r="R5" s="2" t="s">
        <v>907</v>
      </c>
      <c r="S5" s="2" t="s">
        <v>1232</v>
      </c>
      <c r="T5" s="2" t="s">
        <v>1233</v>
      </c>
      <c r="U5" s="2" t="s">
        <v>888</v>
      </c>
      <c r="V5" s="2" t="s">
        <v>889</v>
      </c>
      <c r="W5" s="2"/>
      <c r="X5" s="2"/>
      <c r="Y5" s="2"/>
      <c r="Z5" s="2"/>
      <c r="AA5" s="2" t="s">
        <v>1234</v>
      </c>
      <c r="AB5" s="2" t="s">
        <v>1234</v>
      </c>
      <c r="AC5">
        <f>Notes!$G$7 * Notes!$C$10 * Notes!$C$13</f>
        <v>222086580</v>
      </c>
      <c r="AD5">
        <f>Notes!$H$7 * Notes!$C$10 * Notes!$C$13</f>
        <v>396629940</v>
      </c>
      <c r="AE5">
        <f>Notes!$I$7 * Notes!$C$10 * Notes!$C$13</f>
        <v>467553960</v>
      </c>
      <c r="AF5">
        <f>Notes!$J$7 * Notes!$C$10 * Notes!$C$13</f>
        <v>111870030</v>
      </c>
      <c r="AG5">
        <v>3</v>
      </c>
      <c r="AH5">
        <v>2</v>
      </c>
      <c r="AI5">
        <v>1</v>
      </c>
    </row>
    <row r="6" spans="1:35" ht="45" x14ac:dyDescent="0.25">
      <c r="A6" s="2" t="s">
        <v>256</v>
      </c>
      <c r="B6" s="2" t="s">
        <v>1235</v>
      </c>
      <c r="C6" s="2" t="s">
        <v>198</v>
      </c>
      <c r="D6" s="2" t="s">
        <v>1236</v>
      </c>
      <c r="E6" s="2"/>
      <c r="F6" s="2" t="s">
        <v>1237</v>
      </c>
      <c r="G6" s="2" t="s">
        <v>1238</v>
      </c>
      <c r="H6" s="2" t="s">
        <v>884</v>
      </c>
      <c r="I6" s="2"/>
      <c r="J6" s="2" t="s">
        <v>44</v>
      </c>
      <c r="K6" s="2" t="s">
        <v>1239</v>
      </c>
      <c r="L6" s="2" t="s">
        <v>1237</v>
      </c>
      <c r="M6" s="2" t="s">
        <v>872</v>
      </c>
      <c r="N6" s="2" t="s">
        <v>274</v>
      </c>
      <c r="O6" s="2" t="s">
        <v>146</v>
      </c>
      <c r="P6" s="2" t="s">
        <v>1215</v>
      </c>
      <c r="Q6" s="2"/>
      <c r="R6" s="2" t="s">
        <v>108</v>
      </c>
      <c r="S6" s="2" t="s">
        <v>1240</v>
      </c>
      <c r="T6" s="2" t="s">
        <v>1241</v>
      </c>
      <c r="U6" s="2" t="s">
        <v>1242</v>
      </c>
      <c r="V6" s="2" t="s">
        <v>1243</v>
      </c>
      <c r="W6" s="2"/>
      <c r="X6" s="2"/>
      <c r="Y6" s="2"/>
      <c r="Z6" s="2"/>
      <c r="AA6" s="2" t="s">
        <v>1244</v>
      </c>
      <c r="AB6" s="2" t="s">
        <v>1244</v>
      </c>
      <c r="AC6">
        <f>Notes!$G$7 * Notes!$C$10 * Notes!$C$13</f>
        <v>222086580</v>
      </c>
      <c r="AD6">
        <f>Notes!$H$7 * Notes!$C$10 * Notes!$C$13</f>
        <v>396629940</v>
      </c>
      <c r="AE6">
        <f>Notes!$I$7 * Notes!$C$10 * Notes!$C$13</f>
        <v>467553960</v>
      </c>
      <c r="AF6">
        <f>Notes!$J$7 * Notes!$C$10 * Notes!$C$13</f>
        <v>111870030</v>
      </c>
      <c r="AG6">
        <v>3</v>
      </c>
      <c r="AH6">
        <v>3</v>
      </c>
      <c r="AI6">
        <v>3</v>
      </c>
    </row>
    <row r="7" spans="1:35" ht="45" x14ac:dyDescent="0.25">
      <c r="A7" s="2" t="s">
        <v>256</v>
      </c>
      <c r="B7" s="2" t="s">
        <v>1245</v>
      </c>
      <c r="C7" s="2" t="s">
        <v>37</v>
      </c>
      <c r="D7" s="2" t="s">
        <v>1246</v>
      </c>
      <c r="E7" s="2"/>
      <c r="F7" s="2" t="s">
        <v>1247</v>
      </c>
      <c r="G7" s="2" t="s">
        <v>1238</v>
      </c>
      <c r="H7" s="2" t="s">
        <v>884</v>
      </c>
      <c r="I7" s="2"/>
      <c r="J7" s="2" t="s">
        <v>44</v>
      </c>
      <c r="K7" s="2" t="s">
        <v>1248</v>
      </c>
      <c r="L7" s="2" t="s">
        <v>1247</v>
      </c>
      <c r="M7" s="2" t="s">
        <v>872</v>
      </c>
      <c r="N7" s="2" t="s">
        <v>274</v>
      </c>
      <c r="O7" s="2" t="s">
        <v>146</v>
      </c>
      <c r="P7" s="2" t="s">
        <v>1215</v>
      </c>
      <c r="Q7" s="2"/>
      <c r="R7" s="2" t="s">
        <v>131</v>
      </c>
      <c r="S7" s="2" t="s">
        <v>1249</v>
      </c>
      <c r="T7" s="2" t="s">
        <v>1250</v>
      </c>
      <c r="U7" s="2" t="s">
        <v>1251</v>
      </c>
      <c r="V7" s="2" t="s">
        <v>1252</v>
      </c>
      <c r="W7" s="2"/>
      <c r="X7" s="2"/>
      <c r="Y7" s="2"/>
      <c r="Z7" s="2"/>
      <c r="AA7" s="2" t="s">
        <v>1244</v>
      </c>
      <c r="AB7" s="2" t="s">
        <v>1244</v>
      </c>
      <c r="AC7">
        <f>Notes!$G$7 * Notes!$C$10 * Notes!$C$13</f>
        <v>222086580</v>
      </c>
      <c r="AD7">
        <f>Notes!$H$7 * Notes!$C$10 * Notes!$C$13</f>
        <v>396629940</v>
      </c>
      <c r="AE7">
        <f>Notes!$I$7 * Notes!$C$10 * Notes!$C$13</f>
        <v>467553960</v>
      </c>
      <c r="AF7">
        <f>Notes!$J$7 * Notes!$C$10 * Notes!$C$13</f>
        <v>111870030</v>
      </c>
      <c r="AG7">
        <v>3</v>
      </c>
      <c r="AH7">
        <v>3</v>
      </c>
      <c r="AI7">
        <v>3</v>
      </c>
    </row>
    <row r="8" spans="1:35" ht="105" customHeight="1" x14ac:dyDescent="0.25">
      <c r="A8" s="7" t="s">
        <v>37</v>
      </c>
      <c r="B8" s="2" t="s">
        <v>3242</v>
      </c>
      <c r="C8" s="2" t="s">
        <v>3243</v>
      </c>
      <c r="D8" s="2" t="s">
        <v>3244</v>
      </c>
      <c r="E8" s="2"/>
      <c r="F8" s="2" t="s">
        <v>3245</v>
      </c>
      <c r="G8" s="2" t="s">
        <v>3246</v>
      </c>
      <c r="H8" s="9" t="s">
        <v>43</v>
      </c>
      <c r="I8" s="2"/>
      <c r="J8" s="2"/>
      <c r="K8" s="2" t="s">
        <v>45</v>
      </c>
      <c r="L8" s="2" t="s">
        <v>3245</v>
      </c>
      <c r="M8" s="2" t="s">
        <v>872</v>
      </c>
      <c r="N8" s="2" t="s">
        <v>274</v>
      </c>
      <c r="O8" s="2" t="s">
        <v>47</v>
      </c>
      <c r="P8" s="2" t="s">
        <v>1215</v>
      </c>
      <c r="Q8" s="2"/>
      <c r="R8" s="2">
        <v>4</v>
      </c>
      <c r="S8" t="s">
        <v>3247</v>
      </c>
      <c r="T8" t="s">
        <v>3248</v>
      </c>
      <c r="U8" t="s">
        <v>3249</v>
      </c>
      <c r="V8" t="s">
        <v>3250</v>
      </c>
      <c r="W8" s="2" t="s">
        <v>1219</v>
      </c>
      <c r="X8" s="2" t="s">
        <v>3251</v>
      </c>
      <c r="Y8">
        <v>3</v>
      </c>
      <c r="Z8" t="s">
        <v>1416</v>
      </c>
      <c r="AA8">
        <v>2</v>
      </c>
      <c r="AB8" t="s">
        <v>1389</v>
      </c>
      <c r="AC8">
        <f>Notes!$G$7 * Notes!$C$10 * Notes!$C$13</f>
        <v>222086580</v>
      </c>
      <c r="AD8">
        <f>Notes!$H$7 * Notes!$C$10 * Notes!$C$13</f>
        <v>396629940</v>
      </c>
      <c r="AE8">
        <f>Notes!$I$7 * Notes!$C$10 * Notes!$C$13</f>
        <v>467553960</v>
      </c>
      <c r="AF8">
        <f>Notes!$J$7 * Notes!$C$10 * Notes!$C$13</f>
        <v>111870030</v>
      </c>
      <c r="AG8">
        <v>2</v>
      </c>
      <c r="AH8">
        <v>2</v>
      </c>
      <c r="AI8">
        <v>3</v>
      </c>
    </row>
    <row r="9" spans="1:35" ht="105" customHeight="1" x14ac:dyDescent="0.25">
      <c r="A9" s="7" t="s">
        <v>37</v>
      </c>
      <c r="B9" s="2" t="s">
        <v>880</v>
      </c>
      <c r="C9" s="2" t="s">
        <v>223</v>
      </c>
      <c r="D9" s="2" t="s">
        <v>881</v>
      </c>
      <c r="E9" s="2" t="s">
        <v>3254</v>
      </c>
      <c r="F9" s="2" t="s">
        <v>882</v>
      </c>
      <c r="G9" s="2" t="s">
        <v>883</v>
      </c>
      <c r="H9" s="2" t="s">
        <v>884</v>
      </c>
      <c r="I9" s="2"/>
      <c r="J9" s="2" t="s">
        <v>44</v>
      </c>
      <c r="K9" s="2" t="s">
        <v>45</v>
      </c>
      <c r="L9" s="2" t="s">
        <v>882</v>
      </c>
      <c r="M9" s="2" t="s">
        <v>885</v>
      </c>
      <c r="N9" s="2" t="s">
        <v>274</v>
      </c>
      <c r="O9" s="2" t="s">
        <v>47</v>
      </c>
      <c r="P9" s="2" t="s">
        <v>1215</v>
      </c>
      <c r="Q9" s="2"/>
      <c r="R9" s="2">
        <v>7</v>
      </c>
      <c r="S9" t="s">
        <v>3255</v>
      </c>
      <c r="T9" t="s">
        <v>887</v>
      </c>
      <c r="U9" t="s">
        <v>3249</v>
      </c>
      <c r="V9" t="s">
        <v>3250</v>
      </c>
      <c r="W9" s="2" t="s">
        <v>3256</v>
      </c>
      <c r="X9" s="2" t="s">
        <v>3251</v>
      </c>
      <c r="Y9">
        <v>1</v>
      </c>
      <c r="Z9" t="s">
        <v>1372</v>
      </c>
      <c r="AA9">
        <v>-3</v>
      </c>
      <c r="AB9" t="s">
        <v>1372</v>
      </c>
      <c r="AC9">
        <f>Notes!$G$7 * Notes!$C$10 * Notes!$C$13</f>
        <v>222086580</v>
      </c>
      <c r="AD9">
        <f>Notes!$H$7 * Notes!$C$10 * Notes!$C$13</f>
        <v>396629940</v>
      </c>
      <c r="AE9">
        <f>Notes!$I$7 * Notes!$C$10 * Notes!$C$13</f>
        <v>467553960</v>
      </c>
      <c r="AF9">
        <f>Notes!$J$7 * Notes!$C$10 * Notes!$C$13</f>
        <v>111870030</v>
      </c>
      <c r="AG9">
        <v>1</v>
      </c>
      <c r="AH9">
        <v>1</v>
      </c>
      <c r="AI9">
        <v>1</v>
      </c>
    </row>
    <row r="10" spans="1:35" ht="105" customHeight="1" x14ac:dyDescent="0.25">
      <c r="A10" s="7" t="s">
        <v>37</v>
      </c>
      <c r="B10" s="2" t="s">
        <v>3257</v>
      </c>
      <c r="C10" s="2" t="s">
        <v>223</v>
      </c>
      <c r="D10" s="2" t="s">
        <v>3258</v>
      </c>
      <c r="E10" s="2"/>
      <c r="F10" s="2" t="s">
        <v>3259</v>
      </c>
      <c r="G10" s="2" t="s">
        <v>883</v>
      </c>
      <c r="H10" s="9" t="s">
        <v>43</v>
      </c>
      <c r="I10" s="2"/>
      <c r="J10" s="2"/>
      <c r="K10" s="2" t="s">
        <v>45</v>
      </c>
      <c r="L10" s="2" t="s">
        <v>3259</v>
      </c>
      <c r="M10" s="2" t="s">
        <v>872</v>
      </c>
      <c r="N10" s="2" t="s">
        <v>274</v>
      </c>
      <c r="O10" s="2" t="s">
        <v>47</v>
      </c>
      <c r="P10" s="2" t="s">
        <v>1215</v>
      </c>
      <c r="Q10" s="2"/>
      <c r="R10" s="2">
        <v>8</v>
      </c>
      <c r="S10" t="s">
        <v>3260</v>
      </c>
      <c r="T10" t="s">
        <v>3261</v>
      </c>
      <c r="U10" t="s">
        <v>3253</v>
      </c>
      <c r="V10" t="s">
        <v>3250</v>
      </c>
      <c r="W10" s="2" t="s">
        <v>1219</v>
      </c>
      <c r="X10" s="2" t="s">
        <v>3251</v>
      </c>
      <c r="Y10">
        <v>1</v>
      </c>
      <c r="Z10" t="s">
        <v>1372</v>
      </c>
      <c r="AA10">
        <v>1</v>
      </c>
      <c r="AB10" t="s">
        <v>1372</v>
      </c>
      <c r="AC10">
        <f>Notes!$G$7 * Notes!$C$10 * Notes!$C$13</f>
        <v>222086580</v>
      </c>
      <c r="AD10">
        <f>Notes!$H$7 * Notes!$C$10 * Notes!$C$13</f>
        <v>396629940</v>
      </c>
      <c r="AE10">
        <f>Notes!$I$7 * Notes!$C$10 * Notes!$C$13</f>
        <v>467553960</v>
      </c>
      <c r="AF10">
        <f>Notes!$J$7 * Notes!$C$10 * Notes!$C$13</f>
        <v>111870030</v>
      </c>
      <c r="AG10">
        <v>1</v>
      </c>
      <c r="AH10">
        <v>2</v>
      </c>
      <c r="AI10">
        <v>1</v>
      </c>
    </row>
    <row r="11" spans="1:35" ht="105" customHeight="1" x14ac:dyDescent="0.25">
      <c r="A11" s="7" t="s">
        <v>37</v>
      </c>
      <c r="B11" s="2" t="s">
        <v>3262</v>
      </c>
      <c r="C11" s="2" t="s">
        <v>198</v>
      </c>
      <c r="D11" s="2" t="s">
        <v>3263</v>
      </c>
      <c r="E11" s="2"/>
      <c r="F11" s="2" t="s">
        <v>3264</v>
      </c>
      <c r="G11" s="2" t="s">
        <v>830</v>
      </c>
      <c r="H11" s="2" t="s">
        <v>884</v>
      </c>
      <c r="I11" s="2"/>
      <c r="J11" s="2"/>
      <c r="K11" s="2" t="s">
        <v>45</v>
      </c>
      <c r="L11" s="2" t="s">
        <v>3264</v>
      </c>
      <c r="M11" s="2" t="s">
        <v>872</v>
      </c>
      <c r="N11" s="2" t="s">
        <v>274</v>
      </c>
      <c r="O11" s="2" t="s">
        <v>47</v>
      </c>
      <c r="P11" s="2" t="s">
        <v>1215</v>
      </c>
      <c r="Q11" s="2"/>
      <c r="R11" s="2">
        <v>9</v>
      </c>
      <c r="S11" t="s">
        <v>3265</v>
      </c>
      <c r="T11" t="s">
        <v>3266</v>
      </c>
      <c r="U11" t="s">
        <v>3267</v>
      </c>
      <c r="V11" t="s">
        <v>889</v>
      </c>
      <c r="W11" s="2" t="s">
        <v>3268</v>
      </c>
      <c r="X11" s="2" t="s">
        <v>3251</v>
      </c>
      <c r="Y11">
        <v>3</v>
      </c>
      <c r="Z11" t="s">
        <v>1372</v>
      </c>
      <c r="AA11">
        <v>1</v>
      </c>
      <c r="AB11" t="s">
        <v>1372</v>
      </c>
      <c r="AC11">
        <f>Notes!$G$7 * Notes!$C$10 * Notes!$C$13</f>
        <v>222086580</v>
      </c>
      <c r="AD11">
        <f>Notes!$H$7 * Notes!$C$10 * Notes!$C$13</f>
        <v>396629940</v>
      </c>
      <c r="AE11">
        <f>Notes!$I$7 * Notes!$C$10 * Notes!$C$13</f>
        <v>467553960</v>
      </c>
      <c r="AF11">
        <f>Notes!$J$7 * Notes!$C$10 * Notes!$C$13</f>
        <v>111870030</v>
      </c>
      <c r="AG11">
        <v>3</v>
      </c>
      <c r="AH11">
        <v>2</v>
      </c>
      <c r="AI11">
        <v>3</v>
      </c>
    </row>
    <row r="12" spans="1:35" ht="105" customHeight="1" x14ac:dyDescent="0.25">
      <c r="A12" s="7" t="s">
        <v>37</v>
      </c>
      <c r="B12" s="2" t="s">
        <v>3269</v>
      </c>
      <c r="C12" s="2" t="s">
        <v>223</v>
      </c>
      <c r="D12" s="2" t="s">
        <v>3270</v>
      </c>
      <c r="E12" s="2" t="s">
        <v>3271</v>
      </c>
      <c r="F12" s="2" t="s">
        <v>3272</v>
      </c>
      <c r="G12" s="2" t="s">
        <v>1456</v>
      </c>
      <c r="H12" s="2" t="s">
        <v>3273</v>
      </c>
      <c r="I12" s="2"/>
      <c r="J12" s="2"/>
      <c r="K12" s="2" t="s">
        <v>45</v>
      </c>
      <c r="L12" s="2" t="s">
        <v>3272</v>
      </c>
      <c r="M12" s="2" t="s">
        <v>872</v>
      </c>
      <c r="N12" s="2" t="s">
        <v>274</v>
      </c>
      <c r="O12" s="2" t="s">
        <v>47</v>
      </c>
      <c r="P12" s="2" t="s">
        <v>1215</v>
      </c>
      <c r="Q12" s="2"/>
      <c r="R12" s="2">
        <v>11</v>
      </c>
      <c r="S12" t="s">
        <v>3274</v>
      </c>
      <c r="T12" t="s">
        <v>3275</v>
      </c>
      <c r="U12" t="s">
        <v>3276</v>
      </c>
      <c r="V12" t="s">
        <v>3277</v>
      </c>
      <c r="W12" s="2" t="s">
        <v>3256</v>
      </c>
      <c r="X12" s="2" t="s">
        <v>3251</v>
      </c>
      <c r="Y12">
        <v>1</v>
      </c>
      <c r="Z12" t="s">
        <v>1416</v>
      </c>
      <c r="AA12">
        <v>-3</v>
      </c>
      <c r="AB12" t="s">
        <v>1372</v>
      </c>
      <c r="AC12">
        <f>Notes!$G$7 * Notes!$C$10 * Notes!$C$13</f>
        <v>222086580</v>
      </c>
      <c r="AD12">
        <f>Notes!$H$7 * Notes!$C$10 * Notes!$C$13</f>
        <v>396629940</v>
      </c>
      <c r="AE12">
        <f>Notes!$I$7 * Notes!$C$10 * Notes!$C$13</f>
        <v>467553960</v>
      </c>
      <c r="AF12">
        <f>Notes!$J$7 * Notes!$C$10 * Notes!$C$13</f>
        <v>111870030</v>
      </c>
      <c r="AG12">
        <v>3</v>
      </c>
      <c r="AH12">
        <v>2</v>
      </c>
      <c r="AI12">
        <v>3</v>
      </c>
    </row>
    <row r="13" spans="1:35" ht="105" customHeight="1" x14ac:dyDescent="0.25">
      <c r="A13" s="7">
        <v>3</v>
      </c>
      <c r="B13" s="2" t="s">
        <v>3278</v>
      </c>
      <c r="C13" s="2" t="s">
        <v>198</v>
      </c>
      <c r="D13" s="2" t="s">
        <v>3279</v>
      </c>
      <c r="E13" s="2" t="s">
        <v>3280</v>
      </c>
      <c r="F13" s="2" t="s">
        <v>3281</v>
      </c>
      <c r="G13" s="2" t="s">
        <v>3282</v>
      </c>
      <c r="H13" s="2" t="s">
        <v>884</v>
      </c>
      <c r="I13" s="2"/>
      <c r="J13" s="2"/>
      <c r="K13" s="2" t="s">
        <v>3283</v>
      </c>
      <c r="L13" s="2" t="s">
        <v>3281</v>
      </c>
      <c r="M13" s="2" t="s">
        <v>872</v>
      </c>
      <c r="N13" s="2" t="s">
        <v>274</v>
      </c>
      <c r="O13" s="2" t="s">
        <v>47</v>
      </c>
      <c r="P13" s="2" t="s">
        <v>1215</v>
      </c>
      <c r="Q13" s="2"/>
      <c r="R13" s="2">
        <v>12</v>
      </c>
      <c r="S13" t="s">
        <v>3284</v>
      </c>
      <c r="T13" t="s">
        <v>3285</v>
      </c>
      <c r="U13" t="s">
        <v>3286</v>
      </c>
      <c r="V13" t="s">
        <v>3287</v>
      </c>
      <c r="W13" s="2" t="s">
        <v>1244</v>
      </c>
      <c r="X13" s="2" t="s">
        <v>3251</v>
      </c>
      <c r="Y13">
        <v>3</v>
      </c>
      <c r="Z13" t="s">
        <v>1389</v>
      </c>
      <c r="AA13">
        <v>-1</v>
      </c>
      <c r="AB13" t="s">
        <v>1372</v>
      </c>
      <c r="AC13">
        <f>Notes!$G$7 * Notes!$C$10 * Notes!$C$13</f>
        <v>222086580</v>
      </c>
      <c r="AD13">
        <f>Notes!$H$7 * Notes!$C$10 * Notes!$C$13</f>
        <v>396629940</v>
      </c>
      <c r="AE13">
        <f>Notes!$I$7 * Notes!$C$10 * Notes!$C$13</f>
        <v>467553960</v>
      </c>
      <c r="AF13">
        <f>Notes!$J$7 * Notes!$C$10 * Notes!$C$13</f>
        <v>111870030</v>
      </c>
      <c r="AG13">
        <v>3</v>
      </c>
      <c r="AH13">
        <v>3</v>
      </c>
      <c r="AI13">
        <v>3</v>
      </c>
    </row>
    <row r="14" spans="1:35" ht="105" customHeight="1" x14ac:dyDescent="0.25">
      <c r="A14" s="7">
        <v>3</v>
      </c>
      <c r="B14" s="2" t="s">
        <v>3288</v>
      </c>
      <c r="C14" s="2" t="s">
        <v>223</v>
      </c>
      <c r="D14" s="2" t="s">
        <v>3289</v>
      </c>
      <c r="E14" s="2" t="s">
        <v>3280</v>
      </c>
      <c r="F14" s="2" t="s">
        <v>3290</v>
      </c>
      <c r="G14" s="2" t="s">
        <v>3291</v>
      </c>
      <c r="H14" s="2" t="s">
        <v>3292</v>
      </c>
      <c r="I14" s="2"/>
      <c r="J14" s="2"/>
      <c r="K14" s="2" t="s">
        <v>3283</v>
      </c>
      <c r="L14" s="2" t="s">
        <v>3290</v>
      </c>
      <c r="M14" s="2" t="s">
        <v>872</v>
      </c>
      <c r="N14" s="2" t="s">
        <v>274</v>
      </c>
      <c r="O14" s="2" t="s">
        <v>47</v>
      </c>
      <c r="P14" s="2" t="s">
        <v>1215</v>
      </c>
      <c r="Q14" s="2"/>
      <c r="R14" s="2">
        <v>13</v>
      </c>
      <c r="S14" t="s">
        <v>3293</v>
      </c>
      <c r="T14" t="s">
        <v>3294</v>
      </c>
      <c r="U14" t="s">
        <v>3286</v>
      </c>
      <c r="V14" t="s">
        <v>3287</v>
      </c>
      <c r="W14" s="2" t="s">
        <v>1244</v>
      </c>
      <c r="X14" s="2" t="s">
        <v>3251</v>
      </c>
      <c r="Y14">
        <v>3</v>
      </c>
      <c r="Z14" t="s">
        <v>1389</v>
      </c>
      <c r="AA14">
        <v>-1</v>
      </c>
      <c r="AB14" t="s">
        <v>1372</v>
      </c>
      <c r="AC14">
        <f>Notes!$G$7 * Notes!$C$10 * Notes!$C$13</f>
        <v>222086580</v>
      </c>
      <c r="AD14">
        <f>Notes!$H$7 * Notes!$C$10 * Notes!$C$13</f>
        <v>396629940</v>
      </c>
      <c r="AE14">
        <f>Notes!$I$7 * Notes!$C$10 * Notes!$C$13</f>
        <v>467553960</v>
      </c>
      <c r="AF14">
        <f>Notes!$J$7 * Notes!$C$10 * Notes!$C$13</f>
        <v>111870030</v>
      </c>
      <c r="AG14">
        <v>3</v>
      </c>
      <c r="AH14">
        <v>3</v>
      </c>
      <c r="AI14">
        <v>3</v>
      </c>
    </row>
    <row r="15" spans="1:35" ht="105" customHeight="1" x14ac:dyDescent="0.25">
      <c r="A15" s="7">
        <v>3</v>
      </c>
      <c r="B15" s="2" t="s">
        <v>3295</v>
      </c>
      <c r="C15" s="2" t="s">
        <v>198</v>
      </c>
      <c r="D15" s="2" t="s">
        <v>3296</v>
      </c>
      <c r="E15" s="2" t="s">
        <v>3280</v>
      </c>
      <c r="F15" s="2" t="s">
        <v>3297</v>
      </c>
      <c r="G15" s="2" t="s">
        <v>3298</v>
      </c>
      <c r="H15" s="2" t="s">
        <v>3292</v>
      </c>
      <c r="I15" s="2"/>
      <c r="J15" s="2"/>
      <c r="K15" s="2" t="s">
        <v>3283</v>
      </c>
      <c r="L15" s="2" t="s">
        <v>3297</v>
      </c>
      <c r="M15" s="2" t="s">
        <v>872</v>
      </c>
      <c r="N15" s="2" t="s">
        <v>274</v>
      </c>
      <c r="O15" s="2" t="s">
        <v>47</v>
      </c>
      <c r="P15" s="2" t="s">
        <v>1215</v>
      </c>
      <c r="Q15" s="2"/>
      <c r="R15" s="2">
        <v>14</v>
      </c>
      <c r="S15" t="s">
        <v>3299</v>
      </c>
      <c r="T15" t="s">
        <v>3300</v>
      </c>
      <c r="U15" t="s">
        <v>3286</v>
      </c>
      <c r="V15" t="s">
        <v>3287</v>
      </c>
      <c r="W15" s="2" t="s">
        <v>1244</v>
      </c>
      <c r="X15" s="2" t="s">
        <v>3251</v>
      </c>
      <c r="Y15">
        <v>3</v>
      </c>
      <c r="Z15" t="s">
        <v>1389</v>
      </c>
      <c r="AA15">
        <v>-1</v>
      </c>
      <c r="AB15" t="s">
        <v>1389</v>
      </c>
      <c r="AC15">
        <f>Notes!$G$7 * Notes!$C$10 * Notes!$C$13</f>
        <v>222086580</v>
      </c>
      <c r="AD15">
        <f>Notes!$H$7 * Notes!$C$10 * Notes!$C$13</f>
        <v>396629940</v>
      </c>
      <c r="AE15">
        <f>Notes!$I$7 * Notes!$C$10 * Notes!$C$13</f>
        <v>467553960</v>
      </c>
      <c r="AF15">
        <f>Notes!$J$7 * Notes!$C$10 * Notes!$C$13</f>
        <v>111870030</v>
      </c>
      <c r="AG15">
        <v>3</v>
      </c>
      <c r="AH15">
        <v>3</v>
      </c>
      <c r="AI15">
        <v>3</v>
      </c>
    </row>
    <row r="16" spans="1:35" ht="105" customHeight="1" x14ac:dyDescent="0.25">
      <c r="A16" s="7">
        <v>3</v>
      </c>
      <c r="B16" s="2" t="s">
        <v>3301</v>
      </c>
      <c r="C16" s="2" t="s">
        <v>223</v>
      </c>
      <c r="D16" s="2" t="s">
        <v>3302</v>
      </c>
      <c r="E16" s="2" t="s">
        <v>3280</v>
      </c>
      <c r="F16" s="2" t="s">
        <v>3303</v>
      </c>
      <c r="G16" s="2" t="s">
        <v>3304</v>
      </c>
      <c r="H16" s="2" t="s">
        <v>3292</v>
      </c>
      <c r="I16" s="2"/>
      <c r="J16" s="2"/>
      <c r="K16" s="2" t="s">
        <v>3283</v>
      </c>
      <c r="L16" s="2" t="s">
        <v>3303</v>
      </c>
      <c r="M16" s="2" t="s">
        <v>872</v>
      </c>
      <c r="N16" s="2" t="s">
        <v>274</v>
      </c>
      <c r="O16" s="2" t="s">
        <v>47</v>
      </c>
      <c r="P16" s="2" t="s">
        <v>1215</v>
      </c>
      <c r="Q16" s="2"/>
      <c r="R16" s="2">
        <v>15</v>
      </c>
      <c r="S16" t="s">
        <v>3305</v>
      </c>
      <c r="T16" t="s">
        <v>3306</v>
      </c>
      <c r="U16" t="s">
        <v>3286</v>
      </c>
      <c r="V16" t="s">
        <v>3287</v>
      </c>
      <c r="W16" s="2" t="s">
        <v>1244</v>
      </c>
      <c r="X16" s="2" t="s">
        <v>3251</v>
      </c>
      <c r="Y16">
        <v>3</v>
      </c>
      <c r="Z16" t="s">
        <v>1389</v>
      </c>
      <c r="AA16">
        <v>-1</v>
      </c>
      <c r="AB16" t="s">
        <v>1389</v>
      </c>
      <c r="AC16">
        <f>Notes!$G$7 * Notes!$C$10 * Notes!$C$13</f>
        <v>222086580</v>
      </c>
      <c r="AD16">
        <f>Notes!$H$7 * Notes!$C$10 * Notes!$C$13</f>
        <v>396629940</v>
      </c>
      <c r="AE16">
        <f>Notes!$I$7 * Notes!$C$10 * Notes!$C$13</f>
        <v>467553960</v>
      </c>
      <c r="AF16">
        <f>Notes!$J$7 * Notes!$C$10 * Notes!$C$13</f>
        <v>111870030</v>
      </c>
      <c r="AG16">
        <v>3</v>
      </c>
      <c r="AH16">
        <v>3</v>
      </c>
      <c r="AI16">
        <v>3</v>
      </c>
    </row>
    <row r="17" spans="1:35" ht="105" customHeight="1" x14ac:dyDescent="0.25">
      <c r="A17" s="7" t="s">
        <v>37</v>
      </c>
      <c r="B17" s="2" t="s">
        <v>3307</v>
      </c>
      <c r="C17" s="2" t="s">
        <v>53</v>
      </c>
      <c r="D17" s="2" t="s">
        <v>3308</v>
      </c>
      <c r="E17" s="2"/>
      <c r="F17" s="2" t="s">
        <v>3309</v>
      </c>
      <c r="G17" s="2" t="s">
        <v>3310</v>
      </c>
      <c r="H17" s="2" t="s">
        <v>884</v>
      </c>
      <c r="I17" s="2"/>
      <c r="J17" s="2"/>
      <c r="K17" s="2" t="s">
        <v>45</v>
      </c>
      <c r="L17" s="2" t="s">
        <v>3309</v>
      </c>
      <c r="M17" s="2" t="s">
        <v>872</v>
      </c>
      <c r="N17" s="2" t="s">
        <v>274</v>
      </c>
      <c r="O17" s="2" t="s">
        <v>47</v>
      </c>
      <c r="P17" s="2" t="s">
        <v>1215</v>
      </c>
      <c r="Q17" s="2"/>
      <c r="R17" s="2">
        <v>16</v>
      </c>
      <c r="S17" t="s">
        <v>3311</v>
      </c>
      <c r="T17" t="s">
        <v>3312</v>
      </c>
      <c r="U17" t="s">
        <v>3313</v>
      </c>
      <c r="V17" t="s">
        <v>889</v>
      </c>
      <c r="W17" s="2" t="s">
        <v>3256</v>
      </c>
      <c r="X17" s="2" t="s">
        <v>3251</v>
      </c>
      <c r="Y17">
        <v>1</v>
      </c>
      <c r="Z17" t="s">
        <v>1372</v>
      </c>
      <c r="AA17">
        <v>1</v>
      </c>
      <c r="AB17" t="s">
        <v>1372</v>
      </c>
      <c r="AC17">
        <f>Notes!$G$7 * Notes!$C$10 * Notes!$C$13</f>
        <v>222086580</v>
      </c>
      <c r="AD17">
        <f>Notes!$H$7 * Notes!$C$10 * Notes!$C$13</f>
        <v>396629940</v>
      </c>
      <c r="AE17">
        <f>Notes!$I$7 * Notes!$C$10 * Notes!$C$13</f>
        <v>467553960</v>
      </c>
      <c r="AF17">
        <f>Notes!$J$7 * Notes!$C$10 * Notes!$C$13</f>
        <v>111870030</v>
      </c>
      <c r="AG17">
        <v>3</v>
      </c>
      <c r="AH17">
        <v>2</v>
      </c>
      <c r="AI17">
        <v>3</v>
      </c>
    </row>
    <row r="18" spans="1:35" ht="105" customHeight="1" x14ac:dyDescent="0.25">
      <c r="A18" s="7">
        <v>2</v>
      </c>
      <c r="B18" s="2" t="s">
        <v>3314</v>
      </c>
      <c r="C18" s="2" t="s">
        <v>53</v>
      </c>
      <c r="D18" s="2" t="s">
        <v>3315</v>
      </c>
      <c r="E18" s="2"/>
      <c r="F18" s="2" t="s">
        <v>3316</v>
      </c>
      <c r="G18" s="2" t="s">
        <v>3310</v>
      </c>
      <c r="H18" s="2" t="s">
        <v>884</v>
      </c>
      <c r="I18" s="2"/>
      <c r="J18" s="2"/>
      <c r="K18" s="2" t="s">
        <v>45</v>
      </c>
      <c r="L18" s="2" t="s">
        <v>3316</v>
      </c>
      <c r="M18" s="2" t="s">
        <v>872</v>
      </c>
      <c r="N18" s="2" t="s">
        <v>274</v>
      </c>
      <c r="O18" s="2" t="s">
        <v>47</v>
      </c>
      <c r="P18" s="2" t="s">
        <v>1215</v>
      </c>
      <c r="Q18" s="2"/>
      <c r="R18" s="2">
        <v>17</v>
      </c>
      <c r="S18" t="s">
        <v>3317</v>
      </c>
      <c r="T18" t="s">
        <v>3318</v>
      </c>
      <c r="U18" t="s">
        <v>3267</v>
      </c>
      <c r="V18" t="s">
        <v>889</v>
      </c>
      <c r="W18" s="2" t="s">
        <v>3319</v>
      </c>
      <c r="X18" s="2" t="s">
        <v>3251</v>
      </c>
      <c r="Y18">
        <v>3</v>
      </c>
      <c r="Z18" t="s">
        <v>1372</v>
      </c>
      <c r="AA18">
        <v>2</v>
      </c>
      <c r="AB18" t="s">
        <v>1372</v>
      </c>
      <c r="AC18">
        <f>Notes!$G$7 * Notes!$C$10 * Notes!$C$13</f>
        <v>222086580</v>
      </c>
      <c r="AD18">
        <f>Notes!$H$7 * Notes!$C$10 * Notes!$C$13</f>
        <v>396629940</v>
      </c>
      <c r="AE18">
        <f>Notes!$I$7 * Notes!$C$10 * Notes!$C$13</f>
        <v>467553960</v>
      </c>
      <c r="AF18">
        <f>Notes!$J$7 * Notes!$C$10 * Notes!$C$13</f>
        <v>111870030</v>
      </c>
      <c r="AG18">
        <v>3</v>
      </c>
      <c r="AH18">
        <v>3</v>
      </c>
      <c r="AI18">
        <v>3</v>
      </c>
    </row>
    <row r="19" spans="1:35" ht="105" customHeight="1" x14ac:dyDescent="0.25">
      <c r="A19" s="7" t="s">
        <v>823</v>
      </c>
      <c r="B19" s="2" t="s">
        <v>3320</v>
      </c>
      <c r="C19" s="2" t="s">
        <v>53</v>
      </c>
      <c r="D19" s="2" t="s">
        <v>3321</v>
      </c>
      <c r="E19" s="2"/>
      <c r="F19" s="2" t="s">
        <v>3322</v>
      </c>
      <c r="G19" s="2" t="s">
        <v>3323</v>
      </c>
      <c r="H19" s="2" t="s">
        <v>884</v>
      </c>
      <c r="I19" s="2"/>
      <c r="J19" s="2"/>
      <c r="K19" s="2" t="s">
        <v>45</v>
      </c>
      <c r="L19" s="2" t="s">
        <v>3322</v>
      </c>
      <c r="M19" s="2" t="s">
        <v>872</v>
      </c>
      <c r="N19" s="2" t="s">
        <v>274</v>
      </c>
      <c r="O19" s="2" t="s">
        <v>47</v>
      </c>
      <c r="P19" s="2" t="s">
        <v>1215</v>
      </c>
      <c r="Q19" s="2"/>
      <c r="R19" s="2">
        <v>18</v>
      </c>
      <c r="S19" t="s">
        <v>3324</v>
      </c>
      <c r="T19" t="s">
        <v>3325</v>
      </c>
      <c r="U19" t="s">
        <v>3267</v>
      </c>
      <c r="V19" t="s">
        <v>889</v>
      </c>
      <c r="W19" s="2" t="s">
        <v>1244</v>
      </c>
      <c r="X19" s="2" t="s">
        <v>3251</v>
      </c>
      <c r="Y19">
        <v>3</v>
      </c>
      <c r="Z19" t="s">
        <v>1416</v>
      </c>
      <c r="AA19">
        <v>-1</v>
      </c>
      <c r="AB19" t="s">
        <v>1389</v>
      </c>
      <c r="AC19">
        <f>Notes!$G$7 * Notes!$C$10 * Notes!$C$13</f>
        <v>222086580</v>
      </c>
      <c r="AD19">
        <f>Notes!$H$7 * Notes!$C$10 * Notes!$C$13</f>
        <v>396629940</v>
      </c>
      <c r="AE19">
        <f>Notes!$I$7 * Notes!$C$10 * Notes!$C$13</f>
        <v>467553960</v>
      </c>
      <c r="AF19">
        <f>Notes!$J$7 * Notes!$C$10 * Notes!$C$13</f>
        <v>111870030</v>
      </c>
      <c r="AG19">
        <v>3</v>
      </c>
      <c r="AH19">
        <v>3</v>
      </c>
      <c r="AI19">
        <v>3</v>
      </c>
    </row>
    <row r="20" spans="1:35" ht="105" customHeight="1" x14ac:dyDescent="0.25">
      <c r="A20" s="7" t="s">
        <v>823</v>
      </c>
      <c r="B20" s="2" t="s">
        <v>3326</v>
      </c>
      <c r="C20" s="2" t="s">
        <v>3327</v>
      </c>
      <c r="D20" s="2" t="s">
        <v>3326</v>
      </c>
      <c r="E20" s="2"/>
      <c r="F20" s="2" t="s">
        <v>3328</v>
      </c>
      <c r="G20" s="2" t="s">
        <v>3329</v>
      </c>
      <c r="H20" s="2" t="s">
        <v>884</v>
      </c>
      <c r="I20" s="2"/>
      <c r="J20" s="2"/>
      <c r="K20" s="2" t="s">
        <v>45</v>
      </c>
      <c r="L20" s="2" t="s">
        <v>3328</v>
      </c>
      <c r="M20" s="2" t="s">
        <v>872</v>
      </c>
      <c r="N20" s="2" t="s">
        <v>274</v>
      </c>
      <c r="O20" s="2" t="s">
        <v>47</v>
      </c>
      <c r="P20" s="2" t="s">
        <v>1215</v>
      </c>
      <c r="Q20" s="2"/>
      <c r="R20" s="2">
        <v>19</v>
      </c>
      <c r="S20" t="s">
        <v>3330</v>
      </c>
      <c r="T20" t="s">
        <v>3331</v>
      </c>
      <c r="U20" t="s">
        <v>3313</v>
      </c>
      <c r="V20" t="s">
        <v>889</v>
      </c>
      <c r="W20" s="2" t="s">
        <v>3332</v>
      </c>
      <c r="X20" s="2" t="s">
        <v>3251</v>
      </c>
      <c r="Y20">
        <v>3</v>
      </c>
      <c r="Z20" t="s">
        <v>1389</v>
      </c>
      <c r="AA20">
        <v>1</v>
      </c>
      <c r="AB20" t="s">
        <v>1389</v>
      </c>
      <c r="AC20">
        <f>Notes!$G$7 * Notes!$C$10 * Notes!$C$13</f>
        <v>222086580</v>
      </c>
      <c r="AD20">
        <f>Notes!$H$7 * Notes!$C$10 * Notes!$C$13</f>
        <v>396629940</v>
      </c>
      <c r="AE20">
        <f>Notes!$I$7 * Notes!$C$10 * Notes!$C$13</f>
        <v>467553960</v>
      </c>
      <c r="AF20">
        <f>Notes!$J$7 * Notes!$C$10 * Notes!$C$13</f>
        <v>111870030</v>
      </c>
      <c r="AG20">
        <v>3</v>
      </c>
      <c r="AH20">
        <v>2</v>
      </c>
      <c r="AI20">
        <v>3</v>
      </c>
    </row>
    <row r="21" spans="1:35" ht="105" customHeight="1" x14ac:dyDescent="0.25">
      <c r="A21" s="7">
        <v>3</v>
      </c>
      <c r="B21" s="2" t="s">
        <v>3333</v>
      </c>
      <c r="C21" s="2" t="s">
        <v>125</v>
      </c>
      <c r="D21" s="2" t="s">
        <v>3334</v>
      </c>
      <c r="E21" s="2"/>
      <c r="F21" s="2" t="s">
        <v>3335</v>
      </c>
      <c r="G21" s="2" t="s">
        <v>3336</v>
      </c>
      <c r="H21" s="9" t="s">
        <v>43</v>
      </c>
      <c r="I21" s="2"/>
      <c r="J21" s="2"/>
      <c r="K21" s="2" t="s">
        <v>45</v>
      </c>
      <c r="L21" s="2" t="s">
        <v>3335</v>
      </c>
      <c r="M21" s="2" t="s">
        <v>872</v>
      </c>
      <c r="N21" s="2" t="s">
        <v>274</v>
      </c>
      <c r="O21" s="2" t="s">
        <v>47</v>
      </c>
      <c r="P21" s="2" t="s">
        <v>1215</v>
      </c>
      <c r="Q21" s="2"/>
      <c r="R21" s="2">
        <v>21</v>
      </c>
      <c r="S21" t="s">
        <v>3337</v>
      </c>
      <c r="T21" t="s">
        <v>3338</v>
      </c>
      <c r="U21" t="s">
        <v>3249</v>
      </c>
      <c r="V21" t="s">
        <v>3250</v>
      </c>
      <c r="W21" s="2" t="s">
        <v>1244</v>
      </c>
      <c r="X21" s="2" t="s">
        <v>3251</v>
      </c>
      <c r="Y21">
        <v>3</v>
      </c>
      <c r="Z21" t="s">
        <v>1389</v>
      </c>
      <c r="AA21">
        <v>-1</v>
      </c>
      <c r="AB21" t="s">
        <v>1389</v>
      </c>
      <c r="AC21">
        <f>Notes!$G$7 * Notes!$C$10 * Notes!$C$13</f>
        <v>222086580</v>
      </c>
      <c r="AD21">
        <f>Notes!$H$7 * Notes!$C$10 * Notes!$C$13</f>
        <v>396629940</v>
      </c>
      <c r="AE21">
        <f>Notes!$I$7 * Notes!$C$10 * Notes!$C$13</f>
        <v>467553960</v>
      </c>
      <c r="AF21">
        <f>Notes!$J$7 * Notes!$C$10 * Notes!$C$13</f>
        <v>111870030</v>
      </c>
      <c r="AG21">
        <v>3</v>
      </c>
      <c r="AH21">
        <v>2</v>
      </c>
      <c r="AI21">
        <v>3</v>
      </c>
    </row>
    <row r="22" spans="1:35" ht="105" customHeight="1" x14ac:dyDescent="0.25">
      <c r="A22" s="7">
        <v>3</v>
      </c>
      <c r="B22" s="2" t="s">
        <v>3339</v>
      </c>
      <c r="C22" s="2" t="s">
        <v>223</v>
      </c>
      <c r="D22" s="2" t="s">
        <v>3340</v>
      </c>
      <c r="E22" s="2"/>
      <c r="F22" s="2" t="s">
        <v>3341</v>
      </c>
      <c r="G22" s="2" t="s">
        <v>3342</v>
      </c>
      <c r="H22" s="2" t="s">
        <v>3343</v>
      </c>
      <c r="I22" s="2"/>
      <c r="J22" s="2"/>
      <c r="K22" s="2" t="s">
        <v>45</v>
      </c>
      <c r="L22" s="2" t="s">
        <v>3341</v>
      </c>
      <c r="M22" s="2" t="s">
        <v>872</v>
      </c>
      <c r="N22" s="2" t="s">
        <v>274</v>
      </c>
      <c r="O22" s="2" t="s">
        <v>47</v>
      </c>
      <c r="P22" s="2" t="s">
        <v>1215</v>
      </c>
      <c r="Q22" s="2"/>
      <c r="R22" s="2">
        <v>24</v>
      </c>
      <c r="S22" t="s">
        <v>3344</v>
      </c>
      <c r="T22" t="s">
        <v>3345</v>
      </c>
      <c r="U22" t="s">
        <v>3267</v>
      </c>
      <c r="V22" t="s">
        <v>889</v>
      </c>
      <c r="W22" s="2" t="s">
        <v>1244</v>
      </c>
      <c r="X22" s="2" t="s">
        <v>3251</v>
      </c>
      <c r="Y22">
        <v>3</v>
      </c>
      <c r="Z22" t="s">
        <v>1372</v>
      </c>
      <c r="AA22">
        <v>-1</v>
      </c>
      <c r="AB22" t="s">
        <v>1389</v>
      </c>
      <c r="AC22">
        <f>Notes!$G$7 * Notes!$C$10 * Notes!$C$13</f>
        <v>222086580</v>
      </c>
      <c r="AD22">
        <f>Notes!$H$7 * Notes!$C$10 * Notes!$C$13</f>
        <v>396629940</v>
      </c>
      <c r="AE22">
        <f>Notes!$I$7 * Notes!$C$10 * Notes!$C$13</f>
        <v>467553960</v>
      </c>
      <c r="AF22">
        <f>Notes!$J$7 * Notes!$C$10 * Notes!$C$13</f>
        <v>111870030</v>
      </c>
      <c r="AG22">
        <v>3</v>
      </c>
      <c r="AH22">
        <v>3</v>
      </c>
      <c r="AI22">
        <v>3</v>
      </c>
    </row>
    <row r="23" spans="1:35" ht="105" customHeight="1" x14ac:dyDescent="0.25">
      <c r="A23" s="7">
        <v>3</v>
      </c>
      <c r="B23" s="2" t="s">
        <v>3346</v>
      </c>
      <c r="C23" s="2" t="s">
        <v>223</v>
      </c>
      <c r="D23" s="2" t="s">
        <v>3347</v>
      </c>
      <c r="E23" s="2"/>
      <c r="F23" s="2" t="s">
        <v>3348</v>
      </c>
      <c r="G23" s="2" t="s">
        <v>3349</v>
      </c>
      <c r="H23" s="9" t="s">
        <v>3350</v>
      </c>
      <c r="I23" s="2"/>
      <c r="J23" s="2"/>
      <c r="K23" s="2" t="s">
        <v>45</v>
      </c>
      <c r="L23" s="2" t="s">
        <v>3348</v>
      </c>
      <c r="M23" s="2" t="s">
        <v>872</v>
      </c>
      <c r="N23" s="2" t="s">
        <v>274</v>
      </c>
      <c r="O23" s="2" t="s">
        <v>47</v>
      </c>
      <c r="P23" s="2" t="s">
        <v>1215</v>
      </c>
      <c r="Q23" s="2"/>
      <c r="R23" s="2">
        <v>26</v>
      </c>
      <c r="S23" t="s">
        <v>3351</v>
      </c>
      <c r="T23" t="s">
        <v>3352</v>
      </c>
      <c r="U23" t="s">
        <v>3267</v>
      </c>
      <c r="V23" t="s">
        <v>889</v>
      </c>
      <c r="W23" s="2" t="s">
        <v>1244</v>
      </c>
      <c r="X23" s="2" t="s">
        <v>3251</v>
      </c>
      <c r="Y23">
        <v>3</v>
      </c>
      <c r="Z23" t="s">
        <v>1389</v>
      </c>
      <c r="AA23">
        <v>-1</v>
      </c>
      <c r="AB23" t="s">
        <v>1389</v>
      </c>
      <c r="AC23">
        <f>Notes!$G$7 * Notes!$C$10 * Notes!$C$13</f>
        <v>222086580</v>
      </c>
      <c r="AD23">
        <f>Notes!$H$7 * Notes!$C$10 * Notes!$C$13</f>
        <v>396629940</v>
      </c>
      <c r="AE23">
        <f>Notes!$I$7 * Notes!$C$10 * Notes!$C$13</f>
        <v>467553960</v>
      </c>
      <c r="AF23">
        <f>Notes!$J$7 * Notes!$C$10 * Notes!$C$13</f>
        <v>111870030</v>
      </c>
      <c r="AG23">
        <v>3</v>
      </c>
      <c r="AH23">
        <v>3</v>
      </c>
      <c r="AI23">
        <v>3</v>
      </c>
    </row>
    <row r="24" spans="1:35" ht="105" customHeight="1" x14ac:dyDescent="0.25">
      <c r="A24" s="7">
        <v>3</v>
      </c>
      <c r="B24" s="2" t="s">
        <v>3353</v>
      </c>
      <c r="C24" s="2" t="s">
        <v>1158</v>
      </c>
      <c r="D24" s="2" t="s">
        <v>3354</v>
      </c>
      <c r="E24" s="2"/>
      <c r="F24" s="2" t="s">
        <v>3355</v>
      </c>
      <c r="G24" s="2" t="s">
        <v>3356</v>
      </c>
      <c r="H24" s="2" t="s">
        <v>884</v>
      </c>
      <c r="I24" s="2"/>
      <c r="J24" s="2"/>
      <c r="K24" s="2" t="s">
        <v>45</v>
      </c>
      <c r="L24" s="2" t="s">
        <v>3355</v>
      </c>
      <c r="M24" s="2" t="s">
        <v>872</v>
      </c>
      <c r="N24" s="2" t="s">
        <v>274</v>
      </c>
      <c r="O24" s="2" t="s">
        <v>47</v>
      </c>
      <c r="P24" s="2" t="s">
        <v>1215</v>
      </c>
      <c r="Q24" s="2"/>
      <c r="R24" s="2">
        <v>27</v>
      </c>
      <c r="S24" t="s">
        <v>3357</v>
      </c>
      <c r="T24" t="s">
        <v>3358</v>
      </c>
      <c r="U24" t="s">
        <v>3267</v>
      </c>
      <c r="V24" t="s">
        <v>889</v>
      </c>
      <c r="W24" s="2" t="s">
        <v>3359</v>
      </c>
      <c r="X24" s="2" t="s">
        <v>3251</v>
      </c>
      <c r="Y24">
        <v>3</v>
      </c>
      <c r="Z24" t="s">
        <v>1389</v>
      </c>
      <c r="AA24">
        <v>1</v>
      </c>
      <c r="AB24" t="s">
        <v>1389</v>
      </c>
      <c r="AC24">
        <f>Notes!$G$7 * Notes!$C$10 * Notes!$C$13</f>
        <v>222086580</v>
      </c>
      <c r="AD24">
        <f>Notes!$H$7 * Notes!$C$10 * Notes!$C$13</f>
        <v>396629940</v>
      </c>
      <c r="AE24">
        <f>Notes!$I$7 * Notes!$C$10 * Notes!$C$13</f>
        <v>467553960</v>
      </c>
      <c r="AF24">
        <f>Notes!$J$7 * Notes!$C$10 * Notes!$C$13</f>
        <v>111870030</v>
      </c>
      <c r="AG24">
        <v>3</v>
      </c>
      <c r="AH24">
        <v>2</v>
      </c>
      <c r="AI24">
        <v>3</v>
      </c>
    </row>
    <row r="25" spans="1:35" ht="105" customHeight="1" x14ac:dyDescent="0.25">
      <c r="A25" s="7">
        <v>2</v>
      </c>
      <c r="B25" s="2" t="s">
        <v>3360</v>
      </c>
      <c r="C25" s="2" t="s">
        <v>223</v>
      </c>
      <c r="D25" s="2" t="s">
        <v>3361</v>
      </c>
      <c r="E25" s="2"/>
      <c r="F25" s="2" t="s">
        <v>3362</v>
      </c>
      <c r="G25" s="2" t="s">
        <v>3363</v>
      </c>
      <c r="H25" s="2" t="s">
        <v>884</v>
      </c>
      <c r="I25" s="2"/>
      <c r="J25" s="2"/>
      <c r="K25" s="2" t="s">
        <v>45</v>
      </c>
      <c r="L25" s="2" t="s">
        <v>3362</v>
      </c>
      <c r="M25" s="2" t="s">
        <v>872</v>
      </c>
      <c r="N25" s="2" t="s">
        <v>274</v>
      </c>
      <c r="O25" s="2" t="s">
        <v>47</v>
      </c>
      <c r="P25" s="2" t="s">
        <v>1215</v>
      </c>
      <c r="Q25" s="2"/>
      <c r="R25" s="2">
        <v>28</v>
      </c>
      <c r="S25" t="s">
        <v>3364</v>
      </c>
      <c r="T25" t="s">
        <v>3365</v>
      </c>
      <c r="U25" t="s">
        <v>3267</v>
      </c>
      <c r="V25" t="s">
        <v>889</v>
      </c>
      <c r="W25" s="2" t="s">
        <v>1244</v>
      </c>
      <c r="X25" s="2" t="s">
        <v>3251</v>
      </c>
      <c r="Y25">
        <v>3</v>
      </c>
      <c r="Z25" t="s">
        <v>1389</v>
      </c>
      <c r="AA25">
        <v>3</v>
      </c>
      <c r="AB25" t="s">
        <v>1389</v>
      </c>
      <c r="AC25">
        <f>Notes!$G$7 * Notes!$C$10 * Notes!$C$13</f>
        <v>222086580</v>
      </c>
      <c r="AD25">
        <f>Notes!$H$7 * Notes!$C$10 * Notes!$C$13</f>
        <v>396629940</v>
      </c>
      <c r="AE25">
        <f>Notes!$I$7 * Notes!$C$10 * Notes!$C$13</f>
        <v>467553960</v>
      </c>
      <c r="AF25">
        <f>Notes!$J$7 * Notes!$C$10 * Notes!$C$13</f>
        <v>111870030</v>
      </c>
      <c r="AG25">
        <v>3</v>
      </c>
      <c r="AH25">
        <v>2</v>
      </c>
      <c r="AI25">
        <v>3</v>
      </c>
    </row>
    <row r="26" spans="1:35" ht="120" customHeight="1" x14ac:dyDescent="0.25">
      <c r="A26" s="7">
        <v>2</v>
      </c>
      <c r="B26" s="2" t="s">
        <v>3366</v>
      </c>
      <c r="C26" s="2" t="s">
        <v>3367</v>
      </c>
      <c r="D26" s="2" t="s">
        <v>3368</v>
      </c>
      <c r="E26" s="2"/>
      <c r="F26" s="2" t="s">
        <v>3369</v>
      </c>
      <c r="G26" s="2" t="s">
        <v>3370</v>
      </c>
      <c r="H26" s="9" t="s">
        <v>43</v>
      </c>
      <c r="I26" s="2"/>
      <c r="J26" s="2"/>
      <c r="K26" s="2" t="s">
        <v>45</v>
      </c>
      <c r="L26" s="2" t="s">
        <v>3369</v>
      </c>
      <c r="M26" s="2" t="s">
        <v>872</v>
      </c>
      <c r="N26" s="2" t="s">
        <v>274</v>
      </c>
      <c r="O26" s="2" t="s">
        <v>47</v>
      </c>
      <c r="P26" s="2" t="s">
        <v>1215</v>
      </c>
      <c r="Q26" s="2"/>
      <c r="R26" s="2">
        <v>29</v>
      </c>
      <c r="S26" t="s">
        <v>3371</v>
      </c>
      <c r="T26" t="s">
        <v>3372</v>
      </c>
      <c r="U26" t="s">
        <v>3313</v>
      </c>
      <c r="V26" t="s">
        <v>889</v>
      </c>
      <c r="W26" s="2" t="s">
        <v>3332</v>
      </c>
      <c r="X26" s="2" t="s">
        <v>3251</v>
      </c>
      <c r="Y26">
        <v>3</v>
      </c>
      <c r="Z26" t="s">
        <v>1416</v>
      </c>
      <c r="AA26">
        <v>3</v>
      </c>
      <c r="AB26" t="s">
        <v>1389</v>
      </c>
      <c r="AC26">
        <f>Notes!$G$7 * Notes!$C$10 * Notes!$C$13</f>
        <v>222086580</v>
      </c>
      <c r="AD26">
        <f>Notes!$H$7 * Notes!$C$10 * Notes!$C$13</f>
        <v>396629940</v>
      </c>
      <c r="AE26">
        <f>Notes!$I$7 * Notes!$C$10 * Notes!$C$13</f>
        <v>467553960</v>
      </c>
      <c r="AF26">
        <f>Notes!$J$7 * Notes!$C$10 * Notes!$C$13</f>
        <v>111870030</v>
      </c>
      <c r="AG26">
        <v>3</v>
      </c>
      <c r="AH26">
        <v>2</v>
      </c>
      <c r="AI26">
        <v>3</v>
      </c>
    </row>
    <row r="27" spans="1:35" ht="105" customHeight="1" x14ac:dyDescent="0.25">
      <c r="A27" s="7">
        <v>2</v>
      </c>
      <c r="B27" s="2" t="s">
        <v>3373</v>
      </c>
      <c r="C27" s="2" t="s">
        <v>3367</v>
      </c>
      <c r="D27" s="2" t="s">
        <v>3374</v>
      </c>
      <c r="E27" s="2"/>
      <c r="F27" s="2" t="s">
        <v>3375</v>
      </c>
      <c r="G27" s="2" t="s">
        <v>3376</v>
      </c>
      <c r="H27" s="2" t="s">
        <v>884</v>
      </c>
      <c r="I27" s="2"/>
      <c r="J27" s="2"/>
      <c r="K27" s="2" t="s">
        <v>45</v>
      </c>
      <c r="L27" s="2" t="s">
        <v>3375</v>
      </c>
      <c r="M27" s="2" t="s">
        <v>872</v>
      </c>
      <c r="N27" s="2" t="s">
        <v>274</v>
      </c>
      <c r="O27" s="2" t="s">
        <v>47</v>
      </c>
      <c r="P27" s="2" t="s">
        <v>1215</v>
      </c>
      <c r="Q27" s="2"/>
      <c r="R27" s="2">
        <v>30</v>
      </c>
      <c r="S27" s="10" t="s">
        <v>3377</v>
      </c>
      <c r="T27" t="s">
        <v>3378</v>
      </c>
      <c r="U27" t="s">
        <v>3276</v>
      </c>
      <c r="V27" t="s">
        <v>3277</v>
      </c>
      <c r="W27" s="2" t="s">
        <v>1244</v>
      </c>
      <c r="X27" s="2" t="s">
        <v>3251</v>
      </c>
      <c r="Y27">
        <v>3</v>
      </c>
      <c r="Z27" t="s">
        <v>1416</v>
      </c>
      <c r="AA27">
        <v>1</v>
      </c>
      <c r="AB27" t="s">
        <v>1389</v>
      </c>
      <c r="AC27">
        <f>Notes!$G$7 * Notes!$C$10 * Notes!$C$13</f>
        <v>222086580</v>
      </c>
      <c r="AD27">
        <f>Notes!$H$7 * Notes!$C$10 * Notes!$C$13</f>
        <v>396629940</v>
      </c>
      <c r="AE27">
        <f>Notes!$I$7 * Notes!$C$10 * Notes!$C$13</f>
        <v>467553960</v>
      </c>
      <c r="AF27">
        <f>Notes!$J$7 * Notes!$C$10 * Notes!$C$13</f>
        <v>111870030</v>
      </c>
      <c r="AG27">
        <v>3</v>
      </c>
      <c r="AH27">
        <v>2</v>
      </c>
      <c r="AI27">
        <v>3</v>
      </c>
    </row>
    <row r="28" spans="1:35" ht="105" customHeight="1" x14ac:dyDescent="0.25">
      <c r="A28" s="7">
        <v>2</v>
      </c>
      <c r="B28" s="2" t="s">
        <v>3379</v>
      </c>
      <c r="C28" s="2" t="s">
        <v>39</v>
      </c>
      <c r="D28" s="2" t="s">
        <v>3380</v>
      </c>
      <c r="E28" s="2"/>
      <c r="F28" s="2" t="s">
        <v>3381</v>
      </c>
      <c r="G28" s="2" t="s">
        <v>3382</v>
      </c>
      <c r="H28" s="2" t="s">
        <v>884</v>
      </c>
      <c r="I28" s="2"/>
      <c r="J28" s="2"/>
      <c r="K28" s="2" t="s">
        <v>45</v>
      </c>
      <c r="L28" s="2" t="s">
        <v>3381</v>
      </c>
      <c r="M28" s="2" t="s">
        <v>872</v>
      </c>
      <c r="N28" s="2" t="s">
        <v>274</v>
      </c>
      <c r="O28" s="2" t="s">
        <v>47</v>
      </c>
      <c r="P28" s="2" t="s">
        <v>1215</v>
      </c>
      <c r="Q28" s="2"/>
      <c r="R28" s="2">
        <v>31</v>
      </c>
      <c r="S28" t="s">
        <v>3383</v>
      </c>
      <c r="T28" t="s">
        <v>3384</v>
      </c>
      <c r="U28" t="s">
        <v>3249</v>
      </c>
      <c r="V28" t="s">
        <v>3250</v>
      </c>
      <c r="W28" s="2" t="s">
        <v>1244</v>
      </c>
      <c r="X28" s="2" t="s">
        <v>3251</v>
      </c>
      <c r="Y28">
        <v>3</v>
      </c>
      <c r="Z28" t="s">
        <v>3385</v>
      </c>
      <c r="AA28" t="s">
        <v>3385</v>
      </c>
      <c r="AB28" t="s">
        <v>3385</v>
      </c>
      <c r="AC28">
        <f>Notes!$G$7 * Notes!$C$10 * Notes!$C$13</f>
        <v>222086580</v>
      </c>
      <c r="AD28">
        <f>Notes!$H$7 * Notes!$C$10 * Notes!$C$13</f>
        <v>396629940</v>
      </c>
      <c r="AE28">
        <f>Notes!$I$7 * Notes!$C$10 * Notes!$C$13</f>
        <v>467553960</v>
      </c>
      <c r="AF28">
        <f>Notes!$J$7 * Notes!$C$10 * Notes!$C$13</f>
        <v>111870030</v>
      </c>
      <c r="AG28">
        <v>3</v>
      </c>
      <c r="AH28">
        <v>3</v>
      </c>
      <c r="AI28">
        <v>3</v>
      </c>
    </row>
    <row r="29" spans="1:35" ht="105" customHeight="1" x14ac:dyDescent="0.25">
      <c r="A29" s="7" t="s">
        <v>823</v>
      </c>
      <c r="B29" s="2" t="s">
        <v>3386</v>
      </c>
      <c r="C29" s="2" t="s">
        <v>2496</v>
      </c>
      <c r="D29" s="2" t="s">
        <v>3387</v>
      </c>
      <c r="E29" s="2"/>
      <c r="F29" s="2" t="s">
        <v>3388</v>
      </c>
      <c r="G29" s="2" t="s">
        <v>3389</v>
      </c>
      <c r="H29" s="9" t="s">
        <v>43</v>
      </c>
      <c r="I29" s="2"/>
      <c r="J29" s="2"/>
      <c r="K29" s="2" t="s">
        <v>45</v>
      </c>
      <c r="L29" s="2" t="s">
        <v>3388</v>
      </c>
      <c r="M29" s="2" t="s">
        <v>872</v>
      </c>
      <c r="N29" s="2" t="s">
        <v>274</v>
      </c>
      <c r="O29" s="2" t="s">
        <v>47</v>
      </c>
      <c r="P29" s="2" t="s">
        <v>1215</v>
      </c>
      <c r="Q29" s="2"/>
      <c r="R29" s="2">
        <v>32</v>
      </c>
      <c r="S29" s="10" t="s">
        <v>3390</v>
      </c>
      <c r="T29" t="s">
        <v>3391</v>
      </c>
      <c r="U29" t="s">
        <v>3249</v>
      </c>
      <c r="V29" t="s">
        <v>3250</v>
      </c>
      <c r="W29" s="2" t="s">
        <v>1244</v>
      </c>
      <c r="X29" s="2" t="s">
        <v>3251</v>
      </c>
      <c r="Y29">
        <v>3</v>
      </c>
      <c r="Z29" t="s">
        <v>1416</v>
      </c>
      <c r="AA29">
        <v>-1</v>
      </c>
      <c r="AB29" t="s">
        <v>1372</v>
      </c>
      <c r="AC29">
        <f>Notes!$G$7 * Notes!$C$10 * Notes!$C$13</f>
        <v>222086580</v>
      </c>
      <c r="AD29">
        <f>Notes!$H$7 * Notes!$C$10 * Notes!$C$13</f>
        <v>396629940</v>
      </c>
      <c r="AE29">
        <f>Notes!$I$7 * Notes!$C$10 * Notes!$C$13</f>
        <v>467553960</v>
      </c>
      <c r="AF29">
        <f>Notes!$J$7 * Notes!$C$10 * Notes!$C$13</f>
        <v>111870030</v>
      </c>
      <c r="AG29">
        <v>3</v>
      </c>
      <c r="AH29">
        <v>2</v>
      </c>
      <c r="AI29">
        <v>3</v>
      </c>
    </row>
    <row r="30" spans="1:35" ht="105" customHeight="1" x14ac:dyDescent="0.25">
      <c r="A30" s="7" t="s">
        <v>823</v>
      </c>
      <c r="B30" s="2" t="s">
        <v>3392</v>
      </c>
      <c r="C30" s="2" t="s">
        <v>2496</v>
      </c>
      <c r="D30" s="2" t="s">
        <v>3393</v>
      </c>
      <c r="E30" s="2"/>
      <c r="F30" s="2" t="s">
        <v>3394</v>
      </c>
      <c r="G30" s="2" t="s">
        <v>3395</v>
      </c>
      <c r="H30" s="9" t="s">
        <v>43</v>
      </c>
      <c r="I30" s="2"/>
      <c r="J30" s="2"/>
      <c r="K30" s="2" t="s">
        <v>45</v>
      </c>
      <c r="L30" s="2" t="s">
        <v>3394</v>
      </c>
      <c r="M30" s="2" t="s">
        <v>872</v>
      </c>
      <c r="N30" s="2" t="s">
        <v>274</v>
      </c>
      <c r="O30" s="2" t="s">
        <v>47</v>
      </c>
      <c r="P30" s="2" t="s">
        <v>1215</v>
      </c>
      <c r="Q30" s="2"/>
      <c r="R30" s="2">
        <v>33</v>
      </c>
      <c r="S30" t="s">
        <v>3396</v>
      </c>
      <c r="T30" t="s">
        <v>3397</v>
      </c>
      <c r="U30" t="s">
        <v>3249</v>
      </c>
      <c r="V30" t="s">
        <v>3250</v>
      </c>
      <c r="W30" s="2" t="s">
        <v>1244</v>
      </c>
      <c r="X30" s="2" t="s">
        <v>3251</v>
      </c>
      <c r="Y30">
        <v>3</v>
      </c>
      <c r="Z30" t="s">
        <v>1416</v>
      </c>
      <c r="AA30">
        <v>-1</v>
      </c>
      <c r="AB30" t="s">
        <v>1372</v>
      </c>
      <c r="AC30">
        <f>Notes!$G$7 * Notes!$C$10 * Notes!$C$13</f>
        <v>222086580</v>
      </c>
      <c r="AD30">
        <f>Notes!$H$7 * Notes!$C$10 * Notes!$C$13</f>
        <v>396629940</v>
      </c>
      <c r="AE30">
        <f>Notes!$I$7 * Notes!$C$10 * Notes!$C$13</f>
        <v>467553960</v>
      </c>
      <c r="AF30">
        <f>Notes!$J$7 * Notes!$C$10 * Notes!$C$13</f>
        <v>111870030</v>
      </c>
      <c r="AG30">
        <v>3</v>
      </c>
      <c r="AH30">
        <v>2</v>
      </c>
      <c r="AI30">
        <v>3</v>
      </c>
    </row>
    <row r="31" spans="1:35" ht="105" customHeight="1" x14ac:dyDescent="0.25">
      <c r="A31" s="7">
        <v>2</v>
      </c>
      <c r="B31" s="2" t="s">
        <v>3398</v>
      </c>
      <c r="C31" s="2" t="s">
        <v>39</v>
      </c>
      <c r="D31" s="2" t="s">
        <v>3399</v>
      </c>
      <c r="E31" s="2"/>
      <c r="F31" s="2" t="s">
        <v>3400</v>
      </c>
      <c r="G31" s="2" t="s">
        <v>3401</v>
      </c>
      <c r="H31" s="9" t="s">
        <v>43</v>
      </c>
      <c r="I31" s="2"/>
      <c r="J31" s="2"/>
      <c r="K31" s="2" t="s">
        <v>45</v>
      </c>
      <c r="L31" s="2" t="s">
        <v>3400</v>
      </c>
      <c r="M31" s="2" t="s">
        <v>872</v>
      </c>
      <c r="N31" s="2" t="s">
        <v>274</v>
      </c>
      <c r="O31" s="2" t="s">
        <v>47</v>
      </c>
      <c r="P31" s="2" t="s">
        <v>1215</v>
      </c>
      <c r="Q31" s="2"/>
      <c r="R31" s="2">
        <v>34</v>
      </c>
      <c r="S31" t="s">
        <v>3402</v>
      </c>
      <c r="T31" t="s">
        <v>3403</v>
      </c>
      <c r="U31" t="s">
        <v>3249</v>
      </c>
      <c r="V31" t="s">
        <v>3250</v>
      </c>
      <c r="W31" s="2" t="s">
        <v>1244</v>
      </c>
      <c r="X31" s="2" t="s">
        <v>3251</v>
      </c>
      <c r="Y31">
        <v>3</v>
      </c>
      <c r="Z31" t="s">
        <v>1416</v>
      </c>
      <c r="AA31">
        <v>1</v>
      </c>
      <c r="AB31" t="s">
        <v>1372</v>
      </c>
      <c r="AC31">
        <f>Notes!$G$7 * Notes!$C$10 * Notes!$C$13</f>
        <v>222086580</v>
      </c>
      <c r="AD31">
        <f>Notes!$H$7 * Notes!$C$10 * Notes!$C$13</f>
        <v>396629940</v>
      </c>
      <c r="AE31">
        <f>Notes!$I$7 * Notes!$C$10 * Notes!$C$13</f>
        <v>467553960</v>
      </c>
      <c r="AF31">
        <f>Notes!$J$7 * Notes!$C$10 * Notes!$C$13</f>
        <v>111870030</v>
      </c>
      <c r="AG31">
        <v>3</v>
      </c>
      <c r="AH31">
        <v>2</v>
      </c>
      <c r="AI31">
        <v>3</v>
      </c>
    </row>
    <row r="32" spans="1:35" ht="105" customHeight="1" x14ac:dyDescent="0.25">
      <c r="A32" s="7">
        <v>2</v>
      </c>
      <c r="B32" s="2" t="s">
        <v>3404</v>
      </c>
      <c r="C32" s="2" t="s">
        <v>39</v>
      </c>
      <c r="D32" s="2" t="s">
        <v>3405</v>
      </c>
      <c r="E32" s="2"/>
      <c r="F32" s="2" t="s">
        <v>3406</v>
      </c>
      <c r="G32" s="2" t="s">
        <v>3407</v>
      </c>
      <c r="H32" s="9" t="s">
        <v>43</v>
      </c>
      <c r="I32" s="2"/>
      <c r="J32" s="2"/>
      <c r="K32" s="2" t="s">
        <v>45</v>
      </c>
      <c r="L32" s="2" t="s">
        <v>3406</v>
      </c>
      <c r="M32" s="2" t="s">
        <v>872</v>
      </c>
      <c r="N32" s="2" t="s">
        <v>274</v>
      </c>
      <c r="O32" s="2" t="s">
        <v>47</v>
      </c>
      <c r="P32" s="2" t="s">
        <v>1215</v>
      </c>
      <c r="Q32" s="2"/>
      <c r="R32" s="2">
        <v>35</v>
      </c>
      <c r="S32" s="10" t="s">
        <v>3408</v>
      </c>
      <c r="T32" t="s">
        <v>3409</v>
      </c>
      <c r="U32" t="s">
        <v>3249</v>
      </c>
      <c r="V32" t="s">
        <v>3250</v>
      </c>
      <c r="W32" s="2" t="s">
        <v>1244</v>
      </c>
      <c r="X32" s="2" t="s">
        <v>3251</v>
      </c>
      <c r="Y32">
        <v>3</v>
      </c>
      <c r="Z32" t="s">
        <v>1416</v>
      </c>
      <c r="AA32">
        <v>2</v>
      </c>
      <c r="AB32" t="s">
        <v>1372</v>
      </c>
      <c r="AC32">
        <f>Notes!$G$7 * Notes!$C$10 * Notes!$C$13</f>
        <v>222086580</v>
      </c>
      <c r="AD32">
        <f>Notes!$H$7 * Notes!$C$10 * Notes!$C$13</f>
        <v>396629940</v>
      </c>
      <c r="AE32">
        <f>Notes!$I$7 * Notes!$C$10 * Notes!$C$13</f>
        <v>467553960</v>
      </c>
      <c r="AF32">
        <f>Notes!$J$7 * Notes!$C$10 * Notes!$C$13</f>
        <v>111870030</v>
      </c>
      <c r="AG32">
        <v>3</v>
      </c>
      <c r="AH32">
        <v>2</v>
      </c>
      <c r="AI32">
        <v>3</v>
      </c>
    </row>
    <row r="33" spans="1:35" ht="105" customHeight="1" x14ac:dyDescent="0.25">
      <c r="A33" s="7" t="s">
        <v>823</v>
      </c>
      <c r="B33" s="2" t="s">
        <v>3410</v>
      </c>
      <c r="C33" s="2" t="s">
        <v>39</v>
      </c>
      <c r="D33" s="2" t="s">
        <v>3411</v>
      </c>
      <c r="E33" s="2"/>
      <c r="F33" s="2" t="s">
        <v>3412</v>
      </c>
      <c r="G33" s="2" t="s">
        <v>3413</v>
      </c>
      <c r="H33" s="9" t="s">
        <v>43</v>
      </c>
      <c r="I33" s="2"/>
      <c r="J33" s="2"/>
      <c r="K33" s="2" t="s">
        <v>45</v>
      </c>
      <c r="L33" s="2" t="s">
        <v>3412</v>
      </c>
      <c r="M33" s="2" t="s">
        <v>872</v>
      </c>
      <c r="N33" s="2" t="s">
        <v>274</v>
      </c>
      <c r="O33" s="2" t="s">
        <v>47</v>
      </c>
      <c r="P33" s="2" t="s">
        <v>1215</v>
      </c>
      <c r="Q33" s="2"/>
      <c r="R33" s="2">
        <v>36</v>
      </c>
      <c r="S33" t="s">
        <v>3414</v>
      </c>
      <c r="T33" t="s">
        <v>3415</v>
      </c>
      <c r="U33" t="s">
        <v>3253</v>
      </c>
      <c r="V33" t="s">
        <v>3250</v>
      </c>
      <c r="W33" s="2" t="s">
        <v>1244</v>
      </c>
      <c r="X33" s="2" t="s">
        <v>3251</v>
      </c>
      <c r="Y33">
        <v>3</v>
      </c>
      <c r="Z33" t="s">
        <v>1389</v>
      </c>
      <c r="AA33">
        <v>2</v>
      </c>
      <c r="AB33" t="s">
        <v>1389</v>
      </c>
      <c r="AC33">
        <f>Notes!$G$7 * Notes!$C$10 * Notes!$C$13</f>
        <v>222086580</v>
      </c>
      <c r="AD33">
        <f>Notes!$H$7 * Notes!$C$10 * Notes!$C$13</f>
        <v>396629940</v>
      </c>
      <c r="AE33">
        <f>Notes!$I$7 * Notes!$C$10 * Notes!$C$13</f>
        <v>467553960</v>
      </c>
      <c r="AF33">
        <f>Notes!$J$7 * Notes!$C$10 * Notes!$C$13</f>
        <v>111870030</v>
      </c>
      <c r="AG33">
        <v>3</v>
      </c>
      <c r="AH33">
        <v>3</v>
      </c>
      <c r="AI33">
        <v>3</v>
      </c>
    </row>
    <row r="34" spans="1:35" ht="105" customHeight="1" x14ac:dyDescent="0.25">
      <c r="A34" s="7" t="s">
        <v>823</v>
      </c>
      <c r="B34" s="2" t="s">
        <v>3416</v>
      </c>
      <c r="C34" s="2" t="s">
        <v>39</v>
      </c>
      <c r="D34" s="2" t="s">
        <v>3417</v>
      </c>
      <c r="E34" s="2"/>
      <c r="F34" s="2" t="s">
        <v>3418</v>
      </c>
      <c r="G34" s="2" t="s">
        <v>3419</v>
      </c>
      <c r="H34" s="9" t="s">
        <v>43</v>
      </c>
      <c r="I34" s="2"/>
      <c r="J34" s="2"/>
      <c r="K34" s="2" t="s">
        <v>45</v>
      </c>
      <c r="L34" s="2" t="s">
        <v>3418</v>
      </c>
      <c r="M34" s="2" t="s">
        <v>872</v>
      </c>
      <c r="N34" s="2" t="s">
        <v>274</v>
      </c>
      <c r="O34" s="2" t="s">
        <v>47</v>
      </c>
      <c r="P34" s="2" t="s">
        <v>1215</v>
      </c>
      <c r="Q34" s="2"/>
      <c r="R34" s="2">
        <v>37</v>
      </c>
      <c r="S34" t="s">
        <v>3420</v>
      </c>
      <c r="T34" t="s">
        <v>3421</v>
      </c>
      <c r="U34" t="s">
        <v>3253</v>
      </c>
      <c r="V34" t="s">
        <v>3250</v>
      </c>
      <c r="W34" s="2" t="s">
        <v>1244</v>
      </c>
      <c r="X34" s="2" t="s">
        <v>3251</v>
      </c>
      <c r="Y34">
        <v>3</v>
      </c>
      <c r="Z34" t="s">
        <v>1416</v>
      </c>
      <c r="AA34">
        <v>2</v>
      </c>
      <c r="AB34" t="s">
        <v>1389</v>
      </c>
      <c r="AC34">
        <f>Notes!$G$7 * Notes!$C$10 * Notes!$C$13</f>
        <v>222086580</v>
      </c>
      <c r="AD34">
        <f>Notes!$H$7 * Notes!$C$10 * Notes!$C$13</f>
        <v>396629940</v>
      </c>
      <c r="AE34">
        <f>Notes!$I$7 * Notes!$C$10 * Notes!$C$13</f>
        <v>467553960</v>
      </c>
      <c r="AF34">
        <f>Notes!$J$7 * Notes!$C$10 * Notes!$C$13</f>
        <v>111870030</v>
      </c>
      <c r="AG34">
        <v>3</v>
      </c>
      <c r="AH34">
        <v>3</v>
      </c>
      <c r="AI34">
        <v>3</v>
      </c>
    </row>
    <row r="35" spans="1:35" ht="105" customHeight="1" x14ac:dyDescent="0.25">
      <c r="A35" s="7" t="s">
        <v>823</v>
      </c>
      <c r="B35" s="2" t="s">
        <v>3422</v>
      </c>
      <c r="C35" s="2" t="s">
        <v>39</v>
      </c>
      <c r="D35" s="2" t="s">
        <v>3423</v>
      </c>
      <c r="E35" s="2"/>
      <c r="F35" s="2" t="s">
        <v>3424</v>
      </c>
      <c r="G35" s="2" t="s">
        <v>3425</v>
      </c>
      <c r="H35" s="9" t="s">
        <v>43</v>
      </c>
      <c r="I35" s="2"/>
      <c r="J35" s="2"/>
      <c r="K35" s="2" t="s">
        <v>45</v>
      </c>
      <c r="L35" s="2" t="s">
        <v>3424</v>
      </c>
      <c r="M35" s="2" t="s">
        <v>872</v>
      </c>
      <c r="N35" s="2" t="s">
        <v>274</v>
      </c>
      <c r="O35" s="2" t="s">
        <v>47</v>
      </c>
      <c r="P35" s="2" t="s">
        <v>1215</v>
      </c>
      <c r="Q35" s="2"/>
      <c r="R35" s="2">
        <v>38</v>
      </c>
      <c r="S35" t="s">
        <v>3426</v>
      </c>
      <c r="T35" t="s">
        <v>3427</v>
      </c>
      <c r="U35" t="s">
        <v>3253</v>
      </c>
      <c r="V35" t="s">
        <v>3250</v>
      </c>
      <c r="W35" s="2" t="s">
        <v>1244</v>
      </c>
      <c r="X35" s="2" t="s">
        <v>3251</v>
      </c>
      <c r="Y35">
        <v>3</v>
      </c>
      <c r="Z35" t="s">
        <v>1416</v>
      </c>
      <c r="AA35">
        <v>1</v>
      </c>
      <c r="AB35" t="s">
        <v>1389</v>
      </c>
      <c r="AC35">
        <f>Notes!$G$7 * Notes!$C$10 * Notes!$C$13</f>
        <v>222086580</v>
      </c>
      <c r="AD35">
        <f>Notes!$H$7 * Notes!$C$10 * Notes!$C$13</f>
        <v>396629940</v>
      </c>
      <c r="AE35">
        <f>Notes!$I$7 * Notes!$C$10 * Notes!$C$13</f>
        <v>467553960</v>
      </c>
      <c r="AF35">
        <f>Notes!$J$7 * Notes!$C$10 * Notes!$C$13</f>
        <v>111870030</v>
      </c>
      <c r="AG35">
        <v>3</v>
      </c>
      <c r="AH35">
        <v>3</v>
      </c>
      <c r="AI35">
        <v>3</v>
      </c>
    </row>
    <row r="36" spans="1:35" ht="105" customHeight="1" x14ac:dyDescent="0.25">
      <c r="A36" s="7" t="s">
        <v>823</v>
      </c>
      <c r="B36" s="2" t="s">
        <v>3428</v>
      </c>
      <c r="C36" s="2" t="s">
        <v>39</v>
      </c>
      <c r="D36" s="2" t="s">
        <v>3429</v>
      </c>
      <c r="E36" s="2"/>
      <c r="F36" s="2" t="s">
        <v>3430</v>
      </c>
      <c r="G36" s="2" t="s">
        <v>3431</v>
      </c>
      <c r="H36" s="9" t="s">
        <v>43</v>
      </c>
      <c r="I36" s="2"/>
      <c r="J36" s="2"/>
      <c r="K36" s="2" t="s">
        <v>45</v>
      </c>
      <c r="L36" s="2" t="s">
        <v>3430</v>
      </c>
      <c r="M36" s="2" t="s">
        <v>872</v>
      </c>
      <c r="N36" s="2" t="s">
        <v>274</v>
      </c>
      <c r="O36" s="2" t="s">
        <v>47</v>
      </c>
      <c r="P36" s="2" t="s">
        <v>1215</v>
      </c>
      <c r="Q36" s="2"/>
      <c r="R36" s="2">
        <v>39</v>
      </c>
      <c r="S36" t="s">
        <v>3432</v>
      </c>
      <c r="T36" t="s">
        <v>3433</v>
      </c>
      <c r="U36" t="s">
        <v>3253</v>
      </c>
      <c r="V36" t="s">
        <v>3250</v>
      </c>
      <c r="W36" s="2" t="s">
        <v>3359</v>
      </c>
      <c r="X36" s="2" t="s">
        <v>3251</v>
      </c>
      <c r="Y36">
        <v>3</v>
      </c>
      <c r="Z36" t="s">
        <v>1416</v>
      </c>
      <c r="AA36">
        <v>2</v>
      </c>
      <c r="AB36" t="s">
        <v>1389</v>
      </c>
      <c r="AC36">
        <f>Notes!$G$7 * Notes!$C$10 * Notes!$C$13</f>
        <v>222086580</v>
      </c>
      <c r="AD36">
        <f>Notes!$H$7 * Notes!$C$10 * Notes!$C$13</f>
        <v>396629940</v>
      </c>
      <c r="AE36">
        <f>Notes!$I$7 * Notes!$C$10 * Notes!$C$13</f>
        <v>467553960</v>
      </c>
      <c r="AF36">
        <f>Notes!$J$7 * Notes!$C$10 * Notes!$C$13</f>
        <v>111870030</v>
      </c>
      <c r="AG36">
        <v>3</v>
      </c>
      <c r="AH36">
        <v>2</v>
      </c>
      <c r="AI36">
        <v>3</v>
      </c>
    </row>
    <row r="37" spans="1:35" ht="105" customHeight="1" x14ac:dyDescent="0.25">
      <c r="A37" s="7">
        <v>2</v>
      </c>
      <c r="B37" s="2" t="s">
        <v>3434</v>
      </c>
      <c r="C37" s="2" t="s">
        <v>39</v>
      </c>
      <c r="D37" s="2" t="s">
        <v>3435</v>
      </c>
      <c r="E37" s="2"/>
      <c r="F37" s="2" t="s">
        <v>3436</v>
      </c>
      <c r="G37" s="2" t="s">
        <v>3437</v>
      </c>
      <c r="H37" s="9" t="s">
        <v>43</v>
      </c>
      <c r="I37" s="2"/>
      <c r="J37" s="2"/>
      <c r="K37" s="2" t="s">
        <v>45</v>
      </c>
      <c r="L37" s="2" t="s">
        <v>3436</v>
      </c>
      <c r="M37" s="2" t="s">
        <v>872</v>
      </c>
      <c r="N37" s="2" t="s">
        <v>274</v>
      </c>
      <c r="O37" s="2" t="s">
        <v>47</v>
      </c>
      <c r="P37" s="2" t="s">
        <v>1215</v>
      </c>
      <c r="Q37" s="2"/>
      <c r="R37" s="2">
        <v>40</v>
      </c>
      <c r="S37" t="s">
        <v>3438</v>
      </c>
      <c r="T37" t="s">
        <v>3439</v>
      </c>
      <c r="U37" t="s">
        <v>3253</v>
      </c>
      <c r="V37" t="s">
        <v>3250</v>
      </c>
      <c r="W37" s="2" t="s">
        <v>3332</v>
      </c>
      <c r="X37" s="2" t="s">
        <v>3251</v>
      </c>
      <c r="Y37">
        <v>3</v>
      </c>
      <c r="Z37" t="s">
        <v>1416</v>
      </c>
      <c r="AA37">
        <v>2</v>
      </c>
      <c r="AB37" t="s">
        <v>1372</v>
      </c>
      <c r="AC37">
        <f>Notes!$G$7 * Notes!$C$10 * Notes!$C$13</f>
        <v>222086580</v>
      </c>
      <c r="AD37">
        <f>Notes!$H$7 * Notes!$C$10 * Notes!$C$13</f>
        <v>396629940</v>
      </c>
      <c r="AE37">
        <f>Notes!$I$7 * Notes!$C$10 * Notes!$C$13</f>
        <v>467553960</v>
      </c>
      <c r="AF37">
        <f>Notes!$J$7 * Notes!$C$10 * Notes!$C$13</f>
        <v>111870030</v>
      </c>
      <c r="AG37">
        <v>3</v>
      </c>
      <c r="AH37">
        <v>3</v>
      </c>
      <c r="AI37">
        <v>3</v>
      </c>
    </row>
    <row r="38" spans="1:35" ht="105" customHeight="1" x14ac:dyDescent="0.25">
      <c r="A38" s="7">
        <v>2</v>
      </c>
      <c r="B38" s="2" t="s">
        <v>3440</v>
      </c>
      <c r="C38" s="2" t="s">
        <v>39</v>
      </c>
      <c r="D38" s="2" t="s">
        <v>3441</v>
      </c>
      <c r="E38" s="2"/>
      <c r="F38" s="2" t="s">
        <v>3442</v>
      </c>
      <c r="G38" s="2" t="s">
        <v>3443</v>
      </c>
      <c r="H38" s="9" t="s">
        <v>43</v>
      </c>
      <c r="I38" s="2"/>
      <c r="J38" s="2"/>
      <c r="K38" s="2" t="s">
        <v>45</v>
      </c>
      <c r="L38" s="2" t="s">
        <v>3442</v>
      </c>
      <c r="M38" s="2" t="s">
        <v>872</v>
      </c>
      <c r="N38" s="2" t="s">
        <v>274</v>
      </c>
      <c r="O38" s="2" t="s">
        <v>47</v>
      </c>
      <c r="P38" s="2" t="s">
        <v>1215</v>
      </c>
      <c r="Q38" s="2"/>
      <c r="R38" s="2">
        <v>41</v>
      </c>
      <c r="S38" t="s">
        <v>3444</v>
      </c>
      <c r="T38" t="s">
        <v>3445</v>
      </c>
      <c r="U38" t="s">
        <v>3253</v>
      </c>
      <c r="V38" t="s">
        <v>3250</v>
      </c>
      <c r="W38" s="2" t="s">
        <v>3332</v>
      </c>
      <c r="X38" s="2" t="s">
        <v>3251</v>
      </c>
      <c r="Y38">
        <v>3</v>
      </c>
      <c r="Z38" t="s">
        <v>1389</v>
      </c>
      <c r="AA38">
        <v>2</v>
      </c>
      <c r="AB38" t="s">
        <v>1372</v>
      </c>
      <c r="AC38">
        <f>Notes!$G$7 * Notes!$C$10 * Notes!$C$13</f>
        <v>222086580</v>
      </c>
      <c r="AD38">
        <f>Notes!$H$7 * Notes!$C$10 * Notes!$C$13</f>
        <v>396629940</v>
      </c>
      <c r="AE38">
        <f>Notes!$I$7 * Notes!$C$10 * Notes!$C$13</f>
        <v>467553960</v>
      </c>
      <c r="AF38">
        <f>Notes!$J$7 * Notes!$C$10 * Notes!$C$13</f>
        <v>111870030</v>
      </c>
      <c r="AG38">
        <v>3</v>
      </c>
      <c r="AH38">
        <v>3</v>
      </c>
      <c r="AI38">
        <v>3</v>
      </c>
    </row>
    <row r="39" spans="1:35" ht="105" customHeight="1" x14ac:dyDescent="0.25">
      <c r="A39" s="7" t="s">
        <v>823</v>
      </c>
      <c r="B39" s="2" t="s">
        <v>3446</v>
      </c>
      <c r="C39" s="2" t="s">
        <v>39</v>
      </c>
      <c r="D39" s="2" t="s">
        <v>3447</v>
      </c>
      <c r="E39" s="2"/>
      <c r="F39" s="2" t="s">
        <v>3448</v>
      </c>
      <c r="G39" s="2" t="s">
        <v>3449</v>
      </c>
      <c r="H39" s="9" t="s">
        <v>43</v>
      </c>
      <c r="I39" s="2"/>
      <c r="J39" s="2"/>
      <c r="K39" s="2" t="s">
        <v>45</v>
      </c>
      <c r="L39" s="2" t="s">
        <v>3448</v>
      </c>
      <c r="M39" s="2" t="s">
        <v>872</v>
      </c>
      <c r="N39" s="2" t="s">
        <v>274</v>
      </c>
      <c r="O39" s="2" t="s">
        <v>47</v>
      </c>
      <c r="P39" s="2" t="s">
        <v>1215</v>
      </c>
      <c r="Q39" s="2"/>
      <c r="R39" s="2">
        <v>42</v>
      </c>
      <c r="S39" t="s">
        <v>3450</v>
      </c>
      <c r="T39" t="s">
        <v>3451</v>
      </c>
      <c r="U39" t="s">
        <v>3249</v>
      </c>
      <c r="V39" t="s">
        <v>3250</v>
      </c>
      <c r="W39" s="2" t="s">
        <v>1244</v>
      </c>
      <c r="X39" s="2" t="s">
        <v>3251</v>
      </c>
      <c r="Y39">
        <v>3</v>
      </c>
      <c r="Z39" t="s">
        <v>1389</v>
      </c>
      <c r="AA39">
        <v>2</v>
      </c>
      <c r="AB39" t="s">
        <v>1372</v>
      </c>
      <c r="AC39">
        <f>Notes!$G$7 * Notes!$C$10 * Notes!$C$13</f>
        <v>222086580</v>
      </c>
      <c r="AD39">
        <f>Notes!$H$7 * Notes!$C$10 * Notes!$C$13</f>
        <v>396629940</v>
      </c>
      <c r="AE39">
        <f>Notes!$I$7 * Notes!$C$10 * Notes!$C$13</f>
        <v>467553960</v>
      </c>
      <c r="AF39">
        <f>Notes!$J$7 * Notes!$C$10 * Notes!$C$13</f>
        <v>111870030</v>
      </c>
      <c r="AG39">
        <v>3</v>
      </c>
      <c r="AH39">
        <v>2</v>
      </c>
      <c r="AI39">
        <v>3</v>
      </c>
    </row>
    <row r="40" spans="1:35" ht="105" customHeight="1" x14ac:dyDescent="0.25">
      <c r="A40" s="7" t="s">
        <v>823</v>
      </c>
      <c r="B40" s="2" t="s">
        <v>3452</v>
      </c>
      <c r="C40" s="2" t="s">
        <v>39</v>
      </c>
      <c r="D40" s="2" t="s">
        <v>3453</v>
      </c>
      <c r="E40" s="2"/>
      <c r="F40" s="2" t="s">
        <v>3454</v>
      </c>
      <c r="G40" s="2" t="s">
        <v>158</v>
      </c>
      <c r="H40" s="9" t="s">
        <v>43</v>
      </c>
      <c r="I40" s="2"/>
      <c r="J40" s="2"/>
      <c r="K40" s="2" t="s">
        <v>45</v>
      </c>
      <c r="L40" s="2" t="s">
        <v>3454</v>
      </c>
      <c r="M40" s="2" t="s">
        <v>872</v>
      </c>
      <c r="N40" s="2" t="s">
        <v>274</v>
      </c>
      <c r="O40" s="2" t="s">
        <v>47</v>
      </c>
      <c r="P40" s="2" t="s">
        <v>1215</v>
      </c>
      <c r="Q40" s="2"/>
      <c r="R40" s="2">
        <v>43</v>
      </c>
      <c r="S40" t="s">
        <v>3455</v>
      </c>
      <c r="T40" t="s">
        <v>3456</v>
      </c>
      <c r="U40" t="s">
        <v>3253</v>
      </c>
      <c r="V40" t="s">
        <v>3250</v>
      </c>
      <c r="W40" s="2" t="s">
        <v>3359</v>
      </c>
      <c r="X40" s="2" t="s">
        <v>3251</v>
      </c>
      <c r="Y40">
        <v>3</v>
      </c>
      <c r="Z40" t="s">
        <v>1416</v>
      </c>
      <c r="AA40">
        <v>2</v>
      </c>
      <c r="AB40" t="s">
        <v>1389</v>
      </c>
      <c r="AC40">
        <f>Notes!$G$7 * Notes!$C$10 * Notes!$C$13</f>
        <v>222086580</v>
      </c>
      <c r="AD40">
        <f>Notes!$H$7 * Notes!$C$10 * Notes!$C$13</f>
        <v>396629940</v>
      </c>
      <c r="AE40">
        <f>Notes!$I$7 * Notes!$C$10 * Notes!$C$13</f>
        <v>467553960</v>
      </c>
      <c r="AF40">
        <f>Notes!$J$7 * Notes!$C$10 * Notes!$C$13</f>
        <v>111870030</v>
      </c>
      <c r="AG40">
        <v>3</v>
      </c>
      <c r="AH40">
        <v>3</v>
      </c>
      <c r="AI40">
        <v>3</v>
      </c>
    </row>
    <row r="41" spans="1:35" ht="105" customHeight="1" x14ac:dyDescent="0.25">
      <c r="A41" s="7" t="s">
        <v>823</v>
      </c>
      <c r="B41" s="2" t="s">
        <v>3457</v>
      </c>
      <c r="C41" s="2" t="s">
        <v>39</v>
      </c>
      <c r="D41" s="2" t="s">
        <v>3458</v>
      </c>
      <c r="E41" s="2"/>
      <c r="F41" s="2" t="s">
        <v>3459</v>
      </c>
      <c r="G41" s="2" t="s">
        <v>1898</v>
      </c>
      <c r="H41" s="9" t="s">
        <v>43</v>
      </c>
      <c r="I41" s="2"/>
      <c r="J41" s="2"/>
      <c r="K41" s="2" t="s">
        <v>45</v>
      </c>
      <c r="L41" s="2" t="s">
        <v>3459</v>
      </c>
      <c r="M41" s="2" t="s">
        <v>872</v>
      </c>
      <c r="N41" s="2" t="s">
        <v>274</v>
      </c>
      <c r="O41" s="2" t="s">
        <v>47</v>
      </c>
      <c r="P41" s="2" t="s">
        <v>1215</v>
      </c>
      <c r="Q41" s="2"/>
      <c r="R41" s="2">
        <v>44</v>
      </c>
      <c r="S41" t="s">
        <v>3460</v>
      </c>
      <c r="T41" t="s">
        <v>3461</v>
      </c>
      <c r="U41" t="s">
        <v>3253</v>
      </c>
      <c r="V41" t="s">
        <v>3250</v>
      </c>
      <c r="W41" s="2" t="s">
        <v>3332</v>
      </c>
      <c r="X41" s="2" t="s">
        <v>3251</v>
      </c>
      <c r="Y41">
        <v>3</v>
      </c>
      <c r="Z41" t="s">
        <v>1416</v>
      </c>
      <c r="AA41">
        <v>2</v>
      </c>
      <c r="AB41" t="s">
        <v>1389</v>
      </c>
      <c r="AC41">
        <f>Notes!$G$7 * Notes!$C$10 * Notes!$C$13</f>
        <v>222086580</v>
      </c>
      <c r="AD41">
        <f>Notes!$H$7 * Notes!$C$10 * Notes!$C$13</f>
        <v>396629940</v>
      </c>
      <c r="AE41">
        <f>Notes!$I$7 * Notes!$C$10 * Notes!$C$13</f>
        <v>467553960</v>
      </c>
      <c r="AF41">
        <f>Notes!$J$7 * Notes!$C$10 * Notes!$C$13</f>
        <v>111870030</v>
      </c>
      <c r="AG41">
        <v>3</v>
      </c>
      <c r="AH41">
        <v>3</v>
      </c>
      <c r="AI41">
        <v>3</v>
      </c>
    </row>
    <row r="42" spans="1:35" ht="105" customHeight="1" x14ac:dyDescent="0.25">
      <c r="A42" s="7" t="s">
        <v>823</v>
      </c>
      <c r="B42" s="2" t="s">
        <v>3462</v>
      </c>
      <c r="C42" s="2" t="s">
        <v>39</v>
      </c>
      <c r="D42" s="2" t="s">
        <v>3463</v>
      </c>
      <c r="E42" s="2"/>
      <c r="F42" s="2" t="s">
        <v>3464</v>
      </c>
      <c r="G42" s="2" t="s">
        <v>3465</v>
      </c>
      <c r="H42" s="9" t="s">
        <v>43</v>
      </c>
      <c r="I42" s="2"/>
      <c r="J42" s="2"/>
      <c r="K42" s="2" t="s">
        <v>45</v>
      </c>
      <c r="L42" s="2" t="s">
        <v>3464</v>
      </c>
      <c r="M42" s="2" t="s">
        <v>872</v>
      </c>
      <c r="N42" s="2" t="s">
        <v>274</v>
      </c>
      <c r="O42" s="2" t="s">
        <v>47</v>
      </c>
      <c r="P42" s="2" t="s">
        <v>1215</v>
      </c>
      <c r="Q42" s="2"/>
      <c r="R42" s="2">
        <v>45</v>
      </c>
      <c r="S42" t="s">
        <v>3466</v>
      </c>
      <c r="T42" t="s">
        <v>3467</v>
      </c>
      <c r="U42" t="s">
        <v>3249</v>
      </c>
      <c r="V42" t="s">
        <v>3250</v>
      </c>
      <c r="W42" s="2" t="s">
        <v>1244</v>
      </c>
      <c r="X42" s="2" t="s">
        <v>3251</v>
      </c>
      <c r="Y42">
        <v>3</v>
      </c>
      <c r="Z42" t="s">
        <v>1416</v>
      </c>
      <c r="AA42">
        <v>1</v>
      </c>
      <c r="AB42" t="s">
        <v>1389</v>
      </c>
      <c r="AC42">
        <f>Notes!$G$7 * Notes!$C$10 * Notes!$C$13</f>
        <v>222086580</v>
      </c>
      <c r="AD42">
        <f>Notes!$H$7 * Notes!$C$10 * Notes!$C$13</f>
        <v>396629940</v>
      </c>
      <c r="AE42">
        <f>Notes!$I$7 * Notes!$C$10 * Notes!$C$13</f>
        <v>467553960</v>
      </c>
      <c r="AF42">
        <f>Notes!$J$7 * Notes!$C$10 * Notes!$C$13</f>
        <v>111870030</v>
      </c>
      <c r="AG42">
        <v>3</v>
      </c>
      <c r="AH42">
        <v>3</v>
      </c>
      <c r="AI42">
        <v>3</v>
      </c>
    </row>
    <row r="43" spans="1:35" ht="105" customHeight="1" x14ac:dyDescent="0.25">
      <c r="A43" s="7" t="s">
        <v>823</v>
      </c>
      <c r="B43" s="2" t="s">
        <v>3468</v>
      </c>
      <c r="C43" s="2" t="s">
        <v>39</v>
      </c>
      <c r="D43" s="2" t="s">
        <v>3469</v>
      </c>
      <c r="E43" s="2"/>
      <c r="F43" s="2" t="s">
        <v>3470</v>
      </c>
      <c r="G43" s="2" t="s">
        <v>3471</v>
      </c>
      <c r="H43" s="9" t="s">
        <v>43</v>
      </c>
      <c r="I43" s="2"/>
      <c r="J43" s="2"/>
      <c r="K43" s="2" t="s">
        <v>45</v>
      </c>
      <c r="L43" s="2" t="s">
        <v>3470</v>
      </c>
      <c r="M43" s="2" t="s">
        <v>872</v>
      </c>
      <c r="N43" s="2" t="s">
        <v>274</v>
      </c>
      <c r="O43" s="2" t="s">
        <v>47</v>
      </c>
      <c r="P43" s="2" t="s">
        <v>1215</v>
      </c>
      <c r="Q43" s="2"/>
      <c r="R43" s="2">
        <v>46</v>
      </c>
      <c r="S43" s="10" t="s">
        <v>3472</v>
      </c>
      <c r="T43" t="s">
        <v>3473</v>
      </c>
      <c r="U43" t="s">
        <v>3249</v>
      </c>
      <c r="V43" t="s">
        <v>3250</v>
      </c>
      <c r="W43" s="2" t="s">
        <v>1244</v>
      </c>
      <c r="X43" s="2" t="s">
        <v>3251</v>
      </c>
      <c r="Y43">
        <v>3</v>
      </c>
      <c r="Z43" t="s">
        <v>1416</v>
      </c>
      <c r="AA43">
        <v>-1</v>
      </c>
      <c r="AB43" t="s">
        <v>1389</v>
      </c>
      <c r="AC43">
        <f>Notes!$G$7 * Notes!$C$10 * Notes!$C$13</f>
        <v>222086580</v>
      </c>
      <c r="AD43">
        <f>Notes!$H$7 * Notes!$C$10 * Notes!$C$13</f>
        <v>396629940</v>
      </c>
      <c r="AE43">
        <f>Notes!$I$7 * Notes!$C$10 * Notes!$C$13</f>
        <v>467553960</v>
      </c>
      <c r="AF43">
        <f>Notes!$J$7 * Notes!$C$10 * Notes!$C$13</f>
        <v>111870030</v>
      </c>
      <c r="AG43">
        <v>3</v>
      </c>
      <c r="AH43">
        <v>2</v>
      </c>
      <c r="AI43">
        <v>3</v>
      </c>
    </row>
    <row r="44" spans="1:35" ht="105" customHeight="1" x14ac:dyDescent="0.25">
      <c r="A44" s="7" t="s">
        <v>823</v>
      </c>
      <c r="B44" s="2" t="s">
        <v>3474</v>
      </c>
      <c r="C44" s="2" t="s">
        <v>39</v>
      </c>
      <c r="D44" s="2" t="s">
        <v>3475</v>
      </c>
      <c r="E44" s="2"/>
      <c r="F44" s="2" t="s">
        <v>3476</v>
      </c>
      <c r="G44" s="2" t="s">
        <v>3477</v>
      </c>
      <c r="H44" s="9" t="s">
        <v>43</v>
      </c>
      <c r="I44" s="2"/>
      <c r="J44" s="2"/>
      <c r="K44" s="2" t="s">
        <v>45</v>
      </c>
      <c r="L44" s="2" t="s">
        <v>3476</v>
      </c>
      <c r="M44" s="2" t="s">
        <v>872</v>
      </c>
      <c r="N44" s="2" t="s">
        <v>274</v>
      </c>
      <c r="O44" s="2" t="s">
        <v>47</v>
      </c>
      <c r="P44" s="2" t="s">
        <v>1215</v>
      </c>
      <c r="Q44" s="2"/>
      <c r="R44" s="2">
        <v>47</v>
      </c>
      <c r="S44" t="s">
        <v>3478</v>
      </c>
      <c r="T44" t="s">
        <v>3479</v>
      </c>
      <c r="U44" t="s">
        <v>3249</v>
      </c>
      <c r="V44" t="s">
        <v>3250</v>
      </c>
      <c r="W44" s="2" t="s">
        <v>1244</v>
      </c>
      <c r="X44" s="2" t="s">
        <v>3251</v>
      </c>
      <c r="Y44">
        <v>3</v>
      </c>
      <c r="Z44" t="s">
        <v>1416</v>
      </c>
      <c r="AA44">
        <v>-1</v>
      </c>
      <c r="AB44" t="s">
        <v>1389</v>
      </c>
      <c r="AC44">
        <f>Notes!$G$7 * Notes!$C$10 * Notes!$C$13</f>
        <v>222086580</v>
      </c>
      <c r="AD44">
        <f>Notes!$H$7 * Notes!$C$10 * Notes!$C$13</f>
        <v>396629940</v>
      </c>
      <c r="AE44">
        <f>Notes!$I$7 * Notes!$C$10 * Notes!$C$13</f>
        <v>467553960</v>
      </c>
      <c r="AF44">
        <f>Notes!$J$7 * Notes!$C$10 * Notes!$C$13</f>
        <v>111870030</v>
      </c>
      <c r="AG44">
        <v>3</v>
      </c>
      <c r="AH44">
        <v>3</v>
      </c>
      <c r="AI44">
        <v>3</v>
      </c>
    </row>
    <row r="45" spans="1:35" ht="105" customHeight="1" x14ac:dyDescent="0.25">
      <c r="A45" s="7" t="s">
        <v>823</v>
      </c>
      <c r="B45" s="2" t="s">
        <v>3480</v>
      </c>
      <c r="C45" s="2" t="s">
        <v>39</v>
      </c>
      <c r="D45" s="2" t="s">
        <v>3481</v>
      </c>
      <c r="E45" s="2"/>
      <c r="F45" s="2" t="s">
        <v>3482</v>
      </c>
      <c r="G45" s="2" t="s">
        <v>3483</v>
      </c>
      <c r="H45" s="9" t="s">
        <v>43</v>
      </c>
      <c r="I45" s="2"/>
      <c r="J45" s="2"/>
      <c r="K45" s="2" t="s">
        <v>45</v>
      </c>
      <c r="L45" s="2" t="s">
        <v>3482</v>
      </c>
      <c r="M45" s="2" t="s">
        <v>872</v>
      </c>
      <c r="N45" s="2" t="s">
        <v>274</v>
      </c>
      <c r="O45" s="2" t="s">
        <v>47</v>
      </c>
      <c r="P45" s="2" t="s">
        <v>1215</v>
      </c>
      <c r="Q45" s="2"/>
      <c r="R45" s="2">
        <v>48</v>
      </c>
      <c r="S45" t="s">
        <v>3484</v>
      </c>
      <c r="T45" t="s">
        <v>3485</v>
      </c>
      <c r="U45" t="s">
        <v>3249</v>
      </c>
      <c r="V45" t="s">
        <v>3250</v>
      </c>
      <c r="W45" s="2" t="s">
        <v>1244</v>
      </c>
      <c r="X45" s="2" t="s">
        <v>3251</v>
      </c>
      <c r="Y45">
        <v>3</v>
      </c>
      <c r="Z45" t="s">
        <v>1389</v>
      </c>
      <c r="AA45">
        <v>-1</v>
      </c>
      <c r="AB45" t="s">
        <v>1389</v>
      </c>
      <c r="AC45">
        <f>Notes!$G$7 * Notes!$C$10 * Notes!$C$13</f>
        <v>222086580</v>
      </c>
      <c r="AD45">
        <f>Notes!$H$7 * Notes!$C$10 * Notes!$C$13</f>
        <v>396629940</v>
      </c>
      <c r="AE45">
        <f>Notes!$I$7 * Notes!$C$10 * Notes!$C$13</f>
        <v>467553960</v>
      </c>
      <c r="AF45">
        <f>Notes!$J$7 * Notes!$C$10 * Notes!$C$13</f>
        <v>111870030</v>
      </c>
      <c r="AG45">
        <v>3</v>
      </c>
      <c r="AH45">
        <v>3</v>
      </c>
      <c r="AI45">
        <v>3</v>
      </c>
    </row>
    <row r="46" spans="1:35" ht="105" customHeight="1" x14ac:dyDescent="0.25">
      <c r="A46" s="7">
        <v>2</v>
      </c>
      <c r="B46" s="2" t="s">
        <v>3486</v>
      </c>
      <c r="C46" s="2" t="s">
        <v>64</v>
      </c>
      <c r="D46" s="9" t="s">
        <v>3487</v>
      </c>
      <c r="E46" s="2"/>
      <c r="F46" s="2" t="s">
        <v>3488</v>
      </c>
      <c r="G46" s="2" t="s">
        <v>93</v>
      </c>
      <c r="H46" s="2" t="s">
        <v>884</v>
      </c>
      <c r="I46" s="2"/>
      <c r="J46" s="2"/>
      <c r="K46" s="2" t="s">
        <v>45</v>
      </c>
      <c r="L46" s="2" t="s">
        <v>3488</v>
      </c>
      <c r="M46" s="2" t="s">
        <v>872</v>
      </c>
      <c r="N46" s="2" t="s">
        <v>274</v>
      </c>
      <c r="O46" s="2" t="s">
        <v>47</v>
      </c>
      <c r="P46" s="2" t="s">
        <v>1215</v>
      </c>
      <c r="Q46" s="2"/>
      <c r="R46" s="2">
        <v>49</v>
      </c>
      <c r="S46" t="s">
        <v>3489</v>
      </c>
      <c r="T46" t="s">
        <v>3490</v>
      </c>
      <c r="U46" t="s">
        <v>3313</v>
      </c>
      <c r="V46" t="s">
        <v>889</v>
      </c>
      <c r="W46" s="2" t="s">
        <v>3332</v>
      </c>
      <c r="X46" s="2" t="s">
        <v>3251</v>
      </c>
      <c r="Y46">
        <v>3</v>
      </c>
      <c r="Z46" t="s">
        <v>1416</v>
      </c>
      <c r="AA46">
        <v>-1</v>
      </c>
      <c r="AB46" t="s">
        <v>1372</v>
      </c>
      <c r="AC46">
        <f>Notes!$G$7 * Notes!$C$10 * Notes!$C$13</f>
        <v>222086580</v>
      </c>
      <c r="AD46">
        <f>Notes!$H$7 * Notes!$C$10 * Notes!$C$13</f>
        <v>396629940</v>
      </c>
      <c r="AE46">
        <f>Notes!$I$7 * Notes!$C$10 * Notes!$C$13</f>
        <v>467553960</v>
      </c>
      <c r="AF46">
        <f>Notes!$J$7 * Notes!$C$10 * Notes!$C$13</f>
        <v>111870030</v>
      </c>
      <c r="AG46">
        <v>3</v>
      </c>
      <c r="AH46">
        <v>2</v>
      </c>
      <c r="AI46">
        <v>3</v>
      </c>
    </row>
    <row r="47" spans="1:35" ht="105" customHeight="1" x14ac:dyDescent="0.25">
      <c r="A47" s="7">
        <v>2</v>
      </c>
      <c r="B47" s="9" t="s">
        <v>3491</v>
      </c>
      <c r="C47" s="2" t="s">
        <v>64</v>
      </c>
      <c r="D47" s="9" t="s">
        <v>3492</v>
      </c>
      <c r="E47" s="2"/>
      <c r="F47" s="2" t="s">
        <v>3493</v>
      </c>
      <c r="G47" s="2" t="s">
        <v>99</v>
      </c>
      <c r="H47" s="2" t="s">
        <v>884</v>
      </c>
      <c r="I47" s="2"/>
      <c r="J47" s="2"/>
      <c r="K47" s="2" t="s">
        <v>45</v>
      </c>
      <c r="L47" s="2" t="s">
        <v>3493</v>
      </c>
      <c r="M47" s="2" t="s">
        <v>872</v>
      </c>
      <c r="N47" s="2" t="s">
        <v>274</v>
      </c>
      <c r="O47" s="2" t="s">
        <v>47</v>
      </c>
      <c r="P47" s="2" t="s">
        <v>1215</v>
      </c>
      <c r="Q47" s="2"/>
      <c r="R47" s="2">
        <v>50</v>
      </c>
      <c r="S47" t="s">
        <v>3494</v>
      </c>
      <c r="T47" t="s">
        <v>3495</v>
      </c>
      <c r="U47" t="s">
        <v>3313</v>
      </c>
      <c r="V47" t="s">
        <v>889</v>
      </c>
      <c r="W47" s="2" t="s">
        <v>3332</v>
      </c>
      <c r="X47" s="2" t="s">
        <v>3251</v>
      </c>
      <c r="Y47">
        <v>3</v>
      </c>
      <c r="Z47" t="s">
        <v>1416</v>
      </c>
      <c r="AA47">
        <v>-1</v>
      </c>
      <c r="AB47" t="s">
        <v>1389</v>
      </c>
      <c r="AC47">
        <f>Notes!$G$7 * Notes!$C$10 * Notes!$C$13</f>
        <v>222086580</v>
      </c>
      <c r="AD47">
        <f>Notes!$H$7 * Notes!$C$10 * Notes!$C$13</f>
        <v>396629940</v>
      </c>
      <c r="AE47">
        <f>Notes!$I$7 * Notes!$C$10 * Notes!$C$13</f>
        <v>467553960</v>
      </c>
      <c r="AF47">
        <f>Notes!$J$7 * Notes!$C$10 * Notes!$C$13</f>
        <v>111870030</v>
      </c>
      <c r="AG47">
        <v>3</v>
      </c>
      <c r="AH47">
        <v>3</v>
      </c>
      <c r="AI47">
        <v>3</v>
      </c>
    </row>
    <row r="48" spans="1:35" ht="105" customHeight="1" x14ac:dyDescent="0.25">
      <c r="A48" s="7">
        <v>2</v>
      </c>
      <c r="B48" s="2" t="s">
        <v>3496</v>
      </c>
      <c r="C48" s="2" t="s">
        <v>64</v>
      </c>
      <c r="D48" s="9" t="s">
        <v>3497</v>
      </c>
      <c r="E48" s="2"/>
      <c r="F48" s="2" t="s">
        <v>3498</v>
      </c>
      <c r="G48" s="2" t="s">
        <v>3499</v>
      </c>
      <c r="H48" s="2" t="s">
        <v>884</v>
      </c>
      <c r="I48" s="2"/>
      <c r="J48" s="2"/>
      <c r="K48" s="2" t="s">
        <v>45</v>
      </c>
      <c r="L48" s="2" t="s">
        <v>3498</v>
      </c>
      <c r="M48" s="2" t="s">
        <v>872</v>
      </c>
      <c r="N48" s="2" t="s">
        <v>274</v>
      </c>
      <c r="O48" s="2" t="s">
        <v>47</v>
      </c>
      <c r="P48" s="2" t="s">
        <v>1215</v>
      </c>
      <c r="Q48" s="2"/>
      <c r="R48" s="2">
        <v>51</v>
      </c>
      <c r="S48" t="s">
        <v>3500</v>
      </c>
      <c r="T48" t="s">
        <v>3501</v>
      </c>
      <c r="U48" t="s">
        <v>3267</v>
      </c>
      <c r="V48" t="s">
        <v>889</v>
      </c>
      <c r="W48" s="2" t="s">
        <v>1244</v>
      </c>
      <c r="X48" s="2" t="s">
        <v>3251</v>
      </c>
      <c r="Y48">
        <v>3</v>
      </c>
      <c r="Z48" t="s">
        <v>1389</v>
      </c>
      <c r="AA48">
        <v>2</v>
      </c>
      <c r="AB48" t="s">
        <v>1372</v>
      </c>
      <c r="AC48">
        <f>Notes!$G$7 * Notes!$C$10 * Notes!$C$13</f>
        <v>222086580</v>
      </c>
      <c r="AD48">
        <f>Notes!$H$7 * Notes!$C$10 * Notes!$C$13</f>
        <v>396629940</v>
      </c>
      <c r="AE48">
        <f>Notes!$I$7 * Notes!$C$10 * Notes!$C$13</f>
        <v>467553960</v>
      </c>
      <c r="AF48">
        <f>Notes!$J$7 * Notes!$C$10 * Notes!$C$13</f>
        <v>111870030</v>
      </c>
      <c r="AG48">
        <v>3</v>
      </c>
      <c r="AH48">
        <v>3</v>
      </c>
      <c r="AI48">
        <v>3</v>
      </c>
    </row>
    <row r="49" spans="1:35" ht="105" customHeight="1" x14ac:dyDescent="0.25">
      <c r="A49" s="7">
        <v>2</v>
      </c>
      <c r="B49" s="2" t="s">
        <v>3502</v>
      </c>
      <c r="C49" s="2" t="s">
        <v>64</v>
      </c>
      <c r="D49" s="2" t="s">
        <v>3503</v>
      </c>
      <c r="E49" s="2"/>
      <c r="F49" s="2" t="s">
        <v>3504</v>
      </c>
      <c r="G49" s="2" t="s">
        <v>80</v>
      </c>
      <c r="H49" s="2" t="s">
        <v>884</v>
      </c>
      <c r="I49" s="2"/>
      <c r="J49" s="2"/>
      <c r="K49" s="2" t="s">
        <v>45</v>
      </c>
      <c r="L49" s="2" t="s">
        <v>3504</v>
      </c>
      <c r="M49" s="2" t="s">
        <v>872</v>
      </c>
      <c r="N49" s="2" t="s">
        <v>274</v>
      </c>
      <c r="O49" s="2" t="s">
        <v>47</v>
      </c>
      <c r="P49" s="2" t="s">
        <v>1215</v>
      </c>
      <c r="Q49" s="2"/>
      <c r="R49" s="2">
        <v>52</v>
      </c>
      <c r="S49" t="s">
        <v>3505</v>
      </c>
      <c r="T49" t="s">
        <v>3506</v>
      </c>
      <c r="U49" t="s">
        <v>3313</v>
      </c>
      <c r="V49" t="s">
        <v>889</v>
      </c>
      <c r="W49" s="2" t="s">
        <v>3332</v>
      </c>
      <c r="X49" s="2" t="s">
        <v>3251</v>
      </c>
      <c r="Y49">
        <v>3</v>
      </c>
      <c r="Z49" t="s">
        <v>1389</v>
      </c>
      <c r="AA49">
        <v>-1</v>
      </c>
      <c r="AB49" t="s">
        <v>1372</v>
      </c>
      <c r="AC49">
        <f>Notes!$G$7 * Notes!$C$10 * Notes!$C$13</f>
        <v>222086580</v>
      </c>
      <c r="AD49">
        <f>Notes!$H$7 * Notes!$C$10 * Notes!$C$13</f>
        <v>396629940</v>
      </c>
      <c r="AE49">
        <f>Notes!$I$7 * Notes!$C$10 * Notes!$C$13</f>
        <v>467553960</v>
      </c>
      <c r="AF49">
        <f>Notes!$J$7 * Notes!$C$10 * Notes!$C$13</f>
        <v>111870030</v>
      </c>
      <c r="AG49">
        <v>3</v>
      </c>
      <c r="AH49">
        <v>3</v>
      </c>
      <c r="AI49">
        <v>3</v>
      </c>
    </row>
    <row r="50" spans="1:35" ht="105" customHeight="1" x14ac:dyDescent="0.25">
      <c r="A50" s="7">
        <v>2</v>
      </c>
      <c r="B50" s="9" t="s">
        <v>3507</v>
      </c>
      <c r="C50" s="2" t="s">
        <v>64</v>
      </c>
      <c r="D50" s="9" t="s">
        <v>3508</v>
      </c>
      <c r="E50" s="2"/>
      <c r="F50" s="2" t="s">
        <v>3509</v>
      </c>
      <c r="G50" s="2" t="s">
        <v>87</v>
      </c>
      <c r="H50" s="2" t="s">
        <v>884</v>
      </c>
      <c r="I50" s="2"/>
      <c r="J50" s="2"/>
      <c r="K50" s="2" t="s">
        <v>45</v>
      </c>
      <c r="L50" s="2" t="s">
        <v>3509</v>
      </c>
      <c r="M50" s="2" t="s">
        <v>872</v>
      </c>
      <c r="N50" s="2" t="s">
        <v>274</v>
      </c>
      <c r="O50" s="2" t="s">
        <v>47</v>
      </c>
      <c r="P50" s="2" t="s">
        <v>1215</v>
      </c>
      <c r="Q50" s="2"/>
      <c r="R50" s="2">
        <v>53</v>
      </c>
      <c r="S50" t="s">
        <v>3510</v>
      </c>
      <c r="T50" t="s">
        <v>3511</v>
      </c>
      <c r="U50" t="s">
        <v>3313</v>
      </c>
      <c r="V50" t="s">
        <v>889</v>
      </c>
      <c r="W50" s="2" t="s">
        <v>3332</v>
      </c>
      <c r="X50" s="2" t="s">
        <v>3251</v>
      </c>
      <c r="Y50">
        <v>3</v>
      </c>
      <c r="Z50" t="s">
        <v>1416</v>
      </c>
      <c r="AA50">
        <v>-1</v>
      </c>
      <c r="AB50" t="s">
        <v>1389</v>
      </c>
      <c r="AC50">
        <f>Notes!$G$7 * Notes!$C$10 * Notes!$C$13</f>
        <v>222086580</v>
      </c>
      <c r="AD50">
        <f>Notes!$H$7 * Notes!$C$10 * Notes!$C$13</f>
        <v>396629940</v>
      </c>
      <c r="AE50">
        <f>Notes!$I$7 * Notes!$C$10 * Notes!$C$13</f>
        <v>467553960</v>
      </c>
      <c r="AF50">
        <f>Notes!$J$7 * Notes!$C$10 * Notes!$C$13</f>
        <v>111870030</v>
      </c>
      <c r="AG50">
        <v>3</v>
      </c>
      <c r="AH50">
        <v>3</v>
      </c>
      <c r="AI50">
        <v>3</v>
      </c>
    </row>
    <row r="51" spans="1:35" ht="105" customHeight="1" x14ac:dyDescent="0.25">
      <c r="A51" s="7">
        <v>2</v>
      </c>
      <c r="B51" s="2" t="s">
        <v>3512</v>
      </c>
      <c r="C51" s="2" t="s">
        <v>64</v>
      </c>
      <c r="D51" s="2" t="s">
        <v>3513</v>
      </c>
      <c r="E51" s="2"/>
      <c r="F51" s="2" t="s">
        <v>3514</v>
      </c>
      <c r="G51" s="2" t="s">
        <v>74</v>
      </c>
      <c r="H51" s="2" t="s">
        <v>884</v>
      </c>
      <c r="I51" s="2"/>
      <c r="J51" s="2"/>
      <c r="K51" s="2" t="s">
        <v>45</v>
      </c>
      <c r="L51" s="2" t="s">
        <v>3514</v>
      </c>
      <c r="M51" s="2" t="s">
        <v>872</v>
      </c>
      <c r="N51" s="2" t="s">
        <v>274</v>
      </c>
      <c r="O51" s="2" t="s">
        <v>47</v>
      </c>
      <c r="P51" s="2" t="s">
        <v>1215</v>
      </c>
      <c r="Q51" s="2"/>
      <c r="R51" s="2">
        <v>54</v>
      </c>
      <c r="S51" t="s">
        <v>3515</v>
      </c>
      <c r="T51" t="s">
        <v>3516</v>
      </c>
      <c r="U51" t="s">
        <v>3313</v>
      </c>
      <c r="V51" t="s">
        <v>889</v>
      </c>
      <c r="W51" s="2" t="s">
        <v>3517</v>
      </c>
      <c r="X51" s="2" t="s">
        <v>3251</v>
      </c>
      <c r="Y51">
        <v>3</v>
      </c>
      <c r="Z51" t="s">
        <v>1372</v>
      </c>
      <c r="AA51">
        <v>-1</v>
      </c>
      <c r="AB51" t="s">
        <v>1372</v>
      </c>
      <c r="AC51">
        <f>Notes!$G$7 * Notes!$C$10 * Notes!$C$13</f>
        <v>222086580</v>
      </c>
      <c r="AD51">
        <f>Notes!$H$7 * Notes!$C$10 * Notes!$C$13</f>
        <v>396629940</v>
      </c>
      <c r="AE51">
        <f>Notes!$I$7 * Notes!$C$10 * Notes!$C$13</f>
        <v>467553960</v>
      </c>
      <c r="AF51">
        <f>Notes!$J$7 * Notes!$C$10 * Notes!$C$13</f>
        <v>111870030</v>
      </c>
      <c r="AG51">
        <v>3</v>
      </c>
      <c r="AH51">
        <v>3</v>
      </c>
      <c r="AI51">
        <v>3</v>
      </c>
    </row>
    <row r="52" spans="1:35" ht="105" customHeight="1" x14ac:dyDescent="0.25">
      <c r="A52" s="7">
        <v>2</v>
      </c>
      <c r="B52" s="2" t="s">
        <v>3518</v>
      </c>
      <c r="C52" s="2" t="s">
        <v>64</v>
      </c>
      <c r="D52" s="2" t="s">
        <v>3519</v>
      </c>
      <c r="E52" s="2"/>
      <c r="F52" s="2" t="s">
        <v>3520</v>
      </c>
      <c r="G52" s="2" t="s">
        <v>67</v>
      </c>
      <c r="H52" s="2" t="s">
        <v>884</v>
      </c>
      <c r="I52" s="2"/>
      <c r="J52" s="2"/>
      <c r="K52" s="2" t="s">
        <v>45</v>
      </c>
      <c r="L52" s="2" t="s">
        <v>3520</v>
      </c>
      <c r="M52" s="2" t="s">
        <v>872</v>
      </c>
      <c r="N52" s="2" t="s">
        <v>274</v>
      </c>
      <c r="O52" s="2" t="s">
        <v>47</v>
      </c>
      <c r="P52" s="2" t="s">
        <v>1215</v>
      </c>
      <c r="Q52" s="2"/>
      <c r="R52" s="2">
        <v>55</v>
      </c>
      <c r="S52" t="s">
        <v>3521</v>
      </c>
      <c r="T52" t="s">
        <v>3522</v>
      </c>
      <c r="U52" t="s">
        <v>3313</v>
      </c>
      <c r="V52" t="s">
        <v>889</v>
      </c>
      <c r="W52" s="2" t="s">
        <v>3517</v>
      </c>
      <c r="X52" s="2" t="s">
        <v>3251</v>
      </c>
      <c r="Y52">
        <v>3</v>
      </c>
      <c r="Z52" t="s">
        <v>1372</v>
      </c>
      <c r="AA52">
        <v>-1</v>
      </c>
      <c r="AB52" t="s">
        <v>1372</v>
      </c>
      <c r="AC52">
        <f>Notes!$G$7 * Notes!$C$10 * Notes!$C$13</f>
        <v>222086580</v>
      </c>
      <c r="AD52">
        <f>Notes!$H$7 * Notes!$C$10 * Notes!$C$13</f>
        <v>396629940</v>
      </c>
      <c r="AE52">
        <f>Notes!$I$7 * Notes!$C$10 * Notes!$C$13</f>
        <v>467553960</v>
      </c>
      <c r="AF52">
        <f>Notes!$J$7 * Notes!$C$10 * Notes!$C$13</f>
        <v>111870030</v>
      </c>
      <c r="AG52">
        <v>3</v>
      </c>
      <c r="AH52">
        <v>3</v>
      </c>
      <c r="AI52">
        <v>3</v>
      </c>
    </row>
    <row r="53" spans="1:35" ht="105" customHeight="1" x14ac:dyDescent="0.25">
      <c r="A53" s="7">
        <v>2</v>
      </c>
      <c r="B53" s="2" t="s">
        <v>3523</v>
      </c>
      <c r="C53" s="2" t="s">
        <v>64</v>
      </c>
      <c r="D53" s="2" t="s">
        <v>3524</v>
      </c>
      <c r="E53" s="2"/>
      <c r="F53" s="2" t="s">
        <v>3525</v>
      </c>
      <c r="G53" s="2" t="s">
        <v>3526</v>
      </c>
      <c r="H53" s="2" t="s">
        <v>884</v>
      </c>
      <c r="I53" s="2"/>
      <c r="J53" s="2"/>
      <c r="K53" s="2" t="s">
        <v>45</v>
      </c>
      <c r="L53" s="2" t="s">
        <v>3525</v>
      </c>
      <c r="M53" s="2" t="s">
        <v>872</v>
      </c>
      <c r="N53" s="2" t="s">
        <v>274</v>
      </c>
      <c r="O53" s="2" t="s">
        <v>47</v>
      </c>
      <c r="P53" s="2" t="s">
        <v>1215</v>
      </c>
      <c r="Q53" s="2"/>
      <c r="R53" s="2">
        <v>56</v>
      </c>
      <c r="S53" t="s">
        <v>3527</v>
      </c>
      <c r="T53" t="s">
        <v>3528</v>
      </c>
      <c r="U53" t="s">
        <v>3267</v>
      </c>
      <c r="V53" t="s">
        <v>889</v>
      </c>
      <c r="W53" s="2" t="s">
        <v>1244</v>
      </c>
      <c r="X53" s="2" t="s">
        <v>3251</v>
      </c>
      <c r="Y53">
        <v>3</v>
      </c>
      <c r="Z53" t="s">
        <v>1389</v>
      </c>
      <c r="AA53">
        <v>-1</v>
      </c>
      <c r="AB53" t="s">
        <v>1389</v>
      </c>
      <c r="AC53">
        <f>Notes!$G$7 * Notes!$C$10 * Notes!$C$13</f>
        <v>222086580</v>
      </c>
      <c r="AD53">
        <f>Notes!$H$7 * Notes!$C$10 * Notes!$C$13</f>
        <v>396629940</v>
      </c>
      <c r="AE53">
        <f>Notes!$I$7 * Notes!$C$10 * Notes!$C$13</f>
        <v>467553960</v>
      </c>
      <c r="AF53">
        <f>Notes!$J$7 * Notes!$C$10 * Notes!$C$13</f>
        <v>111870030</v>
      </c>
      <c r="AG53">
        <v>3</v>
      </c>
      <c r="AH53">
        <v>3</v>
      </c>
      <c r="AI53">
        <v>3</v>
      </c>
    </row>
    <row r="54" spans="1:35" ht="105" customHeight="1" x14ac:dyDescent="0.25">
      <c r="A54" s="7">
        <v>2</v>
      </c>
      <c r="B54" s="2" t="s">
        <v>3529</v>
      </c>
      <c r="C54" s="2" t="s">
        <v>64</v>
      </c>
      <c r="D54" s="2" t="s">
        <v>3530</v>
      </c>
      <c r="E54" s="2"/>
      <c r="F54" s="2" t="s">
        <v>3531</v>
      </c>
      <c r="G54" s="2" t="s">
        <v>3532</v>
      </c>
      <c r="H54" s="2" t="s">
        <v>884</v>
      </c>
      <c r="I54" s="2"/>
      <c r="J54" s="2"/>
      <c r="K54" s="2" t="s">
        <v>45</v>
      </c>
      <c r="L54" s="2" t="s">
        <v>3531</v>
      </c>
      <c r="M54" s="2" t="s">
        <v>872</v>
      </c>
      <c r="N54" s="2" t="s">
        <v>274</v>
      </c>
      <c r="O54" s="2" t="s">
        <v>47</v>
      </c>
      <c r="P54" s="2" t="s">
        <v>1215</v>
      </c>
      <c r="Q54" s="2"/>
      <c r="R54" s="2">
        <v>57</v>
      </c>
      <c r="S54" t="s">
        <v>3533</v>
      </c>
      <c r="T54" t="s">
        <v>3534</v>
      </c>
      <c r="U54" t="s">
        <v>3267</v>
      </c>
      <c r="V54" t="s">
        <v>889</v>
      </c>
      <c r="W54" s="2" t="s">
        <v>1244</v>
      </c>
      <c r="X54" s="2" t="s">
        <v>3251</v>
      </c>
      <c r="Y54">
        <v>3</v>
      </c>
      <c r="Z54" t="s">
        <v>1372</v>
      </c>
      <c r="AA54">
        <v>-1</v>
      </c>
      <c r="AB54" t="s">
        <v>1389</v>
      </c>
      <c r="AC54">
        <f>Notes!$G$7 * Notes!$C$10 * Notes!$C$13</f>
        <v>222086580</v>
      </c>
      <c r="AD54">
        <f>Notes!$H$7 * Notes!$C$10 * Notes!$C$13</f>
        <v>396629940</v>
      </c>
      <c r="AE54">
        <f>Notes!$I$7 * Notes!$C$10 * Notes!$C$13</f>
        <v>467553960</v>
      </c>
      <c r="AF54">
        <f>Notes!$J$7 * Notes!$C$10 * Notes!$C$13</f>
        <v>111870030</v>
      </c>
      <c r="AG54">
        <v>3</v>
      </c>
      <c r="AH54">
        <v>2</v>
      </c>
      <c r="AI54">
        <v>3</v>
      </c>
    </row>
    <row r="55" spans="1:35" ht="105" customHeight="1" x14ac:dyDescent="0.25">
      <c r="A55" s="7">
        <v>2</v>
      </c>
      <c r="B55" s="2" t="s">
        <v>3535</v>
      </c>
      <c r="C55" s="2" t="s">
        <v>64</v>
      </c>
      <c r="D55" s="2" t="s">
        <v>3536</v>
      </c>
      <c r="E55" s="2"/>
      <c r="F55" s="2" t="s">
        <v>3537</v>
      </c>
      <c r="G55" s="2" t="s">
        <v>3538</v>
      </c>
      <c r="H55" s="2" t="s">
        <v>884</v>
      </c>
      <c r="I55" s="2"/>
      <c r="J55" s="2"/>
      <c r="K55" s="2" t="s">
        <v>45</v>
      </c>
      <c r="L55" s="2" t="s">
        <v>3537</v>
      </c>
      <c r="M55" s="2" t="s">
        <v>872</v>
      </c>
      <c r="N55" s="2" t="s">
        <v>274</v>
      </c>
      <c r="O55" s="2" t="s">
        <v>47</v>
      </c>
      <c r="P55" s="2" t="s">
        <v>1215</v>
      </c>
      <c r="Q55" s="2"/>
      <c r="R55" s="2">
        <v>58</v>
      </c>
      <c r="S55" t="s">
        <v>3539</v>
      </c>
      <c r="T55" t="s">
        <v>3540</v>
      </c>
      <c r="U55" t="s">
        <v>3267</v>
      </c>
      <c r="V55" t="s">
        <v>889</v>
      </c>
      <c r="W55" s="2" t="s">
        <v>1244</v>
      </c>
      <c r="X55" s="2" t="s">
        <v>3251</v>
      </c>
      <c r="Y55">
        <v>3</v>
      </c>
      <c r="Z55" t="s">
        <v>1389</v>
      </c>
      <c r="AA55">
        <v>-1</v>
      </c>
      <c r="AB55" t="s">
        <v>1389</v>
      </c>
      <c r="AC55">
        <f>Notes!$G$7 * Notes!$C$10 * Notes!$C$13</f>
        <v>222086580</v>
      </c>
      <c r="AD55">
        <f>Notes!$H$7 * Notes!$C$10 * Notes!$C$13</f>
        <v>396629940</v>
      </c>
      <c r="AE55">
        <f>Notes!$I$7 * Notes!$C$10 * Notes!$C$13</f>
        <v>467553960</v>
      </c>
      <c r="AF55">
        <f>Notes!$J$7 * Notes!$C$10 * Notes!$C$13</f>
        <v>111870030</v>
      </c>
      <c r="AG55">
        <v>3</v>
      </c>
      <c r="AH55">
        <v>2</v>
      </c>
      <c r="AI55">
        <v>3</v>
      </c>
    </row>
    <row r="56" spans="1:35" ht="105" customHeight="1" x14ac:dyDescent="0.25">
      <c r="A56" s="7">
        <v>2</v>
      </c>
      <c r="B56" s="2" t="s">
        <v>3541</v>
      </c>
      <c r="C56" s="2" t="s">
        <v>39</v>
      </c>
      <c r="D56" s="2" t="s">
        <v>3542</v>
      </c>
      <c r="E56" s="2"/>
      <c r="F56" s="2" t="s">
        <v>3543</v>
      </c>
      <c r="G56" s="2" t="s">
        <v>3544</v>
      </c>
      <c r="H56" s="2" t="s">
        <v>884</v>
      </c>
      <c r="I56" s="2"/>
      <c r="J56" s="2"/>
      <c r="K56" s="2" t="s">
        <v>45</v>
      </c>
      <c r="L56" s="2" t="s">
        <v>3543</v>
      </c>
      <c r="M56" s="2" t="s">
        <v>872</v>
      </c>
      <c r="N56" s="2" t="s">
        <v>274</v>
      </c>
      <c r="O56" s="2" t="s">
        <v>47</v>
      </c>
      <c r="P56" s="2" t="s">
        <v>1215</v>
      </c>
      <c r="Q56" s="2"/>
      <c r="R56" s="2">
        <v>59</v>
      </c>
      <c r="S56" t="s">
        <v>3545</v>
      </c>
      <c r="T56" t="s">
        <v>3546</v>
      </c>
      <c r="U56" t="s">
        <v>3313</v>
      </c>
      <c r="V56" t="s">
        <v>889</v>
      </c>
      <c r="W56" s="2" t="s">
        <v>3359</v>
      </c>
      <c r="X56" s="2" t="s">
        <v>3251</v>
      </c>
      <c r="Y56">
        <v>3</v>
      </c>
      <c r="Z56" t="s">
        <v>1389</v>
      </c>
      <c r="AA56">
        <v>1</v>
      </c>
      <c r="AB56" t="s">
        <v>1372</v>
      </c>
      <c r="AC56">
        <f>Notes!$G$7 * Notes!$C$10 * Notes!$C$13</f>
        <v>222086580</v>
      </c>
      <c r="AD56">
        <f>Notes!$H$7 * Notes!$C$10 * Notes!$C$13</f>
        <v>396629940</v>
      </c>
      <c r="AE56">
        <f>Notes!$I$7 * Notes!$C$10 * Notes!$C$13</f>
        <v>467553960</v>
      </c>
      <c r="AF56">
        <f>Notes!$J$7 * Notes!$C$10 * Notes!$C$13</f>
        <v>111870030</v>
      </c>
      <c r="AG56">
        <v>3</v>
      </c>
      <c r="AH56">
        <v>3</v>
      </c>
      <c r="AI56">
        <v>3</v>
      </c>
    </row>
    <row r="57" spans="1:35" ht="105" customHeight="1" x14ac:dyDescent="0.25">
      <c r="A57" s="7">
        <v>2</v>
      </c>
      <c r="B57" s="2" t="s">
        <v>3547</v>
      </c>
      <c r="C57" s="2" t="s">
        <v>39</v>
      </c>
      <c r="D57" s="2" t="s">
        <v>3548</v>
      </c>
      <c r="E57" s="2"/>
      <c r="F57" s="2" t="s">
        <v>3549</v>
      </c>
      <c r="G57" s="2" t="s">
        <v>3550</v>
      </c>
      <c r="H57" s="2" t="s">
        <v>884</v>
      </c>
      <c r="I57" s="2"/>
      <c r="J57" s="2"/>
      <c r="K57" s="2" t="s">
        <v>45</v>
      </c>
      <c r="L57" s="2" t="s">
        <v>3549</v>
      </c>
      <c r="M57" s="2" t="s">
        <v>872</v>
      </c>
      <c r="N57" s="2" t="s">
        <v>274</v>
      </c>
      <c r="O57" s="2" t="s">
        <v>47</v>
      </c>
      <c r="P57" s="2" t="s">
        <v>1215</v>
      </c>
      <c r="Q57" s="2"/>
      <c r="R57" s="2">
        <v>60</v>
      </c>
      <c r="S57" t="s">
        <v>3551</v>
      </c>
      <c r="T57" t="s">
        <v>3552</v>
      </c>
      <c r="U57" t="s">
        <v>3267</v>
      </c>
      <c r="V57" t="s">
        <v>889</v>
      </c>
      <c r="W57" s="2" t="s">
        <v>1244</v>
      </c>
      <c r="X57" s="2" t="s">
        <v>3251</v>
      </c>
      <c r="Y57">
        <v>3</v>
      </c>
      <c r="Z57" t="s">
        <v>1389</v>
      </c>
      <c r="AA57">
        <v>1</v>
      </c>
      <c r="AB57" t="s">
        <v>1372</v>
      </c>
      <c r="AC57">
        <f>Notes!$G$7 * Notes!$C$10 * Notes!$C$13</f>
        <v>222086580</v>
      </c>
      <c r="AD57">
        <f>Notes!$H$7 * Notes!$C$10 * Notes!$C$13</f>
        <v>396629940</v>
      </c>
      <c r="AE57">
        <f>Notes!$I$7 * Notes!$C$10 * Notes!$C$13</f>
        <v>467553960</v>
      </c>
      <c r="AF57">
        <f>Notes!$J$7 * Notes!$C$10 * Notes!$C$13</f>
        <v>111870030</v>
      </c>
      <c r="AG57">
        <v>3</v>
      </c>
      <c r="AH57">
        <v>3</v>
      </c>
      <c r="AI57">
        <v>3</v>
      </c>
    </row>
    <row r="58" spans="1:35" ht="105" customHeight="1" x14ac:dyDescent="0.25">
      <c r="A58" s="7">
        <v>2</v>
      </c>
      <c r="B58" s="2" t="s">
        <v>3553</v>
      </c>
      <c r="C58" s="2" t="s">
        <v>39</v>
      </c>
      <c r="D58" s="2" t="s">
        <v>3554</v>
      </c>
      <c r="E58" s="2"/>
      <c r="F58" s="2" t="s">
        <v>3555</v>
      </c>
      <c r="G58" s="2" t="s">
        <v>3556</v>
      </c>
      <c r="H58" s="2" t="s">
        <v>884</v>
      </c>
      <c r="I58" s="2"/>
      <c r="J58" s="2"/>
      <c r="K58" s="2" t="s">
        <v>45</v>
      </c>
      <c r="L58" s="2" t="s">
        <v>3555</v>
      </c>
      <c r="M58" s="2" t="s">
        <v>872</v>
      </c>
      <c r="N58" s="2" t="s">
        <v>274</v>
      </c>
      <c r="O58" s="2" t="s">
        <v>47</v>
      </c>
      <c r="P58" s="2" t="s">
        <v>1215</v>
      </c>
      <c r="Q58" s="2"/>
      <c r="R58" s="2">
        <v>61</v>
      </c>
      <c r="S58" t="s">
        <v>3557</v>
      </c>
      <c r="T58" t="s">
        <v>3558</v>
      </c>
      <c r="U58" t="s">
        <v>3267</v>
      </c>
      <c r="V58" t="s">
        <v>889</v>
      </c>
      <c r="W58" s="2" t="s">
        <v>1244</v>
      </c>
      <c r="X58" s="2" t="s">
        <v>3251</v>
      </c>
      <c r="Y58">
        <v>3</v>
      </c>
      <c r="Z58" t="s">
        <v>1416</v>
      </c>
      <c r="AA58">
        <v>2</v>
      </c>
      <c r="AB58" t="s">
        <v>1372</v>
      </c>
      <c r="AC58">
        <f>Notes!$G$7 * Notes!$C$10 * Notes!$C$13</f>
        <v>222086580</v>
      </c>
      <c r="AD58">
        <f>Notes!$H$7 * Notes!$C$10 * Notes!$C$13</f>
        <v>396629940</v>
      </c>
      <c r="AE58">
        <f>Notes!$I$7 * Notes!$C$10 * Notes!$C$13</f>
        <v>467553960</v>
      </c>
      <c r="AF58">
        <f>Notes!$J$7 * Notes!$C$10 * Notes!$C$13</f>
        <v>111870030</v>
      </c>
      <c r="AG58">
        <v>3</v>
      </c>
      <c r="AH58">
        <v>3</v>
      </c>
      <c r="AI58">
        <v>3</v>
      </c>
    </row>
    <row r="59" spans="1:35" ht="105" customHeight="1" x14ac:dyDescent="0.25">
      <c r="A59" s="7" t="s">
        <v>37</v>
      </c>
      <c r="B59" s="2" t="s">
        <v>3559</v>
      </c>
      <c r="C59" s="2" t="s">
        <v>103</v>
      </c>
      <c r="D59" s="2" t="s">
        <v>894</v>
      </c>
      <c r="E59" s="2"/>
      <c r="F59" s="2" t="s">
        <v>895</v>
      </c>
      <c r="G59" s="2" t="s">
        <v>896</v>
      </c>
      <c r="H59" s="2" t="s">
        <v>884</v>
      </c>
      <c r="I59" s="2"/>
      <c r="J59" s="2"/>
      <c r="K59" s="2" t="s">
        <v>45</v>
      </c>
      <c r="L59" s="2" t="s">
        <v>895</v>
      </c>
      <c r="M59" s="2" t="s">
        <v>872</v>
      </c>
      <c r="N59" s="2" t="s">
        <v>274</v>
      </c>
      <c r="O59" s="2" t="s">
        <v>897</v>
      </c>
      <c r="P59" s="2" t="s">
        <v>1215</v>
      </c>
      <c r="Q59" s="2"/>
      <c r="R59" s="2">
        <v>62</v>
      </c>
      <c r="S59" t="s">
        <v>3560</v>
      </c>
      <c r="T59" t="s">
        <v>899</v>
      </c>
      <c r="U59" t="s">
        <v>3561</v>
      </c>
      <c r="V59" t="s">
        <v>889</v>
      </c>
      <c r="W59" s="2" t="s">
        <v>3562</v>
      </c>
      <c r="X59" s="2" t="s">
        <v>3251</v>
      </c>
      <c r="Y59">
        <v>1</v>
      </c>
      <c r="Z59" t="s">
        <v>1372</v>
      </c>
      <c r="AA59">
        <v>1</v>
      </c>
      <c r="AB59" t="s">
        <v>1372</v>
      </c>
      <c r="AC59">
        <f>Notes!$G$7 * Notes!$C$10 * Notes!$C$13</f>
        <v>222086580</v>
      </c>
      <c r="AD59">
        <f>Notes!$H$7 * Notes!$C$10 * Notes!$C$13</f>
        <v>396629940</v>
      </c>
      <c r="AE59">
        <f>Notes!$I$7 * Notes!$C$10 * Notes!$C$13</f>
        <v>467553960</v>
      </c>
      <c r="AF59">
        <f>Notes!$J$7 * Notes!$C$10 * Notes!$C$13</f>
        <v>111870030</v>
      </c>
      <c r="AG59">
        <v>2</v>
      </c>
      <c r="AH59">
        <v>2</v>
      </c>
      <c r="AI59">
        <v>1</v>
      </c>
    </row>
    <row r="60" spans="1:35" ht="105" customHeight="1" x14ac:dyDescent="0.25">
      <c r="A60" s="7" t="s">
        <v>37</v>
      </c>
      <c r="B60" s="2" t="s">
        <v>3563</v>
      </c>
      <c r="C60" s="2" t="s">
        <v>103</v>
      </c>
      <c r="D60" s="2" t="s">
        <v>904</v>
      </c>
      <c r="E60" s="2"/>
      <c r="F60" s="2" t="s">
        <v>905</v>
      </c>
      <c r="G60" s="2" t="s">
        <v>906</v>
      </c>
      <c r="H60" s="2" t="s">
        <v>884</v>
      </c>
      <c r="I60" s="2"/>
      <c r="J60" s="2"/>
      <c r="K60" s="2" t="s">
        <v>45</v>
      </c>
      <c r="L60" s="2" t="s">
        <v>905</v>
      </c>
      <c r="M60" s="2" t="s">
        <v>872</v>
      </c>
      <c r="N60" s="2" t="s">
        <v>274</v>
      </c>
      <c r="O60" s="2" t="s">
        <v>897</v>
      </c>
      <c r="P60" s="2" t="s">
        <v>1215</v>
      </c>
      <c r="Q60" s="2"/>
      <c r="R60" s="2">
        <v>63</v>
      </c>
      <c r="S60" t="s">
        <v>3564</v>
      </c>
      <c r="T60" t="s">
        <v>909</v>
      </c>
      <c r="U60" t="s">
        <v>3561</v>
      </c>
      <c r="V60" t="s">
        <v>889</v>
      </c>
      <c r="W60" s="2" t="s">
        <v>3562</v>
      </c>
      <c r="X60" s="2" t="s">
        <v>3251</v>
      </c>
      <c r="Y60">
        <v>1</v>
      </c>
      <c r="Z60" t="s">
        <v>1372</v>
      </c>
      <c r="AA60">
        <v>1</v>
      </c>
      <c r="AB60" t="s">
        <v>1372</v>
      </c>
      <c r="AC60">
        <f>Notes!$G$7 * Notes!$C$10 * Notes!$C$13</f>
        <v>222086580</v>
      </c>
      <c r="AD60">
        <f>Notes!$H$7 * Notes!$C$10 * Notes!$C$13</f>
        <v>396629940</v>
      </c>
      <c r="AE60">
        <f>Notes!$I$7 * Notes!$C$10 * Notes!$C$13</f>
        <v>467553960</v>
      </c>
      <c r="AF60">
        <f>Notes!$J$7 * Notes!$C$10 * Notes!$C$13</f>
        <v>111870030</v>
      </c>
      <c r="AG60">
        <v>1</v>
      </c>
      <c r="AH60">
        <v>2</v>
      </c>
      <c r="AI60">
        <v>1</v>
      </c>
    </row>
    <row r="61" spans="1:35" ht="105" customHeight="1" x14ac:dyDescent="0.25">
      <c r="A61" s="7" t="s">
        <v>37</v>
      </c>
      <c r="B61" s="2" t="s">
        <v>3565</v>
      </c>
      <c r="C61" s="2" t="s">
        <v>103</v>
      </c>
      <c r="D61" s="2" t="s">
        <v>3566</v>
      </c>
      <c r="E61" s="2"/>
      <c r="F61" s="2" t="s">
        <v>3567</v>
      </c>
      <c r="G61" s="2" t="s">
        <v>3568</v>
      </c>
      <c r="H61" s="2" t="s">
        <v>884</v>
      </c>
      <c r="I61" s="2"/>
      <c r="J61" s="2"/>
      <c r="K61" s="2" t="s">
        <v>45</v>
      </c>
      <c r="L61" s="2" t="s">
        <v>3567</v>
      </c>
      <c r="M61" s="2" t="s">
        <v>872</v>
      </c>
      <c r="N61" s="2" t="s">
        <v>274</v>
      </c>
      <c r="O61" s="2" t="s">
        <v>47</v>
      </c>
      <c r="P61" s="2" t="s">
        <v>1215</v>
      </c>
      <c r="Q61" s="2"/>
      <c r="R61" s="2">
        <v>64</v>
      </c>
      <c r="S61" t="s">
        <v>3569</v>
      </c>
      <c r="T61" t="s">
        <v>3570</v>
      </c>
      <c r="U61" t="s">
        <v>3267</v>
      </c>
      <c r="V61" t="s">
        <v>889</v>
      </c>
      <c r="W61" s="2" t="s">
        <v>1219</v>
      </c>
      <c r="X61" s="2" t="s">
        <v>3251</v>
      </c>
      <c r="Y61">
        <v>3</v>
      </c>
      <c r="Z61" t="s">
        <v>1372</v>
      </c>
      <c r="AA61">
        <v>3</v>
      </c>
      <c r="AB61" t="s">
        <v>1389</v>
      </c>
      <c r="AC61">
        <f>Notes!$G$7 * Notes!$C$10 * Notes!$C$13</f>
        <v>222086580</v>
      </c>
      <c r="AD61">
        <f>Notes!$H$7 * Notes!$C$10 * Notes!$C$13</f>
        <v>396629940</v>
      </c>
      <c r="AE61">
        <f>Notes!$I$7 * Notes!$C$10 * Notes!$C$13</f>
        <v>467553960</v>
      </c>
      <c r="AF61">
        <f>Notes!$J$7 * Notes!$C$10 * Notes!$C$13</f>
        <v>111870030</v>
      </c>
      <c r="AG61">
        <v>2</v>
      </c>
      <c r="AH61">
        <v>2</v>
      </c>
      <c r="AI61">
        <v>3</v>
      </c>
    </row>
    <row r="62" spans="1:35" ht="105" customHeight="1" x14ac:dyDescent="0.25">
      <c r="A62" s="7" t="s">
        <v>823</v>
      </c>
      <c r="B62" s="2" t="s">
        <v>3571</v>
      </c>
      <c r="C62" s="2" t="s">
        <v>1195</v>
      </c>
      <c r="D62" s="2" t="s">
        <v>3572</v>
      </c>
      <c r="E62" s="2"/>
      <c r="F62" s="2" t="s">
        <v>3573</v>
      </c>
      <c r="G62" s="2" t="s">
        <v>3574</v>
      </c>
      <c r="H62" s="2" t="s">
        <v>647</v>
      </c>
      <c r="I62" s="2"/>
      <c r="J62" s="2"/>
      <c r="K62" s="2" t="s">
        <v>45</v>
      </c>
      <c r="L62" s="2" t="s">
        <v>3573</v>
      </c>
      <c r="M62" s="2" t="s">
        <v>872</v>
      </c>
      <c r="N62" s="2" t="s">
        <v>274</v>
      </c>
      <c r="O62" s="2" t="s">
        <v>897</v>
      </c>
      <c r="P62" s="2" t="s">
        <v>1215</v>
      </c>
      <c r="Q62" s="2"/>
      <c r="R62" s="2">
        <v>65</v>
      </c>
      <c r="S62" t="s">
        <v>3575</v>
      </c>
      <c r="T62" t="s">
        <v>3576</v>
      </c>
      <c r="U62" t="s">
        <v>3253</v>
      </c>
      <c r="V62" t="s">
        <v>3250</v>
      </c>
      <c r="W62" s="2" t="s">
        <v>1244</v>
      </c>
      <c r="X62" s="2" t="s">
        <v>3251</v>
      </c>
      <c r="Y62">
        <v>3</v>
      </c>
      <c r="Z62" t="s">
        <v>1372</v>
      </c>
      <c r="AA62">
        <v>1</v>
      </c>
      <c r="AB62" t="s">
        <v>1389</v>
      </c>
      <c r="AC62">
        <f>Notes!$G$7 * Notes!$C$10 * Notes!$C$13</f>
        <v>222086580</v>
      </c>
      <c r="AD62">
        <f>Notes!$H$7 * Notes!$C$10 * Notes!$C$13</f>
        <v>396629940</v>
      </c>
      <c r="AE62">
        <f>Notes!$I$7 * Notes!$C$10 * Notes!$C$13</f>
        <v>467553960</v>
      </c>
      <c r="AF62">
        <f>Notes!$J$7 * Notes!$C$10 * Notes!$C$13</f>
        <v>111870030</v>
      </c>
      <c r="AG62">
        <v>3</v>
      </c>
      <c r="AH62">
        <v>2</v>
      </c>
      <c r="AI62">
        <v>3</v>
      </c>
    </row>
    <row r="63" spans="1:35" ht="105" customHeight="1" x14ac:dyDescent="0.25">
      <c r="A63" s="7" t="s">
        <v>823</v>
      </c>
      <c r="B63" s="2" t="s">
        <v>3577</v>
      </c>
      <c r="C63" s="2" t="s">
        <v>1195</v>
      </c>
      <c r="D63" s="2" t="s">
        <v>3572</v>
      </c>
      <c r="E63" s="2"/>
      <c r="F63" s="2" t="s">
        <v>3578</v>
      </c>
      <c r="G63" s="2" t="s">
        <v>3579</v>
      </c>
      <c r="H63" s="2" t="s">
        <v>647</v>
      </c>
      <c r="I63" s="2"/>
      <c r="J63" s="2"/>
      <c r="K63" s="2" t="s">
        <v>45</v>
      </c>
      <c r="L63" s="2" t="s">
        <v>3578</v>
      </c>
      <c r="M63" s="2" t="s">
        <v>872</v>
      </c>
      <c r="N63" s="2" t="s">
        <v>274</v>
      </c>
      <c r="O63" s="2" t="s">
        <v>897</v>
      </c>
      <c r="P63" s="2" t="s">
        <v>1215</v>
      </c>
      <c r="Q63" s="2"/>
      <c r="R63" s="2">
        <v>66</v>
      </c>
      <c r="S63" t="s">
        <v>3580</v>
      </c>
      <c r="T63" t="s">
        <v>3581</v>
      </c>
      <c r="U63" t="s">
        <v>3253</v>
      </c>
      <c r="V63" t="s">
        <v>3250</v>
      </c>
      <c r="W63" s="2" t="s">
        <v>1244</v>
      </c>
      <c r="X63" s="2" t="s">
        <v>3251</v>
      </c>
      <c r="Y63">
        <v>3</v>
      </c>
      <c r="Z63" t="s">
        <v>1372</v>
      </c>
      <c r="AA63">
        <v>1</v>
      </c>
      <c r="AB63" t="s">
        <v>1389</v>
      </c>
      <c r="AC63">
        <f>Notes!$G$7 * Notes!$C$10 * Notes!$C$13</f>
        <v>222086580</v>
      </c>
      <c r="AD63">
        <f>Notes!$H$7 * Notes!$C$10 * Notes!$C$13</f>
        <v>396629940</v>
      </c>
      <c r="AE63">
        <f>Notes!$I$7 * Notes!$C$10 * Notes!$C$13</f>
        <v>467553960</v>
      </c>
      <c r="AF63">
        <f>Notes!$J$7 * Notes!$C$10 * Notes!$C$13</f>
        <v>111870030</v>
      </c>
      <c r="AG63">
        <v>3</v>
      </c>
      <c r="AH63">
        <v>2</v>
      </c>
      <c r="AI63">
        <v>3</v>
      </c>
    </row>
    <row r="64" spans="1:35" ht="105" customHeight="1" x14ac:dyDescent="0.25">
      <c r="A64" s="7">
        <v>2</v>
      </c>
      <c r="B64" s="2" t="s">
        <v>3582</v>
      </c>
      <c r="C64" s="2" t="s">
        <v>3583</v>
      </c>
      <c r="D64" s="2" t="s">
        <v>3582</v>
      </c>
      <c r="E64" s="2"/>
      <c r="F64" s="2" t="s">
        <v>3584</v>
      </c>
      <c r="G64" s="2" t="s">
        <v>3585</v>
      </c>
      <c r="H64" s="2" t="s">
        <v>884</v>
      </c>
      <c r="I64" s="2"/>
      <c r="J64" s="2"/>
      <c r="K64" s="2" t="s">
        <v>45</v>
      </c>
      <c r="L64" s="2" t="s">
        <v>3584</v>
      </c>
      <c r="M64" s="2" t="s">
        <v>872</v>
      </c>
      <c r="N64" s="2" t="s">
        <v>274</v>
      </c>
      <c r="O64" s="2" t="s">
        <v>897</v>
      </c>
      <c r="P64" s="2" t="s">
        <v>1215</v>
      </c>
      <c r="Q64" s="2"/>
      <c r="R64" s="2">
        <v>67</v>
      </c>
      <c r="S64" t="s">
        <v>3586</v>
      </c>
      <c r="T64" t="s">
        <v>3587</v>
      </c>
      <c r="U64" t="s">
        <v>3561</v>
      </c>
      <c r="V64" t="s">
        <v>889</v>
      </c>
      <c r="W64" s="2" t="s">
        <v>3588</v>
      </c>
      <c r="X64" s="2" t="s">
        <v>3251</v>
      </c>
      <c r="Y64">
        <v>1</v>
      </c>
      <c r="Z64" t="s">
        <v>1372</v>
      </c>
      <c r="AA64">
        <v>1</v>
      </c>
      <c r="AB64" t="s">
        <v>1372</v>
      </c>
      <c r="AC64">
        <f>Notes!$G$7 * Notes!$C$10 * Notes!$C$13</f>
        <v>222086580</v>
      </c>
      <c r="AD64">
        <f>Notes!$H$7 * Notes!$C$10 * Notes!$C$13</f>
        <v>396629940</v>
      </c>
      <c r="AE64">
        <f>Notes!$I$7 * Notes!$C$10 * Notes!$C$13</f>
        <v>467553960</v>
      </c>
      <c r="AF64">
        <f>Notes!$J$7 * Notes!$C$10 * Notes!$C$13</f>
        <v>111870030</v>
      </c>
      <c r="AG64">
        <v>3</v>
      </c>
      <c r="AH64">
        <v>2</v>
      </c>
      <c r="AI64">
        <v>3</v>
      </c>
    </row>
    <row r="65" spans="1:35" ht="105" customHeight="1" x14ac:dyDescent="0.25">
      <c r="A65" s="7">
        <v>2</v>
      </c>
      <c r="B65" s="2" t="s">
        <v>3589</v>
      </c>
      <c r="C65" s="2" t="s">
        <v>3583</v>
      </c>
      <c r="D65" s="2" t="s">
        <v>3589</v>
      </c>
      <c r="E65" s="2"/>
      <c r="F65" s="2" t="s">
        <v>3590</v>
      </c>
      <c r="G65" s="2" t="s">
        <v>3591</v>
      </c>
      <c r="H65" s="2" t="s">
        <v>884</v>
      </c>
      <c r="I65" s="2"/>
      <c r="J65" s="2"/>
      <c r="K65" s="2" t="s">
        <v>45</v>
      </c>
      <c r="L65" s="2" t="s">
        <v>3590</v>
      </c>
      <c r="M65" s="2" t="s">
        <v>872</v>
      </c>
      <c r="N65" s="2" t="s">
        <v>274</v>
      </c>
      <c r="O65" s="2" t="s">
        <v>897</v>
      </c>
      <c r="P65" s="2" t="s">
        <v>1215</v>
      </c>
      <c r="Q65" s="2"/>
      <c r="R65" s="2">
        <v>68</v>
      </c>
      <c r="S65" t="s">
        <v>3592</v>
      </c>
      <c r="T65" t="s">
        <v>3593</v>
      </c>
      <c r="U65" t="s">
        <v>3561</v>
      </c>
      <c r="V65" t="s">
        <v>889</v>
      </c>
      <c r="W65" s="2" t="s">
        <v>3588</v>
      </c>
      <c r="X65" s="2" t="s">
        <v>3251</v>
      </c>
      <c r="Y65">
        <v>1</v>
      </c>
      <c r="Z65" t="s">
        <v>1372</v>
      </c>
      <c r="AA65">
        <v>1</v>
      </c>
      <c r="AB65" t="s">
        <v>1372</v>
      </c>
      <c r="AC65">
        <f>Notes!$G$7 * Notes!$C$10 * Notes!$C$13</f>
        <v>222086580</v>
      </c>
      <c r="AD65">
        <f>Notes!$H$7 * Notes!$C$10 * Notes!$C$13</f>
        <v>396629940</v>
      </c>
      <c r="AE65">
        <f>Notes!$I$7 * Notes!$C$10 * Notes!$C$13</f>
        <v>467553960</v>
      </c>
      <c r="AF65">
        <f>Notes!$J$7 * Notes!$C$10 * Notes!$C$13</f>
        <v>111870030</v>
      </c>
      <c r="AG65">
        <v>3</v>
      </c>
      <c r="AH65">
        <v>2</v>
      </c>
      <c r="AI65">
        <v>3</v>
      </c>
    </row>
    <row r="66" spans="1:35" ht="105" customHeight="1" x14ac:dyDescent="0.25">
      <c r="A66" s="7">
        <v>2</v>
      </c>
      <c r="B66" s="2" t="s">
        <v>3594</v>
      </c>
      <c r="C66" s="2" t="s">
        <v>3583</v>
      </c>
      <c r="D66" s="2" t="s">
        <v>3594</v>
      </c>
      <c r="E66" s="2"/>
      <c r="F66" s="2" t="s">
        <v>3595</v>
      </c>
      <c r="G66" s="2" t="s">
        <v>3596</v>
      </c>
      <c r="H66" s="2" t="s">
        <v>884</v>
      </c>
      <c r="I66" s="2"/>
      <c r="J66" s="2"/>
      <c r="K66" s="2" t="s">
        <v>45</v>
      </c>
      <c r="L66" s="2" t="s">
        <v>3595</v>
      </c>
      <c r="M66" s="2" t="s">
        <v>872</v>
      </c>
      <c r="N66" s="2" t="s">
        <v>274</v>
      </c>
      <c r="O66" s="2" t="s">
        <v>47</v>
      </c>
      <c r="P66" s="2" t="s">
        <v>1215</v>
      </c>
      <c r="Q66" s="2"/>
      <c r="R66" s="2">
        <v>69</v>
      </c>
      <c r="S66" t="s">
        <v>3597</v>
      </c>
      <c r="T66" t="s">
        <v>3598</v>
      </c>
      <c r="U66" t="s">
        <v>3313</v>
      </c>
      <c r="V66" t="s">
        <v>889</v>
      </c>
      <c r="W66" s="2" t="s">
        <v>1244</v>
      </c>
      <c r="X66" s="2" t="s">
        <v>3251</v>
      </c>
      <c r="Y66">
        <v>3</v>
      </c>
      <c r="Z66" t="s">
        <v>1416</v>
      </c>
      <c r="AA66">
        <v>1</v>
      </c>
      <c r="AB66" t="s">
        <v>1372</v>
      </c>
      <c r="AC66">
        <f>Notes!$G$7 * Notes!$C$10 * Notes!$C$13</f>
        <v>222086580</v>
      </c>
      <c r="AD66">
        <f>Notes!$H$7 * Notes!$C$10 * Notes!$C$13</f>
        <v>396629940</v>
      </c>
      <c r="AE66">
        <f>Notes!$I$7 * Notes!$C$10 * Notes!$C$13</f>
        <v>467553960</v>
      </c>
      <c r="AF66">
        <f>Notes!$J$7 * Notes!$C$10 * Notes!$C$13</f>
        <v>111870030</v>
      </c>
      <c r="AG66">
        <v>3</v>
      </c>
      <c r="AH66">
        <v>2</v>
      </c>
      <c r="AI66">
        <v>3</v>
      </c>
    </row>
    <row r="67" spans="1:35" ht="105" customHeight="1" x14ac:dyDescent="0.25">
      <c r="A67" s="7">
        <v>2</v>
      </c>
      <c r="B67" s="2" t="s">
        <v>3599</v>
      </c>
      <c r="C67" s="2" t="s">
        <v>3583</v>
      </c>
      <c r="D67" s="2" t="s">
        <v>3599</v>
      </c>
      <c r="E67" s="2"/>
      <c r="F67" s="2" t="s">
        <v>3600</v>
      </c>
      <c r="G67" s="2" t="s">
        <v>3601</v>
      </c>
      <c r="H67" s="2" t="s">
        <v>884</v>
      </c>
      <c r="I67" s="2"/>
      <c r="J67" s="2"/>
      <c r="K67" s="2" t="s">
        <v>45</v>
      </c>
      <c r="L67" s="2" t="s">
        <v>3600</v>
      </c>
      <c r="M67" s="2" t="s">
        <v>872</v>
      </c>
      <c r="N67" s="2" t="s">
        <v>274</v>
      </c>
      <c r="O67" s="2" t="s">
        <v>47</v>
      </c>
      <c r="P67" s="2" t="s">
        <v>1215</v>
      </c>
      <c r="Q67" s="2"/>
      <c r="R67" s="2">
        <v>70</v>
      </c>
      <c r="S67" t="s">
        <v>3602</v>
      </c>
      <c r="T67" t="s">
        <v>3603</v>
      </c>
      <c r="U67" t="s">
        <v>3313</v>
      </c>
      <c r="V67" t="s">
        <v>889</v>
      </c>
      <c r="W67" s="2" t="s">
        <v>1244</v>
      </c>
      <c r="X67" s="2" t="s">
        <v>3251</v>
      </c>
      <c r="Y67">
        <v>3</v>
      </c>
      <c r="Z67" t="s">
        <v>1416</v>
      </c>
      <c r="AA67">
        <v>1</v>
      </c>
      <c r="AB67" t="s">
        <v>1372</v>
      </c>
      <c r="AC67">
        <f>Notes!$G$7 * Notes!$C$10 * Notes!$C$13</f>
        <v>222086580</v>
      </c>
      <c r="AD67">
        <f>Notes!$H$7 * Notes!$C$10 * Notes!$C$13</f>
        <v>396629940</v>
      </c>
      <c r="AE67">
        <f>Notes!$I$7 * Notes!$C$10 * Notes!$C$13</f>
        <v>467553960</v>
      </c>
      <c r="AF67">
        <f>Notes!$J$7 * Notes!$C$10 * Notes!$C$13</f>
        <v>111870030</v>
      </c>
      <c r="AG67">
        <v>3</v>
      </c>
      <c r="AH67">
        <v>2</v>
      </c>
      <c r="AI67">
        <v>3</v>
      </c>
    </row>
    <row r="68" spans="1:35" ht="105" customHeight="1" x14ac:dyDescent="0.25">
      <c r="A68" s="7" t="s">
        <v>823</v>
      </c>
      <c r="B68" s="2" t="s">
        <v>3604</v>
      </c>
      <c r="C68" s="2" t="s">
        <v>3605</v>
      </c>
      <c r="D68" s="2" t="s">
        <v>3606</v>
      </c>
      <c r="E68" s="2"/>
      <c r="F68" s="2" t="s">
        <v>3607</v>
      </c>
      <c r="G68" s="2" t="s">
        <v>3608</v>
      </c>
      <c r="H68" s="2" t="s">
        <v>884</v>
      </c>
      <c r="I68" s="2"/>
      <c r="J68" s="2"/>
      <c r="K68" s="2" t="s">
        <v>45</v>
      </c>
      <c r="L68" s="2" t="s">
        <v>3607</v>
      </c>
      <c r="M68" s="2" t="s">
        <v>872</v>
      </c>
      <c r="N68" s="2" t="s">
        <v>274</v>
      </c>
      <c r="O68" s="2" t="s">
        <v>47</v>
      </c>
      <c r="P68" s="2" t="s">
        <v>1215</v>
      </c>
      <c r="Q68" s="2"/>
      <c r="R68" s="2">
        <v>71</v>
      </c>
      <c r="S68" t="s">
        <v>3609</v>
      </c>
      <c r="T68" t="s">
        <v>3610</v>
      </c>
      <c r="U68" t="s">
        <v>3313</v>
      </c>
      <c r="V68" t="s">
        <v>889</v>
      </c>
      <c r="W68" s="2" t="s">
        <v>1244</v>
      </c>
      <c r="X68" s="2" t="s">
        <v>3251</v>
      </c>
      <c r="Y68">
        <v>3</v>
      </c>
      <c r="Z68" t="s">
        <v>1416</v>
      </c>
      <c r="AA68">
        <v>-1</v>
      </c>
      <c r="AB68" t="s">
        <v>1372</v>
      </c>
      <c r="AC68">
        <f>Notes!$G$7 * Notes!$C$10 * Notes!$C$13</f>
        <v>222086580</v>
      </c>
      <c r="AD68">
        <f>Notes!$H$7 * Notes!$C$10 * Notes!$C$13</f>
        <v>396629940</v>
      </c>
      <c r="AE68">
        <f>Notes!$I$7 * Notes!$C$10 * Notes!$C$13</f>
        <v>467553960</v>
      </c>
      <c r="AF68">
        <f>Notes!$J$7 * Notes!$C$10 * Notes!$C$13</f>
        <v>111870030</v>
      </c>
      <c r="AG68">
        <v>3</v>
      </c>
      <c r="AH68">
        <v>2</v>
      </c>
      <c r="AI68">
        <v>3</v>
      </c>
    </row>
    <row r="69" spans="1:35" ht="105" customHeight="1" x14ac:dyDescent="0.25">
      <c r="A69" s="7" t="s">
        <v>256</v>
      </c>
      <c r="B69" s="2" t="s">
        <v>3611</v>
      </c>
      <c r="C69" s="2" t="s">
        <v>3243</v>
      </c>
      <c r="D69" s="2" t="s">
        <v>3612</v>
      </c>
      <c r="E69" s="2"/>
      <c r="F69" s="2" t="s">
        <v>3613</v>
      </c>
      <c r="G69" s="2" t="s">
        <v>3614</v>
      </c>
      <c r="H69" s="2" t="s">
        <v>884</v>
      </c>
      <c r="I69" s="2"/>
      <c r="J69" s="2"/>
      <c r="K69" s="2" t="s">
        <v>45</v>
      </c>
      <c r="L69" s="2" t="s">
        <v>3613</v>
      </c>
      <c r="M69" s="2" t="s">
        <v>872</v>
      </c>
      <c r="N69" s="2" t="s">
        <v>274</v>
      </c>
      <c r="O69" s="2" t="s">
        <v>47</v>
      </c>
      <c r="P69" s="2" t="s">
        <v>1215</v>
      </c>
      <c r="Q69" s="2"/>
      <c r="R69" s="2">
        <v>72</v>
      </c>
      <c r="S69" t="s">
        <v>3615</v>
      </c>
      <c r="T69" t="s">
        <v>3616</v>
      </c>
      <c r="U69" t="s">
        <v>3267</v>
      </c>
      <c r="V69" t="s">
        <v>889</v>
      </c>
      <c r="W69" s="2" t="s">
        <v>1244</v>
      </c>
      <c r="X69" s="2" t="s">
        <v>3251</v>
      </c>
      <c r="Y69">
        <v>3</v>
      </c>
      <c r="Z69" t="s">
        <v>1389</v>
      </c>
      <c r="AA69">
        <v>-1</v>
      </c>
      <c r="AB69" t="s">
        <v>1389</v>
      </c>
      <c r="AC69">
        <f>Notes!$G$7 * Notes!$C$10 * Notes!$C$13</f>
        <v>222086580</v>
      </c>
      <c r="AD69">
        <f>Notes!$H$7 * Notes!$C$10 * Notes!$C$13</f>
        <v>396629940</v>
      </c>
      <c r="AE69">
        <f>Notes!$I$7 * Notes!$C$10 * Notes!$C$13</f>
        <v>467553960</v>
      </c>
      <c r="AF69">
        <f>Notes!$J$7 * Notes!$C$10 * Notes!$C$13</f>
        <v>111870030</v>
      </c>
      <c r="AG69">
        <v>3</v>
      </c>
      <c r="AH69">
        <v>3</v>
      </c>
      <c r="AI69">
        <v>3</v>
      </c>
    </row>
    <row r="70" spans="1:35" ht="105" customHeight="1" x14ac:dyDescent="0.25">
      <c r="A70" s="7" t="s">
        <v>256</v>
      </c>
      <c r="B70" s="2" t="s">
        <v>3617</v>
      </c>
      <c r="C70" s="2" t="s">
        <v>3243</v>
      </c>
      <c r="D70" s="2" t="s">
        <v>3618</v>
      </c>
      <c r="E70" s="2"/>
      <c r="F70" s="2" t="s">
        <v>3619</v>
      </c>
      <c r="G70" s="2" t="s">
        <v>3620</v>
      </c>
      <c r="H70" s="2" t="s">
        <v>884</v>
      </c>
      <c r="I70" s="2"/>
      <c r="J70" s="2"/>
      <c r="K70" s="2" t="s">
        <v>45</v>
      </c>
      <c r="L70" s="2" t="s">
        <v>3619</v>
      </c>
      <c r="M70" s="2" t="s">
        <v>872</v>
      </c>
      <c r="N70" s="2" t="s">
        <v>274</v>
      </c>
      <c r="O70" s="2" t="s">
        <v>47</v>
      </c>
      <c r="P70" s="2" t="s">
        <v>1215</v>
      </c>
      <c r="Q70" s="2"/>
      <c r="R70" s="2">
        <v>73</v>
      </c>
      <c r="S70" t="s">
        <v>3621</v>
      </c>
      <c r="T70" t="s">
        <v>3622</v>
      </c>
      <c r="U70" t="s">
        <v>3267</v>
      </c>
      <c r="V70" t="s">
        <v>889</v>
      </c>
      <c r="W70" s="2" t="s">
        <v>1244</v>
      </c>
      <c r="X70" s="2" t="s">
        <v>3251</v>
      </c>
      <c r="Y70">
        <v>3</v>
      </c>
      <c r="Z70" t="s">
        <v>1389</v>
      </c>
      <c r="AA70">
        <v>-1</v>
      </c>
      <c r="AB70" t="s">
        <v>1389</v>
      </c>
      <c r="AC70">
        <f>Notes!$G$7 * Notes!$C$10 * Notes!$C$13</f>
        <v>222086580</v>
      </c>
      <c r="AD70">
        <f>Notes!$H$7 * Notes!$C$10 * Notes!$C$13</f>
        <v>396629940</v>
      </c>
      <c r="AE70">
        <f>Notes!$I$7 * Notes!$C$10 * Notes!$C$13</f>
        <v>467553960</v>
      </c>
      <c r="AF70">
        <f>Notes!$J$7 * Notes!$C$10 * Notes!$C$13</f>
        <v>111870030</v>
      </c>
      <c r="AG70">
        <v>3</v>
      </c>
      <c r="AH70">
        <v>3</v>
      </c>
      <c r="AI70">
        <v>3</v>
      </c>
    </row>
    <row r="71" spans="1:35" ht="105" customHeight="1" x14ac:dyDescent="0.25">
      <c r="A71" s="7" t="s">
        <v>256</v>
      </c>
      <c r="B71" s="2" t="s">
        <v>3623</v>
      </c>
      <c r="C71" s="2" t="s">
        <v>3583</v>
      </c>
      <c r="D71" s="2" t="s">
        <v>3624</v>
      </c>
      <c r="E71" s="2"/>
      <c r="F71" s="2" t="s">
        <v>3625</v>
      </c>
      <c r="G71" s="2" t="s">
        <v>3626</v>
      </c>
      <c r="H71" s="2" t="s">
        <v>884</v>
      </c>
      <c r="I71" s="2"/>
      <c r="J71" s="2"/>
      <c r="K71" s="2" t="s">
        <v>45</v>
      </c>
      <c r="L71" s="2" t="s">
        <v>3625</v>
      </c>
      <c r="M71" s="2" t="s">
        <v>872</v>
      </c>
      <c r="N71" s="2" t="s">
        <v>274</v>
      </c>
      <c r="O71" s="2" t="s">
        <v>897</v>
      </c>
      <c r="P71" s="2" t="s">
        <v>1215</v>
      </c>
      <c r="Q71" s="2"/>
      <c r="R71" s="2">
        <v>74</v>
      </c>
      <c r="S71" t="s">
        <v>3627</v>
      </c>
      <c r="T71" t="s">
        <v>3628</v>
      </c>
      <c r="U71" t="s">
        <v>3561</v>
      </c>
      <c r="V71" t="s">
        <v>889</v>
      </c>
      <c r="W71" s="2" t="s">
        <v>1244</v>
      </c>
      <c r="X71" s="2" t="s">
        <v>3251</v>
      </c>
      <c r="Y71">
        <v>3</v>
      </c>
      <c r="Z71" t="s">
        <v>1389</v>
      </c>
      <c r="AA71">
        <v>-1</v>
      </c>
      <c r="AB71" t="s">
        <v>1372</v>
      </c>
      <c r="AC71">
        <f>Notes!$G$7 * Notes!$C$10 * Notes!$C$13</f>
        <v>222086580</v>
      </c>
      <c r="AD71">
        <f>Notes!$H$7 * Notes!$C$10 * Notes!$C$13</f>
        <v>396629940</v>
      </c>
      <c r="AE71">
        <f>Notes!$I$7 * Notes!$C$10 * Notes!$C$13</f>
        <v>467553960</v>
      </c>
      <c r="AF71">
        <f>Notes!$J$7 * Notes!$C$10 * Notes!$C$13</f>
        <v>111870030</v>
      </c>
      <c r="AG71">
        <v>3</v>
      </c>
      <c r="AH71">
        <v>3</v>
      </c>
      <c r="AI71">
        <v>3</v>
      </c>
    </row>
    <row r="72" spans="1:35" ht="105" customHeight="1" x14ac:dyDescent="0.25">
      <c r="A72" s="7" t="s">
        <v>256</v>
      </c>
      <c r="B72" s="2" t="s">
        <v>3629</v>
      </c>
      <c r="C72" s="2" t="s">
        <v>3583</v>
      </c>
      <c r="D72" s="2" t="s">
        <v>3630</v>
      </c>
      <c r="E72" s="2"/>
      <c r="F72" s="2" t="s">
        <v>3631</v>
      </c>
      <c r="G72" s="2" t="s">
        <v>3632</v>
      </c>
      <c r="H72" s="2" t="s">
        <v>884</v>
      </c>
      <c r="I72" s="2"/>
      <c r="J72" s="2"/>
      <c r="K72" s="2" t="s">
        <v>45</v>
      </c>
      <c r="L72" s="2" t="s">
        <v>3631</v>
      </c>
      <c r="M72" s="2" t="s">
        <v>872</v>
      </c>
      <c r="N72" s="2" t="s">
        <v>274</v>
      </c>
      <c r="O72" s="2" t="s">
        <v>897</v>
      </c>
      <c r="P72" s="2" t="s">
        <v>1215</v>
      </c>
      <c r="Q72" s="2"/>
      <c r="R72" s="2">
        <v>75</v>
      </c>
      <c r="S72" t="s">
        <v>3633</v>
      </c>
      <c r="T72" t="s">
        <v>3634</v>
      </c>
      <c r="U72" t="s">
        <v>3561</v>
      </c>
      <c r="V72" t="s">
        <v>889</v>
      </c>
      <c r="W72" s="2" t="s">
        <v>1244</v>
      </c>
      <c r="X72" s="2" t="s">
        <v>3251</v>
      </c>
      <c r="Y72">
        <v>3</v>
      </c>
      <c r="Z72" t="s">
        <v>1389</v>
      </c>
      <c r="AA72">
        <v>-1</v>
      </c>
      <c r="AB72" t="s">
        <v>1372</v>
      </c>
      <c r="AC72">
        <f>Notes!$G$7 * Notes!$C$10 * Notes!$C$13</f>
        <v>222086580</v>
      </c>
      <c r="AD72">
        <f>Notes!$H$7 * Notes!$C$10 * Notes!$C$13</f>
        <v>396629940</v>
      </c>
      <c r="AE72">
        <f>Notes!$I$7 * Notes!$C$10 * Notes!$C$13</f>
        <v>467553960</v>
      </c>
      <c r="AF72">
        <f>Notes!$J$7 * Notes!$C$10 * Notes!$C$13</f>
        <v>111870030</v>
      </c>
      <c r="AG72">
        <v>3</v>
      </c>
      <c r="AH72">
        <v>3</v>
      </c>
      <c r="AI72">
        <v>3</v>
      </c>
    </row>
    <row r="73" spans="1:35" ht="105" customHeight="1" x14ac:dyDescent="0.25">
      <c r="A73" s="7" t="s">
        <v>256</v>
      </c>
      <c r="B73" s="2" t="s">
        <v>3635</v>
      </c>
      <c r="C73" s="2" t="s">
        <v>3583</v>
      </c>
      <c r="D73" s="2" t="s">
        <v>3636</v>
      </c>
      <c r="E73" s="2"/>
      <c r="F73" s="2" t="s">
        <v>3637</v>
      </c>
      <c r="G73" s="2" t="s">
        <v>3638</v>
      </c>
      <c r="H73" s="2" t="s">
        <v>884</v>
      </c>
      <c r="I73" s="2"/>
      <c r="J73" s="2"/>
      <c r="K73" s="2" t="s">
        <v>45</v>
      </c>
      <c r="L73" s="2" t="s">
        <v>3637</v>
      </c>
      <c r="M73" s="2" t="s">
        <v>872</v>
      </c>
      <c r="N73" s="2" t="s">
        <v>274</v>
      </c>
      <c r="O73" s="2" t="s">
        <v>897</v>
      </c>
      <c r="P73" s="2" t="s">
        <v>1215</v>
      </c>
      <c r="Q73" s="2"/>
      <c r="R73" s="2">
        <v>76</v>
      </c>
      <c r="S73" t="s">
        <v>3639</v>
      </c>
      <c r="T73" t="s">
        <v>3640</v>
      </c>
      <c r="U73" t="s">
        <v>3561</v>
      </c>
      <c r="V73" t="s">
        <v>889</v>
      </c>
      <c r="W73" s="2" t="s">
        <v>1244</v>
      </c>
      <c r="X73" s="2" t="s">
        <v>3251</v>
      </c>
      <c r="Y73">
        <v>3</v>
      </c>
      <c r="Z73" t="s">
        <v>1389</v>
      </c>
      <c r="AA73">
        <v>-1</v>
      </c>
      <c r="AB73" t="s">
        <v>1372</v>
      </c>
      <c r="AC73">
        <f>Notes!$G$7 * Notes!$C$10 * Notes!$C$13</f>
        <v>222086580</v>
      </c>
      <c r="AD73">
        <f>Notes!$H$7 * Notes!$C$10 * Notes!$C$13</f>
        <v>396629940</v>
      </c>
      <c r="AE73">
        <f>Notes!$I$7 * Notes!$C$10 * Notes!$C$13</f>
        <v>467553960</v>
      </c>
      <c r="AF73">
        <f>Notes!$J$7 * Notes!$C$10 * Notes!$C$13</f>
        <v>111870030</v>
      </c>
      <c r="AG73">
        <v>3</v>
      </c>
      <c r="AH73">
        <v>3</v>
      </c>
      <c r="AI73">
        <v>3</v>
      </c>
    </row>
    <row r="74" spans="1:35" ht="105" customHeight="1" x14ac:dyDescent="0.25">
      <c r="A74" s="7" t="s">
        <v>256</v>
      </c>
      <c r="B74" s="2" t="s">
        <v>3641</v>
      </c>
      <c r="C74" s="2" t="s">
        <v>3583</v>
      </c>
      <c r="D74" s="2" t="s">
        <v>3642</v>
      </c>
      <c r="E74" s="2"/>
      <c r="F74" s="2" t="s">
        <v>3643</v>
      </c>
      <c r="G74" s="2" t="s">
        <v>3644</v>
      </c>
      <c r="H74" s="2" t="s">
        <v>884</v>
      </c>
      <c r="I74" s="2"/>
      <c r="J74" s="2"/>
      <c r="K74" s="2" t="s">
        <v>45</v>
      </c>
      <c r="L74" s="2" t="s">
        <v>3643</v>
      </c>
      <c r="M74" s="2" t="s">
        <v>872</v>
      </c>
      <c r="N74" s="2" t="s">
        <v>274</v>
      </c>
      <c r="O74" s="2" t="s">
        <v>897</v>
      </c>
      <c r="P74" s="2" t="s">
        <v>1215</v>
      </c>
      <c r="Q74" s="2"/>
      <c r="R74" s="2">
        <v>77</v>
      </c>
      <c r="S74" t="s">
        <v>3645</v>
      </c>
      <c r="T74" t="s">
        <v>3646</v>
      </c>
      <c r="U74" t="s">
        <v>3561</v>
      </c>
      <c r="V74" t="s">
        <v>889</v>
      </c>
      <c r="W74" s="2" t="s">
        <v>1244</v>
      </c>
      <c r="X74" s="2" t="s">
        <v>3251</v>
      </c>
      <c r="Y74">
        <v>3</v>
      </c>
      <c r="Z74" t="s">
        <v>1389</v>
      </c>
      <c r="AA74">
        <v>-1</v>
      </c>
      <c r="AB74" t="s">
        <v>1372</v>
      </c>
      <c r="AC74">
        <f>Notes!$G$7 * Notes!$C$10 * Notes!$C$13</f>
        <v>222086580</v>
      </c>
      <c r="AD74">
        <f>Notes!$H$7 * Notes!$C$10 * Notes!$C$13</f>
        <v>396629940</v>
      </c>
      <c r="AE74">
        <f>Notes!$I$7 * Notes!$C$10 * Notes!$C$13</f>
        <v>467553960</v>
      </c>
      <c r="AF74">
        <f>Notes!$J$7 * Notes!$C$10 * Notes!$C$13</f>
        <v>111870030</v>
      </c>
      <c r="AG74">
        <v>3</v>
      </c>
      <c r="AH74">
        <v>3</v>
      </c>
      <c r="AI74">
        <v>3</v>
      </c>
    </row>
    <row r="75" spans="1:35" ht="105" customHeight="1" x14ac:dyDescent="0.25">
      <c r="A75" s="7">
        <v>3</v>
      </c>
      <c r="B75" s="2" t="s">
        <v>3647</v>
      </c>
      <c r="C75" s="2" t="s">
        <v>3583</v>
      </c>
      <c r="D75" s="2" t="s">
        <v>3648</v>
      </c>
      <c r="E75" s="2"/>
      <c r="F75" s="2" t="s">
        <v>3649</v>
      </c>
      <c r="G75" s="2" t="s">
        <v>3650</v>
      </c>
      <c r="H75" s="2" t="s">
        <v>884</v>
      </c>
      <c r="I75" s="2"/>
      <c r="J75" s="2"/>
      <c r="K75" s="2" t="s">
        <v>45</v>
      </c>
      <c r="L75" s="2" t="s">
        <v>3649</v>
      </c>
      <c r="M75" s="2" t="s">
        <v>872</v>
      </c>
      <c r="N75" s="2" t="s">
        <v>274</v>
      </c>
      <c r="O75" s="2" t="s">
        <v>897</v>
      </c>
      <c r="P75" s="2" t="s">
        <v>1215</v>
      </c>
      <c r="Q75" s="2"/>
      <c r="R75" s="2">
        <v>78</v>
      </c>
      <c r="S75" t="s">
        <v>3651</v>
      </c>
      <c r="T75" t="s">
        <v>3652</v>
      </c>
      <c r="U75" t="s">
        <v>3561</v>
      </c>
      <c r="V75" t="s">
        <v>889</v>
      </c>
      <c r="W75" s="2" t="s">
        <v>1244</v>
      </c>
      <c r="X75" s="2" t="s">
        <v>3251</v>
      </c>
      <c r="Y75">
        <v>3</v>
      </c>
      <c r="Z75" t="s">
        <v>1389</v>
      </c>
      <c r="AA75">
        <v>-1</v>
      </c>
      <c r="AB75" t="s">
        <v>1372</v>
      </c>
      <c r="AC75">
        <f>Notes!$G$7 * Notes!$C$10 * Notes!$C$13</f>
        <v>222086580</v>
      </c>
      <c r="AD75">
        <f>Notes!$H$7 * Notes!$C$10 * Notes!$C$13</f>
        <v>396629940</v>
      </c>
      <c r="AE75">
        <f>Notes!$I$7 * Notes!$C$10 * Notes!$C$13</f>
        <v>467553960</v>
      </c>
      <c r="AF75">
        <f>Notes!$J$7 * Notes!$C$10 * Notes!$C$13</f>
        <v>111870030</v>
      </c>
      <c r="AG75">
        <v>3</v>
      </c>
      <c r="AH75">
        <v>3</v>
      </c>
      <c r="AI75">
        <v>3</v>
      </c>
    </row>
    <row r="76" spans="1:35" ht="105" customHeight="1" x14ac:dyDescent="0.25">
      <c r="A76" s="7">
        <v>3</v>
      </c>
      <c r="B76" s="2" t="s">
        <v>3653</v>
      </c>
      <c r="C76" s="2" t="s">
        <v>3583</v>
      </c>
      <c r="D76" s="2" t="s">
        <v>3654</v>
      </c>
      <c r="E76" s="2"/>
      <c r="F76" s="2" t="s">
        <v>3655</v>
      </c>
      <c r="G76" s="2" t="s">
        <v>3656</v>
      </c>
      <c r="H76" s="2" t="s">
        <v>884</v>
      </c>
      <c r="I76" s="2"/>
      <c r="J76" s="2"/>
      <c r="K76" s="2" t="s">
        <v>45</v>
      </c>
      <c r="L76" s="2" t="s">
        <v>3655</v>
      </c>
      <c r="M76" s="2" t="s">
        <v>872</v>
      </c>
      <c r="N76" s="2" t="s">
        <v>274</v>
      </c>
      <c r="O76" s="2" t="s">
        <v>897</v>
      </c>
      <c r="P76" s="2" t="s">
        <v>1215</v>
      </c>
      <c r="Q76" s="2"/>
      <c r="R76" s="2">
        <v>79</v>
      </c>
      <c r="S76" t="s">
        <v>3657</v>
      </c>
      <c r="T76" t="s">
        <v>3658</v>
      </c>
      <c r="U76" t="s">
        <v>3561</v>
      </c>
      <c r="V76" t="s">
        <v>889</v>
      </c>
      <c r="W76" s="2" t="s">
        <v>1244</v>
      </c>
      <c r="X76" s="2" t="s">
        <v>3251</v>
      </c>
      <c r="Y76">
        <v>3</v>
      </c>
      <c r="Z76" t="s">
        <v>1389</v>
      </c>
      <c r="AA76">
        <v>-1</v>
      </c>
      <c r="AB76" t="s">
        <v>1372</v>
      </c>
      <c r="AC76">
        <f>Notes!$G$7 * Notes!$C$10 * Notes!$C$13</f>
        <v>222086580</v>
      </c>
      <c r="AD76">
        <f>Notes!$H$7 * Notes!$C$10 * Notes!$C$13</f>
        <v>396629940</v>
      </c>
      <c r="AE76">
        <f>Notes!$I$7 * Notes!$C$10 * Notes!$C$13</f>
        <v>467553960</v>
      </c>
      <c r="AF76">
        <f>Notes!$J$7 * Notes!$C$10 * Notes!$C$13</f>
        <v>111870030</v>
      </c>
      <c r="AG76">
        <v>3</v>
      </c>
      <c r="AH76">
        <v>3</v>
      </c>
      <c r="AI76">
        <v>3</v>
      </c>
    </row>
    <row r="77" spans="1:35" ht="105" customHeight="1" x14ac:dyDescent="0.25">
      <c r="A77" s="7" t="s">
        <v>256</v>
      </c>
      <c r="B77" s="2" t="s">
        <v>3659</v>
      </c>
      <c r="C77" s="2" t="s">
        <v>3605</v>
      </c>
      <c r="D77" s="2" t="s">
        <v>3660</v>
      </c>
      <c r="E77" s="2"/>
      <c r="F77" s="2" t="s">
        <v>3661</v>
      </c>
      <c r="G77" s="2" t="s">
        <v>3662</v>
      </c>
      <c r="H77" s="2" t="s">
        <v>3663</v>
      </c>
      <c r="I77" s="2"/>
      <c r="J77" s="2"/>
      <c r="K77" s="2" t="s">
        <v>137</v>
      </c>
      <c r="L77" s="2" t="s">
        <v>3661</v>
      </c>
      <c r="M77" s="2" t="s">
        <v>872</v>
      </c>
      <c r="N77" s="2" t="s">
        <v>274</v>
      </c>
      <c r="O77" s="2" t="s">
        <v>47</v>
      </c>
      <c r="P77" s="2" t="s">
        <v>1215</v>
      </c>
      <c r="Q77" s="2"/>
      <c r="R77" s="2">
        <v>80</v>
      </c>
      <c r="S77" t="s">
        <v>3664</v>
      </c>
      <c r="T77" t="s">
        <v>3665</v>
      </c>
      <c r="U77" t="s">
        <v>3666</v>
      </c>
      <c r="V77" t="s">
        <v>3667</v>
      </c>
      <c r="W77" s="2" t="s">
        <v>1244</v>
      </c>
      <c r="X77" s="2" t="s">
        <v>3251</v>
      </c>
      <c r="Y77">
        <v>3</v>
      </c>
      <c r="AA77">
        <v>-1</v>
      </c>
      <c r="AC77">
        <f>Notes!$G$7 * Notes!$C$10 * Notes!$C$13</f>
        <v>222086580</v>
      </c>
      <c r="AD77">
        <f>Notes!$H$7 * Notes!$C$10 * Notes!$C$13</f>
        <v>396629940</v>
      </c>
      <c r="AE77">
        <f>Notes!$I$7 * Notes!$C$10 * Notes!$C$13</f>
        <v>467553960</v>
      </c>
      <c r="AF77">
        <f>Notes!$J$7 * Notes!$C$10 * Notes!$C$13</f>
        <v>111870030</v>
      </c>
      <c r="AG77">
        <v>3</v>
      </c>
      <c r="AH77">
        <v>3</v>
      </c>
      <c r="AI77">
        <v>3</v>
      </c>
    </row>
    <row r="78" spans="1:35" ht="105" customHeight="1" x14ac:dyDescent="0.25">
      <c r="A78" s="7" t="s">
        <v>256</v>
      </c>
      <c r="B78" s="2" t="s">
        <v>3668</v>
      </c>
      <c r="C78" s="2" t="s">
        <v>3605</v>
      </c>
      <c r="D78" s="2" t="s">
        <v>3669</v>
      </c>
      <c r="E78" s="2"/>
      <c r="F78" s="2" t="s">
        <v>3670</v>
      </c>
      <c r="G78" s="2" t="s">
        <v>3671</v>
      </c>
      <c r="H78" s="2" t="s">
        <v>3663</v>
      </c>
      <c r="I78" s="2"/>
      <c r="J78" s="2"/>
      <c r="K78" s="2" t="s">
        <v>137</v>
      </c>
      <c r="L78" s="2" t="s">
        <v>3670</v>
      </c>
      <c r="M78" s="2" t="s">
        <v>872</v>
      </c>
      <c r="N78" s="2" t="s">
        <v>274</v>
      </c>
      <c r="O78" s="2" t="s">
        <v>47</v>
      </c>
      <c r="P78" s="2" t="s">
        <v>1215</v>
      </c>
      <c r="Q78" s="2"/>
      <c r="R78" s="2">
        <v>81</v>
      </c>
      <c r="S78" t="s">
        <v>3672</v>
      </c>
      <c r="T78" t="s">
        <v>3673</v>
      </c>
      <c r="U78" t="s">
        <v>3666</v>
      </c>
      <c r="V78" t="s">
        <v>3667</v>
      </c>
      <c r="W78" s="2" t="s">
        <v>1244</v>
      </c>
      <c r="X78" s="2" t="s">
        <v>3251</v>
      </c>
      <c r="Y78">
        <v>3</v>
      </c>
      <c r="AA78">
        <v>-1</v>
      </c>
      <c r="AC78">
        <f>Notes!$G$7 * Notes!$C$10 * Notes!$C$13</f>
        <v>222086580</v>
      </c>
      <c r="AD78">
        <f>Notes!$H$7 * Notes!$C$10 * Notes!$C$13</f>
        <v>396629940</v>
      </c>
      <c r="AE78">
        <f>Notes!$I$7 * Notes!$C$10 * Notes!$C$13</f>
        <v>467553960</v>
      </c>
      <c r="AF78">
        <f>Notes!$J$7 * Notes!$C$10 * Notes!$C$13</f>
        <v>111870030</v>
      </c>
      <c r="AG78">
        <v>3</v>
      </c>
      <c r="AH78">
        <v>3</v>
      </c>
      <c r="AI78">
        <v>3</v>
      </c>
    </row>
    <row r="79" spans="1:35" ht="105" customHeight="1" x14ac:dyDescent="0.25">
      <c r="A79" s="7">
        <v>2</v>
      </c>
      <c r="B79" s="2" t="s">
        <v>3674</v>
      </c>
      <c r="C79" s="2" t="s">
        <v>2496</v>
      </c>
      <c r="D79" s="2" t="s">
        <v>3675</v>
      </c>
      <c r="E79" s="2"/>
      <c r="F79" s="2" t="s">
        <v>3676</v>
      </c>
      <c r="G79" s="2" t="s">
        <v>3677</v>
      </c>
      <c r="H79" s="2" t="s">
        <v>3663</v>
      </c>
      <c r="I79" s="2"/>
      <c r="J79" s="2"/>
      <c r="K79" s="2" t="s">
        <v>137</v>
      </c>
      <c r="L79" s="2" t="s">
        <v>3676</v>
      </c>
      <c r="M79" s="2" t="s">
        <v>872</v>
      </c>
      <c r="N79" s="2" t="s">
        <v>274</v>
      </c>
      <c r="O79" s="2" t="s">
        <v>47</v>
      </c>
      <c r="P79" s="2" t="s">
        <v>1215</v>
      </c>
      <c r="Q79" s="2"/>
      <c r="R79" s="2">
        <v>82</v>
      </c>
      <c r="S79" t="s">
        <v>3678</v>
      </c>
      <c r="T79" t="s">
        <v>3679</v>
      </c>
      <c r="U79" t="s">
        <v>3680</v>
      </c>
      <c r="V79" t="s">
        <v>3667</v>
      </c>
      <c r="W79" s="2" t="s">
        <v>1244</v>
      </c>
      <c r="X79" s="2" t="s">
        <v>3251</v>
      </c>
      <c r="Y79">
        <v>3</v>
      </c>
      <c r="Z79" t="s">
        <v>1416</v>
      </c>
      <c r="AA79">
        <v>1</v>
      </c>
      <c r="AB79" t="s">
        <v>1372</v>
      </c>
      <c r="AC79">
        <f>Notes!$G$7 * Notes!$C$10 * Notes!$C$13</f>
        <v>222086580</v>
      </c>
      <c r="AD79">
        <f>Notes!$H$7 * Notes!$C$10 * Notes!$C$13</f>
        <v>396629940</v>
      </c>
      <c r="AE79">
        <f>Notes!$I$7 * Notes!$C$10 * Notes!$C$13</f>
        <v>467553960</v>
      </c>
      <c r="AF79">
        <f>Notes!$J$7 * Notes!$C$10 * Notes!$C$13</f>
        <v>111870030</v>
      </c>
      <c r="AG79">
        <v>3</v>
      </c>
      <c r="AH79">
        <v>3</v>
      </c>
      <c r="AI79">
        <v>3</v>
      </c>
    </row>
    <row r="80" spans="1:35" ht="105" customHeight="1" x14ac:dyDescent="0.25">
      <c r="A80" s="7" t="s">
        <v>823</v>
      </c>
      <c r="B80" s="2" t="s">
        <v>3681</v>
      </c>
      <c r="C80" s="2" t="s">
        <v>2496</v>
      </c>
      <c r="D80" s="2" t="s">
        <v>3682</v>
      </c>
      <c r="E80" s="2"/>
      <c r="F80" s="2" t="s">
        <v>3683</v>
      </c>
      <c r="G80" s="2" t="s">
        <v>3684</v>
      </c>
      <c r="H80" s="2" t="s">
        <v>3663</v>
      </c>
      <c r="I80" s="2"/>
      <c r="J80" s="2"/>
      <c r="K80" s="2" t="s">
        <v>137</v>
      </c>
      <c r="L80" s="2" t="s">
        <v>3683</v>
      </c>
      <c r="M80" s="2" t="s">
        <v>872</v>
      </c>
      <c r="N80" s="2" t="s">
        <v>274</v>
      </c>
      <c r="O80" s="2" t="s">
        <v>47</v>
      </c>
      <c r="P80" s="2" t="s">
        <v>1215</v>
      </c>
      <c r="Q80" s="2"/>
      <c r="R80" s="2">
        <v>83</v>
      </c>
      <c r="S80" t="s">
        <v>3685</v>
      </c>
      <c r="T80" t="s">
        <v>3686</v>
      </c>
      <c r="U80" t="s">
        <v>3666</v>
      </c>
      <c r="V80" t="s">
        <v>3667</v>
      </c>
      <c r="W80" s="2" t="s">
        <v>1244</v>
      </c>
      <c r="X80" s="2" t="s">
        <v>3251</v>
      </c>
      <c r="Y80">
        <v>3</v>
      </c>
      <c r="Z80" t="s">
        <v>1416</v>
      </c>
      <c r="AA80">
        <v>2</v>
      </c>
      <c r="AB80" t="s">
        <v>1389</v>
      </c>
      <c r="AC80">
        <f>Notes!$G$7 * Notes!$C$10 * Notes!$C$13</f>
        <v>222086580</v>
      </c>
      <c r="AD80">
        <f>Notes!$H$7 * Notes!$C$10 * Notes!$C$13</f>
        <v>396629940</v>
      </c>
      <c r="AE80">
        <f>Notes!$I$7 * Notes!$C$10 * Notes!$C$13</f>
        <v>467553960</v>
      </c>
      <c r="AF80">
        <f>Notes!$J$7 * Notes!$C$10 * Notes!$C$13</f>
        <v>111870030</v>
      </c>
      <c r="AG80">
        <v>3</v>
      </c>
      <c r="AH80">
        <v>3</v>
      </c>
      <c r="AI80">
        <v>3</v>
      </c>
    </row>
    <row r="81" spans="1:35" ht="105" customHeight="1" x14ac:dyDescent="0.25">
      <c r="A81" s="7" t="s">
        <v>823</v>
      </c>
      <c r="B81" s="2" t="s">
        <v>3687</v>
      </c>
      <c r="C81" s="2" t="s">
        <v>3688</v>
      </c>
      <c r="D81" s="2" t="s">
        <v>3689</v>
      </c>
      <c r="E81" s="2"/>
      <c r="F81" s="2" t="s">
        <v>3690</v>
      </c>
      <c r="G81" s="2" t="s">
        <v>3691</v>
      </c>
      <c r="H81" s="2" t="s">
        <v>43</v>
      </c>
      <c r="I81" s="2"/>
      <c r="J81" s="2"/>
      <c r="K81" s="2" t="s">
        <v>724</v>
      </c>
      <c r="L81" s="2" t="s">
        <v>3690</v>
      </c>
      <c r="M81" s="2" t="s">
        <v>872</v>
      </c>
      <c r="N81" s="2" t="s">
        <v>274</v>
      </c>
      <c r="O81" s="2"/>
      <c r="P81" s="2" t="s">
        <v>1215</v>
      </c>
      <c r="Q81" s="2"/>
      <c r="R81" s="2">
        <v>84</v>
      </c>
      <c r="S81" t="s">
        <v>3692</v>
      </c>
      <c r="T81" t="s">
        <v>3693</v>
      </c>
      <c r="U81" t="s">
        <v>3694</v>
      </c>
      <c r="V81" t="s">
        <v>3695</v>
      </c>
      <c r="W81" s="2" t="s">
        <v>1244</v>
      </c>
      <c r="X81" s="2" t="s">
        <v>3251</v>
      </c>
      <c r="Y81">
        <v>3</v>
      </c>
      <c r="Z81" t="s">
        <v>1372</v>
      </c>
      <c r="AA81">
        <v>1</v>
      </c>
      <c r="AB81" t="s">
        <v>1389</v>
      </c>
      <c r="AC81">
        <f>Notes!$G$7 * Notes!$C$10 * Notes!$C$13</f>
        <v>222086580</v>
      </c>
      <c r="AD81">
        <f>Notes!$H$7 * Notes!$C$10 * Notes!$C$13</f>
        <v>396629940</v>
      </c>
      <c r="AE81">
        <f>Notes!$I$7 * Notes!$C$10 * Notes!$C$13</f>
        <v>467553960</v>
      </c>
      <c r="AF81">
        <f>Notes!$J$7 * Notes!$C$10 * Notes!$C$13</f>
        <v>111870030</v>
      </c>
      <c r="AG81">
        <v>3</v>
      </c>
      <c r="AH81">
        <v>2</v>
      </c>
      <c r="AI81">
        <v>3</v>
      </c>
    </row>
    <row r="82" spans="1:35" ht="105" customHeight="1" x14ac:dyDescent="0.25">
      <c r="A82" s="7" t="s">
        <v>823</v>
      </c>
      <c r="B82" s="2" t="s">
        <v>3696</v>
      </c>
      <c r="C82" s="2" t="s">
        <v>3688</v>
      </c>
      <c r="D82" s="2" t="s">
        <v>3697</v>
      </c>
      <c r="E82" s="2"/>
      <c r="F82" s="2" t="s">
        <v>3698</v>
      </c>
      <c r="G82" s="2" t="s">
        <v>3691</v>
      </c>
      <c r="H82" s="2" t="s">
        <v>43</v>
      </c>
      <c r="I82" s="2"/>
      <c r="J82" s="2"/>
      <c r="K82" s="2" t="s">
        <v>724</v>
      </c>
      <c r="L82" s="2" t="s">
        <v>3698</v>
      </c>
      <c r="M82" s="2" t="s">
        <v>872</v>
      </c>
      <c r="N82" s="2" t="s">
        <v>274</v>
      </c>
      <c r="O82" s="2"/>
      <c r="P82" s="2" t="s">
        <v>1215</v>
      </c>
      <c r="Q82" s="2"/>
      <c r="R82" s="2">
        <v>85</v>
      </c>
      <c r="S82" t="s">
        <v>3699</v>
      </c>
      <c r="T82" t="s">
        <v>3700</v>
      </c>
      <c r="U82" t="s">
        <v>3694</v>
      </c>
      <c r="V82" t="s">
        <v>3695</v>
      </c>
      <c r="W82" s="2" t="s">
        <v>1244</v>
      </c>
      <c r="X82" s="2" t="s">
        <v>3251</v>
      </c>
      <c r="Y82">
        <v>3</v>
      </c>
      <c r="Z82" t="s">
        <v>1372</v>
      </c>
      <c r="AA82">
        <v>1</v>
      </c>
      <c r="AB82" t="s">
        <v>1389</v>
      </c>
      <c r="AC82">
        <f>Notes!$G$7 * Notes!$C$10 * Notes!$C$13</f>
        <v>222086580</v>
      </c>
      <c r="AD82">
        <f>Notes!$H$7 * Notes!$C$10 * Notes!$C$13</f>
        <v>396629940</v>
      </c>
      <c r="AE82">
        <f>Notes!$I$7 * Notes!$C$10 * Notes!$C$13</f>
        <v>467553960</v>
      </c>
      <c r="AF82">
        <f>Notes!$J$7 * Notes!$C$10 * Notes!$C$13</f>
        <v>111870030</v>
      </c>
      <c r="AG82">
        <v>3</v>
      </c>
      <c r="AH82">
        <v>2</v>
      </c>
      <c r="AI82">
        <v>3</v>
      </c>
    </row>
    <row r="83" spans="1:35" ht="105" customHeight="1" x14ac:dyDescent="0.25">
      <c r="A83" s="7" t="s">
        <v>823</v>
      </c>
      <c r="B83" s="2" t="s">
        <v>3701</v>
      </c>
      <c r="C83" s="2" t="s">
        <v>3702</v>
      </c>
      <c r="D83" s="2" t="s">
        <v>3703</v>
      </c>
      <c r="E83" s="2"/>
      <c r="F83" s="2" t="s">
        <v>3704</v>
      </c>
      <c r="G83" s="2" t="s">
        <v>3705</v>
      </c>
      <c r="H83" s="2" t="s">
        <v>43</v>
      </c>
      <c r="I83" s="2"/>
      <c r="J83" s="2"/>
      <c r="K83" s="2" t="s">
        <v>724</v>
      </c>
      <c r="L83" s="2" t="s">
        <v>3704</v>
      </c>
      <c r="M83" s="2" t="s">
        <v>872</v>
      </c>
      <c r="N83" s="2" t="s">
        <v>274</v>
      </c>
      <c r="O83" s="2"/>
      <c r="P83" s="2" t="s">
        <v>1215</v>
      </c>
      <c r="Q83" s="2"/>
      <c r="R83" s="2">
        <v>86</v>
      </c>
      <c r="S83" t="s">
        <v>3706</v>
      </c>
      <c r="T83" t="s">
        <v>3707</v>
      </c>
      <c r="U83" t="s">
        <v>3694</v>
      </c>
      <c r="V83" t="s">
        <v>3695</v>
      </c>
      <c r="W83" s="2" t="s">
        <v>1244</v>
      </c>
      <c r="X83" s="2" t="s">
        <v>3251</v>
      </c>
      <c r="Y83">
        <v>3</v>
      </c>
      <c r="Z83" t="s">
        <v>1372</v>
      </c>
      <c r="AA83">
        <v>1</v>
      </c>
      <c r="AB83" t="s">
        <v>1389</v>
      </c>
      <c r="AC83">
        <f>Notes!$G$7 * Notes!$C$10 * Notes!$C$13</f>
        <v>222086580</v>
      </c>
      <c r="AD83">
        <f>Notes!$H$7 * Notes!$C$10 * Notes!$C$13</f>
        <v>396629940</v>
      </c>
      <c r="AE83">
        <f>Notes!$I$7 * Notes!$C$10 * Notes!$C$13</f>
        <v>467553960</v>
      </c>
      <c r="AF83">
        <f>Notes!$J$7 * Notes!$C$10 * Notes!$C$13</f>
        <v>111870030</v>
      </c>
      <c r="AG83">
        <v>3</v>
      </c>
      <c r="AH83">
        <v>2</v>
      </c>
      <c r="AI83">
        <v>3</v>
      </c>
    </row>
    <row r="84" spans="1:35" ht="105" customHeight="1" x14ac:dyDescent="0.25">
      <c r="A84" s="7" t="s">
        <v>823</v>
      </c>
      <c r="B84" s="2" t="s">
        <v>3708</v>
      </c>
      <c r="C84" s="2" t="s">
        <v>3702</v>
      </c>
      <c r="D84" s="2" t="s">
        <v>3709</v>
      </c>
      <c r="E84" s="2"/>
      <c r="F84" s="2" t="s">
        <v>3710</v>
      </c>
      <c r="G84" s="2" t="s">
        <v>3705</v>
      </c>
      <c r="H84" s="2" t="s">
        <v>43</v>
      </c>
      <c r="I84" s="2"/>
      <c r="J84" s="2"/>
      <c r="K84" s="2" t="s">
        <v>724</v>
      </c>
      <c r="L84" s="2" t="s">
        <v>3710</v>
      </c>
      <c r="M84" s="2" t="s">
        <v>872</v>
      </c>
      <c r="N84" s="2" t="s">
        <v>274</v>
      </c>
      <c r="O84" s="2"/>
      <c r="P84" s="2" t="s">
        <v>1215</v>
      </c>
      <c r="Q84" s="2"/>
      <c r="R84" s="2">
        <v>87</v>
      </c>
      <c r="S84" t="s">
        <v>3711</v>
      </c>
      <c r="T84" t="s">
        <v>3712</v>
      </c>
      <c r="U84" t="s">
        <v>3694</v>
      </c>
      <c r="V84" t="s">
        <v>3695</v>
      </c>
      <c r="W84" s="2" t="s">
        <v>1244</v>
      </c>
      <c r="X84" s="2" t="s">
        <v>3251</v>
      </c>
      <c r="Y84">
        <v>3</v>
      </c>
      <c r="Z84" t="s">
        <v>1372</v>
      </c>
      <c r="AA84">
        <v>1</v>
      </c>
      <c r="AB84" t="s">
        <v>1389</v>
      </c>
      <c r="AC84">
        <f>Notes!$G$7 * Notes!$C$10 * Notes!$C$13</f>
        <v>222086580</v>
      </c>
      <c r="AD84">
        <f>Notes!$H$7 * Notes!$C$10 * Notes!$C$13</f>
        <v>396629940</v>
      </c>
      <c r="AE84">
        <f>Notes!$I$7 * Notes!$C$10 * Notes!$C$13</f>
        <v>467553960</v>
      </c>
      <c r="AF84">
        <f>Notes!$J$7 * Notes!$C$10 * Notes!$C$13</f>
        <v>111870030</v>
      </c>
      <c r="AG84">
        <v>3</v>
      </c>
      <c r="AH84">
        <v>2</v>
      </c>
      <c r="AI84">
        <v>3</v>
      </c>
    </row>
    <row r="85" spans="1:35" ht="105" customHeight="1" x14ac:dyDescent="0.25">
      <c r="A85" s="7" t="s">
        <v>823</v>
      </c>
      <c r="B85" s="2" t="s">
        <v>3713</v>
      </c>
      <c r="C85" s="2" t="s">
        <v>3688</v>
      </c>
      <c r="D85" s="2" t="s">
        <v>3714</v>
      </c>
      <c r="E85" s="2"/>
      <c r="F85" s="2" t="s">
        <v>3715</v>
      </c>
      <c r="G85" s="2" t="s">
        <v>3716</v>
      </c>
      <c r="H85" s="2" t="s">
        <v>43</v>
      </c>
      <c r="I85" s="2"/>
      <c r="J85" s="2"/>
      <c r="K85" s="2" t="s">
        <v>724</v>
      </c>
      <c r="L85" s="2" t="s">
        <v>3715</v>
      </c>
      <c r="M85" s="2" t="s">
        <v>872</v>
      </c>
      <c r="N85" s="2" t="s">
        <v>274</v>
      </c>
      <c r="O85" s="2"/>
      <c r="P85" s="2" t="s">
        <v>1215</v>
      </c>
      <c r="Q85" s="2"/>
      <c r="R85" s="2">
        <v>88</v>
      </c>
      <c r="S85" t="s">
        <v>3717</v>
      </c>
      <c r="T85" t="s">
        <v>3718</v>
      </c>
      <c r="U85" t="s">
        <v>3694</v>
      </c>
      <c r="V85" t="s">
        <v>3695</v>
      </c>
      <c r="W85" s="2" t="s">
        <v>1244</v>
      </c>
      <c r="X85" s="2" t="s">
        <v>3251</v>
      </c>
      <c r="Y85">
        <v>3</v>
      </c>
      <c r="Z85" t="s">
        <v>1372</v>
      </c>
      <c r="AA85">
        <v>1</v>
      </c>
      <c r="AB85" t="s">
        <v>1389</v>
      </c>
      <c r="AC85">
        <f>Notes!$G$7 * Notes!$C$10 * Notes!$C$13</f>
        <v>222086580</v>
      </c>
      <c r="AD85">
        <f>Notes!$H$7 * Notes!$C$10 * Notes!$C$13</f>
        <v>396629940</v>
      </c>
      <c r="AE85">
        <f>Notes!$I$7 * Notes!$C$10 * Notes!$C$13</f>
        <v>467553960</v>
      </c>
      <c r="AF85">
        <f>Notes!$J$7 * Notes!$C$10 * Notes!$C$13</f>
        <v>111870030</v>
      </c>
      <c r="AG85">
        <v>3</v>
      </c>
      <c r="AH85">
        <v>2</v>
      </c>
      <c r="AI85">
        <v>3</v>
      </c>
    </row>
    <row r="86" spans="1:35" ht="105" customHeight="1" x14ac:dyDescent="0.25">
      <c r="A86" s="7" t="s">
        <v>823</v>
      </c>
      <c r="B86" s="2" t="s">
        <v>3719</v>
      </c>
      <c r="C86" s="2" t="s">
        <v>3688</v>
      </c>
      <c r="D86" s="2" t="s">
        <v>3720</v>
      </c>
      <c r="E86" s="2"/>
      <c r="F86" s="2" t="s">
        <v>3721</v>
      </c>
      <c r="G86" s="2" t="s">
        <v>3716</v>
      </c>
      <c r="H86" s="2" t="s">
        <v>43</v>
      </c>
      <c r="I86" s="2"/>
      <c r="J86" s="2"/>
      <c r="K86" s="2" t="s">
        <v>724</v>
      </c>
      <c r="L86" s="2" t="s">
        <v>3721</v>
      </c>
      <c r="M86" s="2" t="s">
        <v>872</v>
      </c>
      <c r="N86" s="2" t="s">
        <v>274</v>
      </c>
      <c r="O86" s="2"/>
      <c r="P86" s="2" t="s">
        <v>1215</v>
      </c>
      <c r="Q86" s="2"/>
      <c r="R86" s="2">
        <v>89</v>
      </c>
      <c r="S86" t="s">
        <v>3722</v>
      </c>
      <c r="T86" t="s">
        <v>3723</v>
      </c>
      <c r="U86" t="s">
        <v>3694</v>
      </c>
      <c r="V86" t="s">
        <v>3695</v>
      </c>
      <c r="W86" s="2" t="s">
        <v>1244</v>
      </c>
      <c r="X86" s="2" t="s">
        <v>3251</v>
      </c>
      <c r="Y86">
        <v>3</v>
      </c>
      <c r="Z86" t="s">
        <v>1372</v>
      </c>
      <c r="AA86">
        <v>1</v>
      </c>
      <c r="AB86" t="s">
        <v>1389</v>
      </c>
      <c r="AC86">
        <f>Notes!$G$7 * Notes!$C$10 * Notes!$C$13</f>
        <v>222086580</v>
      </c>
      <c r="AD86">
        <f>Notes!$H$7 * Notes!$C$10 * Notes!$C$13</f>
        <v>396629940</v>
      </c>
      <c r="AE86">
        <f>Notes!$I$7 * Notes!$C$10 * Notes!$C$13</f>
        <v>467553960</v>
      </c>
      <c r="AF86">
        <f>Notes!$J$7 * Notes!$C$10 * Notes!$C$13</f>
        <v>111870030</v>
      </c>
      <c r="AG86">
        <v>3</v>
      </c>
      <c r="AH86">
        <v>2</v>
      </c>
      <c r="AI86">
        <v>3</v>
      </c>
    </row>
    <row r="87" spans="1:35" ht="135" customHeight="1" x14ac:dyDescent="0.25">
      <c r="A87" s="7">
        <v>2</v>
      </c>
      <c r="B87" s="2" t="s">
        <v>3724</v>
      </c>
      <c r="C87" s="2" t="s">
        <v>1195</v>
      </c>
      <c r="D87" s="9" t="s">
        <v>3725</v>
      </c>
      <c r="E87" s="2" t="s">
        <v>3726</v>
      </c>
      <c r="F87" s="2" t="s">
        <v>3727</v>
      </c>
      <c r="G87" s="2" t="s">
        <v>3728</v>
      </c>
      <c r="H87" s="9" t="s">
        <v>647</v>
      </c>
      <c r="I87" s="2"/>
      <c r="J87" s="2"/>
      <c r="K87" s="2" t="s">
        <v>3729</v>
      </c>
      <c r="L87" s="2" t="s">
        <v>3727</v>
      </c>
      <c r="M87" s="2" t="s">
        <v>872</v>
      </c>
      <c r="N87" s="2" t="s">
        <v>274</v>
      </c>
      <c r="O87" s="9" t="s">
        <v>47</v>
      </c>
      <c r="P87" s="2" t="s">
        <v>1215</v>
      </c>
      <c r="Q87" s="2"/>
      <c r="R87" s="2" t="s">
        <v>3730</v>
      </c>
      <c r="S87" t="s">
        <v>3731</v>
      </c>
      <c r="T87" t="s">
        <v>3732</v>
      </c>
      <c r="U87" t="s">
        <v>3733</v>
      </c>
      <c r="V87" t="s">
        <v>3734</v>
      </c>
      <c r="W87" s="2" t="s">
        <v>3332</v>
      </c>
      <c r="X87" s="2" t="s">
        <v>3251</v>
      </c>
      <c r="Y87">
        <v>3</v>
      </c>
      <c r="Z87" t="s">
        <v>1389</v>
      </c>
      <c r="AA87">
        <v>-3</v>
      </c>
      <c r="AB87" t="s">
        <v>1389</v>
      </c>
      <c r="AG87">
        <v>3</v>
      </c>
      <c r="AH87">
        <v>2</v>
      </c>
      <c r="AI87">
        <v>3</v>
      </c>
    </row>
    <row r="88" spans="1:35" x14ac:dyDescent="0.25">
      <c r="A88" s="8">
        <v>3</v>
      </c>
      <c r="B88" t="s">
        <v>3735</v>
      </c>
      <c r="C88" t="s">
        <v>125</v>
      </c>
      <c r="D88" t="s">
        <v>3736</v>
      </c>
      <c r="F88" t="s">
        <v>3737</v>
      </c>
      <c r="G88" t="s">
        <v>3738</v>
      </c>
      <c r="H88" t="s">
        <v>3343</v>
      </c>
      <c r="K88" t="s">
        <v>45</v>
      </c>
      <c r="L88" t="s">
        <v>3737</v>
      </c>
      <c r="M88" t="s">
        <v>872</v>
      </c>
      <c r="N88" t="s">
        <v>274</v>
      </c>
      <c r="O88" t="s">
        <v>47</v>
      </c>
      <c r="P88" t="s">
        <v>1215</v>
      </c>
      <c r="R88">
        <v>23</v>
      </c>
      <c r="S88" t="s">
        <v>3739</v>
      </c>
      <c r="T88" t="s">
        <v>3740</v>
      </c>
      <c r="U88" t="s">
        <v>3267</v>
      </c>
      <c r="V88" t="s">
        <v>889</v>
      </c>
      <c r="W88" t="s">
        <v>1244</v>
      </c>
      <c r="X88" t="s">
        <v>3251</v>
      </c>
      <c r="Y88">
        <v>3</v>
      </c>
      <c r="AA88" t="s">
        <v>3741</v>
      </c>
      <c r="AG88">
        <v>3</v>
      </c>
      <c r="AH88">
        <v>3</v>
      </c>
      <c r="AI88">
        <v>3</v>
      </c>
    </row>
  </sheetData>
  <conditionalFormatting sqref="Y8:Y88">
    <cfRule type="cellIs" dxfId="65" priority="1" operator="equal">
      <formula>1</formula>
    </cfRule>
  </conditionalFormatting>
  <conditionalFormatting sqref="Y8:Y88">
    <cfRule type="cellIs" dxfId="64" priority="2" operator="equal">
      <formula>2</formula>
    </cfRule>
  </conditionalFormatting>
  <conditionalFormatting sqref="Y8:Y88">
    <cfRule type="cellIs" dxfId="63" priority="3" operator="equal">
      <formula>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Notes</vt:lpstr>
      <vt:lpstr>Amon</vt:lpstr>
      <vt:lpstr>AERmon</vt:lpstr>
      <vt:lpstr>CFmon</vt:lpstr>
      <vt:lpstr>Emon</vt:lpstr>
      <vt:lpstr>Lmon</vt:lpstr>
      <vt:lpstr>LImon</vt:lpstr>
      <vt:lpstr>Omon</vt:lpstr>
      <vt:lpstr>SImon</vt:lpstr>
      <vt:lpstr>EmonZ</vt:lpstr>
      <vt:lpstr>day</vt:lpstr>
      <vt:lpstr>CFday</vt:lpstr>
      <vt:lpstr>Eday</vt:lpstr>
      <vt:lpstr>Oday</vt:lpstr>
      <vt:lpstr>SIday</vt:lpstr>
      <vt:lpstr>Eyr</vt:lpstr>
      <vt:lpstr>Ofx</vt:lpstr>
      <vt:lpstr>6hrPlev</vt:lpstr>
      <vt:lpstr>6hrPlevPt</vt:lpstr>
      <vt:lpstr>3hr</vt:lpstr>
      <vt:lpstr>E3hr</vt:lpstr>
      <vt:lpstr>E3hrPt</vt:lpstr>
      <vt:lpstr>E1hr</vt:lpstr>
      <vt:lpstr>fx</vt:lpstr>
      <vt:lpstr>HROmon</vt:lpstr>
      <vt:lpstr>HRday</vt:lpstr>
      <vt:lpstr>HROday</vt:lpstr>
      <vt:lpstr>HRSIday</vt:lpstr>
      <vt:lpstr>HR6hr</vt:lpstr>
      <vt:lpstr>HR6hrPt</vt:lpstr>
      <vt:lpstr>HR3hr</vt:lpstr>
      <vt:lpstr>HR3hrPt</vt:lpstr>
      <vt:lpstr>HR1hr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Roberts</dc:creator>
  <cp:lastModifiedBy>Roberts, Malcolm</cp:lastModifiedBy>
  <dcterms:created xsi:type="dcterms:W3CDTF">2023-01-11T17:42:43Z</dcterms:created>
  <dcterms:modified xsi:type="dcterms:W3CDTF">2023-03-14T14:24:17Z</dcterms:modified>
</cp:coreProperties>
</file>