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helms\Desktop\ATPU trend Atlantic Region\"/>
    </mc:Choice>
  </mc:AlternateContent>
  <xr:revisionPtr revIDLastSave="0" documentId="13_ncr:1_{005CCC5A-1081-4012-8FB4-C38E8DA7AED2}" xr6:coauthVersionLast="47" xr6:coauthVersionMax="47" xr10:uidLastSave="{00000000-0000-0000-0000-000000000000}"/>
  <bookViews>
    <workbookView xWindow="-110" yWindow="-110" windowWidth="19420" windowHeight="10420" tabRatio="727" xr2:uid="{00000000-000D-0000-FFFF-FFFF00000000}"/>
  </bookViews>
  <sheets>
    <sheet name="Atlantic Puffins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4" l="1"/>
  <c r="E52" i="4"/>
  <c r="C52" i="4"/>
  <c r="F21" i="4" l="1"/>
  <c r="F20" i="4"/>
  <c r="F8" i="4"/>
  <c r="F7" i="4"/>
  <c r="F39" i="4"/>
  <c r="F38" i="4"/>
  <c r="F37" i="4"/>
  <c r="F36" i="4"/>
  <c r="E36" i="4"/>
  <c r="E37" i="4"/>
  <c r="E38" i="4"/>
  <c r="E39" i="4"/>
  <c r="E41" i="4" s="1"/>
  <c r="E35" i="4"/>
</calcChain>
</file>

<file path=xl/sharedStrings.xml><?xml version="1.0" encoding="utf-8"?>
<sst xmlns="http://schemas.openxmlformats.org/spreadsheetml/2006/main" count="115" uniqueCount="71">
  <si>
    <t>Notes</t>
  </si>
  <si>
    <t>GC2</t>
  </si>
  <si>
    <t>Hole occupancy rate</t>
  </si>
  <si>
    <r>
      <t xml:space="preserve">0.385 </t>
    </r>
    <r>
      <rPr>
        <sz val="11"/>
        <color theme="1"/>
        <rFont val="Calibri"/>
        <family val="2"/>
      </rPr>
      <t>± 0.05</t>
    </r>
  </si>
  <si>
    <t>0.449 ± 0.029</t>
  </si>
  <si>
    <t>0.491 ± 0.027</t>
  </si>
  <si>
    <t>0.343 ± 0.028</t>
  </si>
  <si>
    <t>0.368 ± 0.051</t>
  </si>
  <si>
    <t>-</t>
  </si>
  <si>
    <t>A mother fox and 2 pups present on island in 2018</t>
  </si>
  <si>
    <t>Number of holes</t>
  </si>
  <si>
    <t>Number of breeding pairs</t>
  </si>
  <si>
    <t>6466 ± 840</t>
  </si>
  <si>
    <t>6318 ± 408</t>
  </si>
  <si>
    <t>6909 ± 380</t>
  </si>
  <si>
    <t>4888 ± 399</t>
  </si>
  <si>
    <t>7066 ± 979</t>
  </si>
  <si>
    <t>No. plots</t>
  </si>
  <si>
    <t>95% CI upper</t>
  </si>
  <si>
    <t>95% CI lower</t>
  </si>
  <si>
    <t>GC3</t>
  </si>
  <si>
    <t>0.646 ± 0.038</t>
  </si>
  <si>
    <t>0.625 ± 0.051</t>
  </si>
  <si>
    <t>0.619 ± 0.044</t>
  </si>
  <si>
    <t>0.543 ± 0.041</t>
  </si>
  <si>
    <t>0.04 ± 0.02</t>
  </si>
  <si>
    <t>5873 ± 345</t>
  </si>
  <si>
    <t>5694 ± 465</t>
  </si>
  <si>
    <t>5640 ± 401</t>
  </si>
  <si>
    <t>6522 ± 492</t>
  </si>
  <si>
    <t>422 ± 211</t>
  </si>
  <si>
    <t>GC4</t>
  </si>
  <si>
    <t>0.657 ± 0.068</t>
  </si>
  <si>
    <t>0.602 ± 0.035</t>
  </si>
  <si>
    <t>0.6 ± 0.032</t>
  </si>
  <si>
    <t>0.441 ± 0.031</t>
  </si>
  <si>
    <t>0.375 ± 0.056</t>
  </si>
  <si>
    <t>1 fox seen in 2018</t>
  </si>
  <si>
    <t>10251 ± 1061</t>
  </si>
  <si>
    <t>9398 ± 546</t>
  </si>
  <si>
    <t>9367 ± 500</t>
  </si>
  <si>
    <t>7381 ± 519</t>
  </si>
  <si>
    <t>6280 ± 946</t>
  </si>
  <si>
    <t>GC5</t>
  </si>
  <si>
    <t>0.69 ± 0.04</t>
  </si>
  <si>
    <t>0.528 ± 0.048</t>
  </si>
  <si>
    <t>0.454 ± 0.045</t>
  </si>
  <si>
    <t>0.378 ± 0.074</t>
  </si>
  <si>
    <t>2 foxes seen in 2018</t>
  </si>
  <si>
    <t>8574 ± 497</t>
  </si>
  <si>
    <t>6561 ± 596</t>
  </si>
  <si>
    <t>6963 ± 690</t>
  </si>
  <si>
    <t>4582 ± 897</t>
  </si>
  <si>
    <t>GC6</t>
  </si>
  <si>
    <t>0.051 ± 0.078</t>
  </si>
  <si>
    <t>Fox scat was seen on GC 6 and no razorbills were breeding; assumed that at least 1 fox was present on island in 2018</t>
  </si>
  <si>
    <t>797 ± 46</t>
  </si>
  <si>
    <t>610 ± 55</t>
  </si>
  <si>
    <t>1043 ± 103</t>
  </si>
  <si>
    <t>199 ± 304</t>
  </si>
  <si>
    <t>Total</t>
  </si>
  <si>
    <t>Total SE</t>
  </si>
  <si>
    <t>2015-2018</t>
  </si>
  <si>
    <t>All colonies with older surveys</t>
  </si>
  <si>
    <t>Current status</t>
  </si>
  <si>
    <t>Year</t>
  </si>
  <si>
    <t>Pairs</t>
  </si>
  <si>
    <t>Lower CI</t>
  </si>
  <si>
    <t>Upper CI</t>
  </si>
  <si>
    <t>GC1</t>
  </si>
  <si>
    <t>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</si>
</sst>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2"/>
  <sheetViews>
    <sheetView tabSelected="1" topLeftCell="A16" workbookViewId="0">
      <selection activeCell="F7" sqref="F7"/>
    </sheetView>
  </sheetViews>
  <sheetFormatPr defaultRowHeight="14.45"/>
  <cols>
    <col min="1" max="1" width="28.5703125" bestFit="1" customWidth="1"/>
    <col min="2" max="2" width="12.7109375" bestFit="1" customWidth="1"/>
    <col min="3" max="7" width="12" bestFit="1" customWidth="1"/>
    <col min="8" max="8" width="45.85546875" style="7" bestFit="1" customWidth="1"/>
  </cols>
  <sheetData>
    <row r="1" spans="1:8">
      <c r="B1" s="4">
        <v>1978</v>
      </c>
      <c r="C1" s="4">
        <v>1983</v>
      </c>
      <c r="D1" s="4">
        <v>1984</v>
      </c>
      <c r="E1" s="4">
        <v>1999</v>
      </c>
      <c r="F1" s="4">
        <v>2015</v>
      </c>
      <c r="G1" s="4">
        <v>2018</v>
      </c>
      <c r="H1" s="7" t="s">
        <v>0</v>
      </c>
    </row>
    <row r="2" spans="1:8">
      <c r="A2" s="3" t="s">
        <v>1</v>
      </c>
    </row>
    <row r="3" spans="1:8">
      <c r="A3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2" t="s">
        <v>7</v>
      </c>
      <c r="G3" s="1" t="s">
        <v>8</v>
      </c>
      <c r="H3" s="7" t="s">
        <v>9</v>
      </c>
    </row>
    <row r="4" spans="1:8">
      <c r="A4" t="s">
        <v>10</v>
      </c>
      <c r="B4" s="1">
        <v>16796</v>
      </c>
      <c r="C4" s="1">
        <v>14072</v>
      </c>
      <c r="D4" s="1" t="s">
        <v>8</v>
      </c>
      <c r="E4" s="1">
        <v>14251</v>
      </c>
      <c r="F4" s="1">
        <v>19200</v>
      </c>
      <c r="G4" s="1" t="s">
        <v>8</v>
      </c>
    </row>
    <row r="5" spans="1:8">
      <c r="A5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8</v>
      </c>
    </row>
    <row r="6" spans="1:8">
      <c r="A6" t="s">
        <v>17</v>
      </c>
      <c r="B6" s="1"/>
      <c r="C6" s="1"/>
      <c r="D6" s="1"/>
      <c r="E6" s="1"/>
      <c r="F6" s="1">
        <v>15</v>
      </c>
      <c r="G6" s="1"/>
    </row>
    <row r="7" spans="1:8">
      <c r="A7" t="s">
        <v>18</v>
      </c>
      <c r="B7" s="1"/>
      <c r="C7" s="1"/>
      <c r="D7" s="1"/>
      <c r="E7" s="1"/>
      <c r="F7" s="1">
        <f>7066+TINV(0.05,14)*979</f>
        <v>9165.7461674715305</v>
      </c>
      <c r="G7" s="1"/>
    </row>
    <row r="8" spans="1:8">
      <c r="A8" t="s">
        <v>19</v>
      </c>
      <c r="B8" s="1"/>
      <c r="C8" s="1"/>
      <c r="D8" s="1"/>
      <c r="E8" s="1"/>
      <c r="F8" s="1">
        <f>7066-TINV(0.05,14)*979</f>
        <v>4966.2538325284695</v>
      </c>
      <c r="G8" s="1"/>
    </row>
    <row r="9" spans="1:8">
      <c r="B9" s="1"/>
      <c r="C9" s="1"/>
      <c r="D9" s="1"/>
      <c r="E9" s="1"/>
      <c r="F9" s="1"/>
      <c r="G9" s="1"/>
    </row>
    <row r="10" spans="1:8">
      <c r="A10" s="3" t="s">
        <v>20</v>
      </c>
      <c r="B10" s="1"/>
      <c r="C10" s="1"/>
      <c r="D10" s="1"/>
      <c r="E10" s="1"/>
      <c r="F10" s="1"/>
      <c r="G10" s="1"/>
    </row>
    <row r="11" spans="1:8">
      <c r="A11" t="s">
        <v>2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8</v>
      </c>
      <c r="G11" s="5" t="s">
        <v>25</v>
      </c>
      <c r="H11" s="7" t="s">
        <v>9</v>
      </c>
    </row>
    <row r="12" spans="1:8">
      <c r="A12" t="s">
        <v>10</v>
      </c>
      <c r="B12" s="1">
        <v>9091</v>
      </c>
      <c r="C12" s="1">
        <v>9111</v>
      </c>
      <c r="D12" s="1">
        <v>9111</v>
      </c>
      <c r="E12" s="1">
        <v>12011</v>
      </c>
      <c r="F12" s="1" t="s">
        <v>8</v>
      </c>
      <c r="G12" s="5">
        <v>10562</v>
      </c>
    </row>
    <row r="13" spans="1:8">
      <c r="A13" t="s">
        <v>11</v>
      </c>
      <c r="B13" s="1" t="s">
        <v>26</v>
      </c>
      <c r="C13" s="1" t="s">
        <v>27</v>
      </c>
      <c r="D13" s="1" t="s">
        <v>28</v>
      </c>
      <c r="E13" s="1" t="s">
        <v>29</v>
      </c>
      <c r="F13" s="1" t="s">
        <v>8</v>
      </c>
      <c r="G13" s="5" t="s">
        <v>30</v>
      </c>
    </row>
    <row r="14" spans="1:8">
      <c r="B14" s="1"/>
      <c r="C14" s="1"/>
      <c r="D14" s="1"/>
      <c r="E14" s="1"/>
      <c r="F14" s="1"/>
      <c r="G14" s="1"/>
    </row>
    <row r="15" spans="1:8">
      <c r="A15" s="3" t="s">
        <v>31</v>
      </c>
      <c r="B15" s="1"/>
      <c r="C15" s="1"/>
      <c r="D15" s="1"/>
      <c r="E15" s="1"/>
      <c r="F15" s="1"/>
      <c r="G15" s="1"/>
    </row>
    <row r="16" spans="1:8">
      <c r="A16" t="s">
        <v>2</v>
      </c>
      <c r="B16" s="1" t="s">
        <v>32</v>
      </c>
      <c r="C16" s="1" t="s">
        <v>33</v>
      </c>
      <c r="D16" s="1" t="s">
        <v>34</v>
      </c>
      <c r="E16" s="1" t="s">
        <v>35</v>
      </c>
      <c r="F16" s="12" t="s">
        <v>36</v>
      </c>
      <c r="G16" s="1"/>
      <c r="H16" s="7" t="s">
        <v>37</v>
      </c>
    </row>
    <row r="17" spans="1:8">
      <c r="A17" t="s">
        <v>10</v>
      </c>
      <c r="B17" s="1">
        <v>15602</v>
      </c>
      <c r="C17" s="1">
        <v>15611</v>
      </c>
      <c r="D17" s="1" t="s">
        <v>8</v>
      </c>
      <c r="E17" s="1">
        <v>16736</v>
      </c>
      <c r="F17" s="1">
        <v>16756</v>
      </c>
      <c r="G17" s="1"/>
    </row>
    <row r="18" spans="1:8">
      <c r="A18" t="s">
        <v>11</v>
      </c>
      <c r="B18" s="1" t="s">
        <v>38</v>
      </c>
      <c r="C18" s="1" t="s">
        <v>39</v>
      </c>
      <c r="D18" s="1" t="s">
        <v>40</v>
      </c>
      <c r="E18" s="1" t="s">
        <v>41</v>
      </c>
      <c r="F18" s="1" t="s">
        <v>42</v>
      </c>
      <c r="G18" s="1"/>
    </row>
    <row r="19" spans="1:8">
      <c r="A19" t="s">
        <v>17</v>
      </c>
      <c r="B19" s="1"/>
      <c r="C19" s="1"/>
      <c r="D19" s="1"/>
      <c r="E19" s="1"/>
      <c r="F19" s="1">
        <v>10</v>
      </c>
      <c r="G19" s="1"/>
    </row>
    <row r="20" spans="1:8">
      <c r="A20" t="s">
        <v>18</v>
      </c>
      <c r="B20" s="1"/>
      <c r="C20" s="1"/>
      <c r="D20" s="1"/>
      <c r="E20" s="1"/>
      <c r="F20" s="1">
        <f>6280+TINV(0.05,9)*946</f>
        <v>8420.0006760071028</v>
      </c>
      <c r="G20" s="1"/>
    </row>
    <row r="21" spans="1:8">
      <c r="A21" t="s">
        <v>19</v>
      </c>
      <c r="B21" s="1"/>
      <c r="C21" s="1"/>
      <c r="D21" s="1"/>
      <c r="E21" s="1"/>
      <c r="F21" s="1">
        <f>6280-TINV(0.05,9)*946</f>
        <v>4139.9993239928972</v>
      </c>
      <c r="G21" s="1"/>
    </row>
    <row r="22" spans="1:8">
      <c r="B22" s="1"/>
      <c r="C22" s="1"/>
      <c r="D22" s="1"/>
      <c r="E22" s="1"/>
      <c r="F22" s="1"/>
      <c r="G22" s="1"/>
    </row>
    <row r="23" spans="1:8">
      <c r="A23" s="3" t="s">
        <v>43</v>
      </c>
      <c r="B23" s="1"/>
      <c r="C23" s="1"/>
      <c r="D23" s="1"/>
      <c r="E23" s="1"/>
      <c r="F23" s="1"/>
      <c r="G23" s="1"/>
    </row>
    <row r="24" spans="1:8">
      <c r="A24" t="s">
        <v>2</v>
      </c>
      <c r="B24" s="1">
        <v>0.63</v>
      </c>
      <c r="C24" s="1" t="s">
        <v>44</v>
      </c>
      <c r="D24" s="1" t="s">
        <v>45</v>
      </c>
      <c r="E24" s="1" t="s">
        <v>46</v>
      </c>
      <c r="F24" s="1" t="s">
        <v>8</v>
      </c>
      <c r="G24" s="12" t="s">
        <v>47</v>
      </c>
      <c r="H24" s="7" t="s">
        <v>48</v>
      </c>
    </row>
    <row r="25" spans="1:8">
      <c r="A25" t="s">
        <v>10</v>
      </c>
      <c r="B25" s="1">
        <v>7464</v>
      </c>
      <c r="C25" s="1">
        <v>12426</v>
      </c>
      <c r="D25" s="1">
        <v>12426</v>
      </c>
      <c r="E25" s="1">
        <v>15336</v>
      </c>
      <c r="F25" s="1" t="s">
        <v>8</v>
      </c>
      <c r="G25" s="1">
        <v>12123</v>
      </c>
    </row>
    <row r="26" spans="1:8">
      <c r="A26" t="s">
        <v>11</v>
      </c>
      <c r="B26" s="1">
        <v>4702</v>
      </c>
      <c r="C26" s="1" t="s">
        <v>49</v>
      </c>
      <c r="D26" s="1" t="s">
        <v>50</v>
      </c>
      <c r="E26" s="1" t="s">
        <v>51</v>
      </c>
      <c r="F26" s="1" t="s">
        <v>8</v>
      </c>
      <c r="G26" s="1" t="s">
        <v>52</v>
      </c>
    </row>
    <row r="27" spans="1:8">
      <c r="B27" s="1"/>
      <c r="C27" s="1"/>
      <c r="D27" s="1"/>
      <c r="E27" s="1"/>
      <c r="F27" s="1"/>
      <c r="G27" s="1"/>
    </row>
    <row r="28" spans="1:8">
      <c r="A28" s="3" t="s">
        <v>53</v>
      </c>
      <c r="B28" s="1"/>
      <c r="C28" s="1"/>
      <c r="D28" s="1"/>
      <c r="E28" s="1"/>
      <c r="F28" s="1"/>
      <c r="G28" s="1"/>
    </row>
    <row r="29" spans="1:8" ht="43.5">
      <c r="A29" t="s">
        <v>2</v>
      </c>
      <c r="B29" s="1" t="s">
        <v>8</v>
      </c>
      <c r="C29" s="1" t="s">
        <v>44</v>
      </c>
      <c r="D29" s="1" t="s">
        <v>45</v>
      </c>
      <c r="E29" s="1" t="s">
        <v>46</v>
      </c>
      <c r="F29" s="1" t="s">
        <v>8</v>
      </c>
      <c r="G29" s="5" t="s">
        <v>54</v>
      </c>
      <c r="H29" s="6" t="s">
        <v>55</v>
      </c>
    </row>
    <row r="30" spans="1:8">
      <c r="A30" t="s">
        <v>10</v>
      </c>
      <c r="B30" s="1" t="s">
        <v>8</v>
      </c>
      <c r="C30" s="1">
        <v>1155</v>
      </c>
      <c r="D30" s="1">
        <v>1155</v>
      </c>
      <c r="E30" s="1">
        <v>2298</v>
      </c>
      <c r="F30" s="1" t="s">
        <v>8</v>
      </c>
      <c r="G30" s="5">
        <v>3903</v>
      </c>
    </row>
    <row r="31" spans="1:8">
      <c r="A31" t="s">
        <v>11</v>
      </c>
      <c r="B31" s="1" t="s">
        <v>8</v>
      </c>
      <c r="C31" s="1" t="s">
        <v>56</v>
      </c>
      <c r="D31" s="1" t="s">
        <v>57</v>
      </c>
      <c r="E31" s="1" t="s">
        <v>58</v>
      </c>
      <c r="F31" s="1" t="s">
        <v>8</v>
      </c>
      <c r="G31" s="5" t="s">
        <v>59</v>
      </c>
    </row>
    <row r="34" spans="1:6">
      <c r="B34" s="1" t="s">
        <v>1</v>
      </c>
      <c r="C34" s="1" t="s">
        <v>31</v>
      </c>
      <c r="D34" s="1" t="s">
        <v>43</v>
      </c>
      <c r="E34" s="1" t="s">
        <v>60</v>
      </c>
      <c r="F34" s="1" t="s">
        <v>61</v>
      </c>
    </row>
    <row r="35" spans="1:6">
      <c r="A35">
        <v>1978</v>
      </c>
      <c r="B35" s="1">
        <v>6466</v>
      </c>
      <c r="C35" s="1">
        <v>10251</v>
      </c>
      <c r="D35" s="1">
        <v>4702</v>
      </c>
      <c r="E35">
        <f>SUM(B35:D35)</f>
        <v>21419</v>
      </c>
    </row>
    <row r="36" spans="1:6">
      <c r="A36">
        <v>1983</v>
      </c>
      <c r="B36" s="1">
        <v>6318</v>
      </c>
      <c r="C36" s="1">
        <v>9398</v>
      </c>
      <c r="D36" s="1">
        <v>8574</v>
      </c>
      <c r="E36">
        <f t="shared" ref="E36:E39" si="0">SUM(B36:D36)</f>
        <v>24290</v>
      </c>
      <c r="F36">
        <f>408+546+497</f>
        <v>1451</v>
      </c>
    </row>
    <row r="37" spans="1:6">
      <c r="A37">
        <v>1984</v>
      </c>
      <c r="B37" s="1">
        <v>6909</v>
      </c>
      <c r="C37" s="1">
        <v>9367</v>
      </c>
      <c r="D37" s="1">
        <v>6561</v>
      </c>
      <c r="E37">
        <f t="shared" si="0"/>
        <v>22837</v>
      </c>
      <c r="F37">
        <f>380+500+596</f>
        <v>1476</v>
      </c>
    </row>
    <row r="38" spans="1:6">
      <c r="A38">
        <v>1999</v>
      </c>
      <c r="B38" s="1">
        <v>4888</v>
      </c>
      <c r="C38" s="1">
        <v>7381</v>
      </c>
      <c r="D38" s="1">
        <v>6963</v>
      </c>
      <c r="E38">
        <f t="shared" si="0"/>
        <v>19232</v>
      </c>
      <c r="F38">
        <f>399+519+690</f>
        <v>1608</v>
      </c>
    </row>
    <row r="39" spans="1:6">
      <c r="A39" s="2" t="s">
        <v>62</v>
      </c>
      <c r="B39" s="1">
        <v>7066</v>
      </c>
      <c r="C39" s="1">
        <v>6280</v>
      </c>
      <c r="D39" s="1">
        <v>4582</v>
      </c>
      <c r="E39">
        <f t="shared" si="0"/>
        <v>17928</v>
      </c>
      <c r="F39">
        <f>979+946+897</f>
        <v>2822</v>
      </c>
    </row>
    <row r="41" spans="1:6">
      <c r="A41" t="s">
        <v>63</v>
      </c>
      <c r="E41">
        <f>E39+6522+7815+4054</f>
        <v>36319</v>
      </c>
    </row>
    <row r="44" spans="1:6">
      <c r="A44" t="s">
        <v>64</v>
      </c>
      <c r="B44" s="1" t="s">
        <v>65</v>
      </c>
      <c r="C44" s="1" t="s">
        <v>66</v>
      </c>
      <c r="D44" s="1" t="s">
        <v>67</v>
      </c>
      <c r="E44" s="1" t="s">
        <v>68</v>
      </c>
    </row>
    <row r="45" spans="1:6">
      <c r="A45" t="s">
        <v>69</v>
      </c>
      <c r="B45" s="1">
        <v>1999</v>
      </c>
      <c r="C45" s="1">
        <v>7815</v>
      </c>
      <c r="D45" s="1">
        <v>6374</v>
      </c>
      <c r="E45" s="1">
        <v>9256</v>
      </c>
    </row>
    <row r="46" spans="1:6">
      <c r="A46" t="s">
        <v>1</v>
      </c>
      <c r="B46" s="1">
        <v>2015</v>
      </c>
      <c r="C46" s="1">
        <v>7066</v>
      </c>
      <c r="D46" s="8">
        <v>4966.2538325284695</v>
      </c>
      <c r="E46" s="8">
        <v>9165.7461674715305</v>
      </c>
    </row>
    <row r="47" spans="1:6">
      <c r="A47" t="s">
        <v>20</v>
      </c>
      <c r="B47" s="1">
        <v>1999</v>
      </c>
      <c r="C47" s="1">
        <v>6522</v>
      </c>
      <c r="D47" s="1">
        <v>5439</v>
      </c>
      <c r="E47" s="1">
        <v>7605</v>
      </c>
    </row>
    <row r="48" spans="1:6">
      <c r="A48" t="s">
        <v>31</v>
      </c>
      <c r="B48" s="1">
        <v>2015</v>
      </c>
      <c r="C48" s="1">
        <v>6280</v>
      </c>
      <c r="D48" s="8">
        <v>4139.9993239928972</v>
      </c>
      <c r="E48" s="8">
        <v>8420.0006760071028</v>
      </c>
    </row>
    <row r="49" spans="1:5">
      <c r="A49" t="s">
        <v>43</v>
      </c>
      <c r="B49" s="1">
        <v>2018</v>
      </c>
      <c r="C49" s="1">
        <v>4582</v>
      </c>
      <c r="D49" s="8">
        <v>2460.9320463212721</v>
      </c>
      <c r="E49" s="8">
        <v>6703.0679536787284</v>
      </c>
    </row>
    <row r="50" spans="1:5">
      <c r="A50" t="s">
        <v>53</v>
      </c>
      <c r="B50" s="1">
        <v>1999</v>
      </c>
      <c r="C50" s="1">
        <v>1043</v>
      </c>
      <c r="D50" s="1">
        <v>816</v>
      </c>
      <c r="E50" s="1">
        <v>1270</v>
      </c>
    </row>
    <row r="51" spans="1:5">
      <c r="A51" t="s">
        <v>70</v>
      </c>
      <c r="B51" s="1">
        <v>2000</v>
      </c>
      <c r="C51" s="1">
        <v>4054</v>
      </c>
      <c r="D51" s="1">
        <v>2203</v>
      </c>
      <c r="E51" s="1">
        <v>5905</v>
      </c>
    </row>
    <row r="52" spans="1:5">
      <c r="A52" s="11" t="s">
        <v>60</v>
      </c>
      <c r="B52" s="9"/>
      <c r="C52" s="9">
        <f>SUM(C45:C51)</f>
        <v>37362</v>
      </c>
      <c r="D52" s="10">
        <f t="shared" ref="D52:E52" si="1">SUM(D45:D51)</f>
        <v>26399.185202842636</v>
      </c>
      <c r="E52" s="10">
        <f t="shared" si="1"/>
        <v>48324.814797157364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Environment Canada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Wilhelm,Sabina [St. John's]</dc:creator>
  <cp:keywords/>
  <dc:description/>
  <cp:lastModifiedBy>Wilhelm,Sabina (elle, la | she, her) (ECCC)</cp:lastModifiedBy>
  <cp:revision/>
  <dcterms:created xsi:type="dcterms:W3CDTF">2017-02-17T14:02:25Z</dcterms:created>
  <dcterms:modified xsi:type="dcterms:W3CDTF">2023-12-06T16:14:02Z</dcterms:modified>
  <cp:category/>
  <cp:contentStatus/>
</cp:coreProperties>
</file>