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<sst xmlns="http://schemas.openxmlformats.org/spreadsheetml/2006/main" count="578" uniqueCount="199">
  <si>
    <t xml:space="preserve">Number</t>
  </si>
  <si>
    <t xml:space="preserve">Name</t>
  </si>
  <si>
    <t xml:space="preserve">Sleeth</t>
  </si>
  <si>
    <t xml:space="preserve">Slackwa</t>
  </si>
  <si>
    <t xml:space="preserve">Poochyena</t>
  </si>
  <si>
    <t xml:space="preserve">Mightyena</t>
  </si>
  <si>
    <t xml:space="preserve">Chichert</t>
  </si>
  <si>
    <t xml:space="preserve">Budew</t>
  </si>
  <si>
    <t xml:space="preserve">Roselia</t>
  </si>
  <si>
    <t xml:space="preserve">Roserade</t>
  </si>
  <si>
    <t xml:space="preserve">Farfetch’d</t>
  </si>
  <si>
    <t xml:space="preserve">Igglybuff</t>
  </si>
  <si>
    <t xml:space="preserve">Jigglypuff</t>
  </si>
  <si>
    <t xml:space="preserve">Wigglytuff</t>
  </si>
  <si>
    <t xml:space="preserve">Twigsect</t>
  </si>
  <si>
    <t xml:space="preserve">Insleaf</t>
  </si>
  <si>
    <t xml:space="preserve">Bonsly</t>
  </si>
  <si>
    <t xml:space="preserve">Sudowoodo</t>
  </si>
  <si>
    <t xml:space="preserve">Mime Jr.</t>
  </si>
  <si>
    <t xml:space="preserve">Mr. Mime</t>
  </si>
  <si>
    <t xml:space="preserve">Jarrater</t>
  </si>
  <si>
    <t xml:space="preserve">Nightale</t>
  </si>
  <si>
    <t xml:space="preserve">Dunsparce</t>
  </si>
  <si>
    <t xml:space="preserve">Snubbull</t>
  </si>
  <si>
    <t xml:space="preserve">Granbull</t>
  </si>
  <si>
    <t xml:space="preserve">Paras</t>
  </si>
  <si>
    <t xml:space="preserve">Parasect</t>
  </si>
  <si>
    <t xml:space="preserve">Wingull</t>
  </si>
  <si>
    <t xml:space="preserve">Pelipper</t>
  </si>
  <si>
    <t xml:space="preserve">Flamur</t>
  </si>
  <si>
    <t xml:space="preserve">Firanguta</t>
  </si>
  <si>
    <t xml:space="preserve">Sandshrew</t>
  </si>
  <si>
    <t xml:space="preserve">Sandslash</t>
  </si>
  <si>
    <t xml:space="preserve">Surskit</t>
  </si>
  <si>
    <t xml:space="preserve">Masquerain</t>
  </si>
  <si>
    <t xml:space="preserve">Buizel</t>
  </si>
  <si>
    <t xml:space="preserve">Floatzel</t>
  </si>
  <si>
    <t xml:space="preserve">Gulpin</t>
  </si>
  <si>
    <t xml:space="preserve">Swalot</t>
  </si>
  <si>
    <t xml:space="preserve">Type 1</t>
  </si>
  <si>
    <t xml:space="preserve">Grass</t>
  </si>
  <si>
    <t xml:space="preserve">Fire</t>
  </si>
  <si>
    <t xml:space="preserve">Water</t>
  </si>
  <si>
    <t xml:space="preserve">Normal</t>
  </si>
  <si>
    <t xml:space="preserve">Dark</t>
  </si>
  <si>
    <t xml:space="preserve">Fighting</t>
  </si>
  <si>
    <t xml:space="preserve">Bug</t>
  </si>
  <si>
    <t xml:space="preserve">Rock</t>
  </si>
  <si>
    <t xml:space="preserve">Psychic</t>
  </si>
  <si>
    <t xml:space="preserve">Fairy</t>
  </si>
  <si>
    <t xml:space="preserve">Ground</t>
  </si>
  <si>
    <t xml:space="preserve">Poison</t>
  </si>
  <si>
    <t xml:space="preserve">Type 2</t>
  </si>
  <si>
    <t xml:space="preserve">Flying</t>
  </si>
  <si>
    <t xml:space="preserve">Old Rod</t>
  </si>
  <si>
    <t xml:space="preserve">Good Rod</t>
  </si>
  <si>
    <t xml:space="preserve">Super Rod</t>
  </si>
  <si>
    <t xml:space="preserve">Alernate</t>
  </si>
  <si>
    <t xml:space="preserve">Only one*</t>
  </si>
  <si>
    <t xml:space="preserve">Evolve</t>
  </si>
  <si>
    <t xml:space="preserve">Available</t>
  </si>
  <si>
    <t xml:space="preserve">Yes</t>
  </si>
  <si>
    <t xml:space="preserve">Electrike</t>
  </si>
  <si>
    <t xml:space="preserve">Manetric</t>
  </si>
  <si>
    <t xml:space="preserve">Tympole</t>
  </si>
  <si>
    <t xml:space="preserve">Palpitoad</t>
  </si>
  <si>
    <t xml:space="preserve">Seismitoad</t>
  </si>
  <si>
    <t xml:space="preserve">Cottonee</t>
  </si>
  <si>
    <t xml:space="preserve">Whimsicott</t>
  </si>
  <si>
    <t xml:space="preserve">Crabrawler</t>
  </si>
  <si>
    <t xml:space="preserve">Crabominable</t>
  </si>
  <si>
    <t xml:space="preserve">Zubat</t>
  </si>
  <si>
    <t xml:space="preserve">Golbat</t>
  </si>
  <si>
    <t xml:space="preserve">Crobat</t>
  </si>
  <si>
    <t xml:space="preserve">Murkrow</t>
  </si>
  <si>
    <t xml:space="preserve">Honchkrow</t>
  </si>
  <si>
    <t xml:space="preserve">Mankey</t>
  </si>
  <si>
    <t xml:space="preserve">Primeape</t>
  </si>
  <si>
    <t xml:space="preserve">Qwilfish</t>
  </si>
  <si>
    <t xml:space="preserve">Shuckle</t>
  </si>
  <si>
    <t xml:space="preserve">Onix</t>
  </si>
  <si>
    <t xml:space="preserve">Steelix</t>
  </si>
  <si>
    <t xml:space="preserve">Girafarig</t>
  </si>
  <si>
    <t xml:space="preserve">Mubble</t>
  </si>
  <si>
    <t xml:space="preserve">Noxarsh</t>
  </si>
  <si>
    <t xml:space="preserve">Slugma</t>
  </si>
  <si>
    <t xml:space="preserve">Magcargo</t>
  </si>
  <si>
    <t xml:space="preserve">Aguarna</t>
  </si>
  <si>
    <t xml:space="preserve">Aguararna</t>
  </si>
  <si>
    <t xml:space="preserve">Ponyta</t>
  </si>
  <si>
    <t xml:space="preserve">Rapidash</t>
  </si>
  <si>
    <t xml:space="preserve">Miltank</t>
  </si>
  <si>
    <t xml:space="preserve">Anomaloam</t>
  </si>
  <si>
    <t xml:space="preserve">Prophearth</t>
  </si>
  <si>
    <t xml:space="preserve">Togepi</t>
  </si>
  <si>
    <t xml:space="preserve">Togetic</t>
  </si>
  <si>
    <t xml:space="preserve">Togekiss</t>
  </si>
  <si>
    <t xml:space="preserve">Magnemite</t>
  </si>
  <si>
    <t xml:space="preserve">Magneton</t>
  </si>
  <si>
    <t xml:space="preserve">Magnezone</t>
  </si>
  <si>
    <t xml:space="preserve">Stantler</t>
  </si>
  <si>
    <t xml:space="preserve">Meditite</t>
  </si>
  <si>
    <t xml:space="preserve">Medicham</t>
  </si>
  <si>
    <t xml:space="preserve">Shuppet</t>
  </si>
  <si>
    <t xml:space="preserve">Banette</t>
  </si>
  <si>
    <t xml:space="preserve">Electric</t>
  </si>
  <si>
    <t xml:space="preserve">Steel</t>
  </si>
  <si>
    <t xml:space="preserve">Ghost</t>
  </si>
  <si>
    <t xml:space="preserve">Ice</t>
  </si>
  <si>
    <t xml:space="preserve">Golett</t>
  </si>
  <si>
    <t xml:space="preserve">Golurk</t>
  </si>
  <si>
    <t xml:space="preserve">Weedroo</t>
  </si>
  <si>
    <t xml:space="preserve">Junganga</t>
  </si>
  <si>
    <t xml:space="preserve">Tropius</t>
  </si>
  <si>
    <t xml:space="preserve">Swinub</t>
  </si>
  <si>
    <t xml:space="preserve">Piloswine</t>
  </si>
  <si>
    <t xml:space="preserve">Mamoswine</t>
  </si>
  <si>
    <t xml:space="preserve">Chinchou</t>
  </si>
  <si>
    <t xml:space="preserve">Lanturn</t>
  </si>
  <si>
    <t xml:space="preserve">Cropire</t>
  </si>
  <si>
    <t xml:space="preserve">Vampoliage</t>
  </si>
  <si>
    <t xml:space="preserve">Munna</t>
  </si>
  <si>
    <t xml:space="preserve">Musharna</t>
  </si>
  <si>
    <t xml:space="preserve">Sneasel</t>
  </si>
  <si>
    <t xml:space="preserve">Weavile</t>
  </si>
  <si>
    <t xml:space="preserve">Hippopotas</t>
  </si>
  <si>
    <t xml:space="preserve">Hippowdon</t>
  </si>
  <si>
    <t xml:space="preserve">Millienta</t>
  </si>
  <si>
    <t xml:space="preserve">Draconipede</t>
  </si>
  <si>
    <t xml:space="preserve">Helioptile</t>
  </si>
  <si>
    <t xml:space="preserve">Heliolisk</t>
  </si>
  <si>
    <t xml:space="preserve">Cacnea</t>
  </si>
  <si>
    <t xml:space="preserve">Cacturne</t>
  </si>
  <si>
    <t xml:space="preserve">Gligar</t>
  </si>
  <si>
    <t xml:space="preserve">Gliscor</t>
  </si>
  <si>
    <t xml:space="preserve">Scyther</t>
  </si>
  <si>
    <t xml:space="preserve">Scizor</t>
  </si>
  <si>
    <t xml:space="preserve">Nosepass</t>
  </si>
  <si>
    <t xml:space="preserve">Probopass</t>
  </si>
  <si>
    <t xml:space="preserve">Puplume</t>
  </si>
  <si>
    <t xml:space="preserve">Cindiver</t>
  </si>
  <si>
    <t xml:space="preserve">Teddiursa</t>
  </si>
  <si>
    <t xml:space="preserve">Ursaring</t>
  </si>
  <si>
    <t xml:space="preserve">Misdreavus</t>
  </si>
  <si>
    <t xml:space="preserve">Mismagius</t>
  </si>
  <si>
    <t xml:space="preserve">Stunky</t>
  </si>
  <si>
    <t xml:space="preserve">Stunktank</t>
  </si>
  <si>
    <t xml:space="preserve">Mawile</t>
  </si>
  <si>
    <t xml:space="preserve">Cubchoo</t>
  </si>
  <si>
    <t xml:space="preserve">Beartic</t>
  </si>
  <si>
    <t xml:space="preserve">Swablu</t>
  </si>
  <si>
    <t xml:space="preserve">Altaria</t>
  </si>
  <si>
    <t xml:space="preserve">Dragon</t>
  </si>
  <si>
    <t xml:space="preserve">Snover</t>
  </si>
  <si>
    <t xml:space="preserve">Abomasnow</t>
  </si>
  <si>
    <t xml:space="preserve">Purrinder</t>
  </si>
  <si>
    <t xml:space="preserve">Meltigre</t>
  </si>
  <si>
    <t xml:space="preserve">Yanma</t>
  </si>
  <si>
    <t xml:space="preserve">Yanmega</t>
  </si>
  <si>
    <t xml:space="preserve">Bergmite</t>
  </si>
  <si>
    <t xml:space="preserve">Avalugg</t>
  </si>
  <si>
    <t xml:space="preserve">Druddigon</t>
  </si>
  <si>
    <t xml:space="preserve">Drifloon</t>
  </si>
  <si>
    <t xml:space="preserve">Drifblim</t>
  </si>
  <si>
    <t xml:space="preserve">Riolu</t>
  </si>
  <si>
    <t xml:space="preserve">Lucario</t>
  </si>
  <si>
    <t xml:space="preserve">Relicanth</t>
  </si>
  <si>
    <t xml:space="preserve">Joltik</t>
  </si>
  <si>
    <t xml:space="preserve">Galvantula</t>
  </si>
  <si>
    <t xml:space="preserve">Turtonator</t>
  </si>
  <si>
    <t xml:space="preserve">Skorupi</t>
  </si>
  <si>
    <t xml:space="preserve">Drapion</t>
  </si>
  <si>
    <t xml:space="preserve">Munchlax</t>
  </si>
  <si>
    <t xml:space="preserve">Snorlax</t>
  </si>
  <si>
    <t xml:space="preserve">Feebas</t>
  </si>
  <si>
    <t xml:space="preserve">Milotic</t>
  </si>
  <si>
    <t xml:space="preserve">Larvesta</t>
  </si>
  <si>
    <t xml:space="preserve">Volcarona</t>
  </si>
  <si>
    <t xml:space="preserve">Skrelp</t>
  </si>
  <si>
    <t xml:space="preserve">Dragalge</t>
  </si>
  <si>
    <t xml:space="preserve">Flababe</t>
  </si>
  <si>
    <t xml:space="preserve">Floette</t>
  </si>
  <si>
    <t xml:space="preserve">Florges</t>
  </si>
  <si>
    <t xml:space="preserve">Beldum</t>
  </si>
  <si>
    <t xml:space="preserve">Metang</t>
  </si>
  <si>
    <t xml:space="preserve">Metagross</t>
  </si>
  <si>
    <t xml:space="preserve">Trapinch</t>
  </si>
  <si>
    <t xml:space="preserve">Vibrava</t>
  </si>
  <si>
    <t xml:space="preserve">Flygon</t>
  </si>
  <si>
    <t xml:space="preserve">Caelustos</t>
  </si>
  <si>
    <t xml:space="preserve">Types</t>
  </si>
  <si>
    <t xml:space="preserve">Amount of types</t>
  </si>
  <si>
    <t xml:space="preserve">Amount of free space</t>
  </si>
  <si>
    <t xml:space="preserve">To add</t>
  </si>
  <si>
    <t xml:space="preserve">Grumpig</t>
  </si>
  <si>
    <t xml:space="preserve">To insert from later gens</t>
  </si>
  <si>
    <t xml:space="preserve">Ludicolo</t>
  </si>
  <si>
    <t xml:space="preserve">Chandelure</t>
  </si>
  <si>
    <t xml:space="preserve">Flabebe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</si>
</sst>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A8A878"/>
        <bgColor rgb="FFB3B3B3"/>
      </patternFill>
    </fill>
    <fill>
      <patternFill patternType="solid">
        <fgColor rgb="FFA040A0"/>
        <bgColor rgb="FF705898"/>
      </patternFill>
    </fill>
    <fill>
      <patternFill patternType="solid">
        <fgColor rgb="FFF8D030"/>
        <bgColor rgb="FFE0C068"/>
      </patternFill>
    </fill>
    <fill>
      <patternFill patternType="solid">
        <fgColor rgb="FFF08030"/>
        <bgColor rgb="FFFF6600"/>
      </patternFill>
    </fill>
    <fill>
      <patternFill patternType="solid">
        <fgColor rgb="FFC03028"/>
        <bgColor rgb="FFA040A0"/>
      </patternFill>
    </fill>
    <fill>
      <patternFill patternType="solid">
        <fgColor rgb="FF6890F0"/>
        <bgColor rgb="FF729FCF"/>
      </patternFill>
    </fill>
    <fill>
      <patternFill patternType="solid">
        <fgColor rgb="FFA890F0"/>
        <bgColor rgb="FFCC99FF"/>
      </patternFill>
    </fill>
    <fill>
      <patternFill patternType="solid">
        <fgColor rgb="FF78C850"/>
        <bgColor rgb="FFA8B820"/>
      </patternFill>
    </fill>
    <fill>
      <patternFill patternType="solid">
        <fgColor rgb="FFE0C068"/>
        <bgColor rgb="FFF8D030"/>
      </patternFill>
    </fill>
    <fill>
      <patternFill patternType="solid">
        <fgColor rgb="FFF85888"/>
        <bgColor rgb="FFF08030"/>
      </patternFill>
    </fill>
    <fill>
      <patternFill patternType="solid">
        <fgColor rgb="FFB8A038"/>
        <bgColor rgb="FFA8B820"/>
      </patternFill>
    </fill>
    <fill>
      <patternFill patternType="solid">
        <fgColor rgb="FF98D8D8"/>
        <bgColor rgb="FFB8B8D0"/>
      </patternFill>
    </fill>
    <fill>
      <patternFill patternType="solid">
        <fgColor rgb="FFA8B820"/>
        <bgColor rgb="FFB8A038"/>
      </patternFill>
    </fill>
    <fill>
      <patternFill patternType="solid">
        <fgColor rgb="FF7038F8"/>
        <bgColor rgb="FFA040A0"/>
      </patternFill>
    </fill>
    <fill>
      <patternFill patternType="solid">
        <fgColor rgb="FF705898"/>
        <bgColor rgb="FF705848"/>
      </patternFill>
    </fill>
    <fill>
      <patternFill patternType="solid">
        <fgColor rgb="FF705848"/>
        <bgColor rgb="FF705898"/>
      </patternFill>
    </fill>
    <fill>
      <patternFill patternType="solid">
        <fgColor rgb="FFB8B8D0"/>
        <bgColor rgb="FFB3B3B3"/>
      </patternFill>
    </fill>
    <fill>
      <patternFill patternType="solid">
        <fgColor rgb="FFEE99AC"/>
        <bgColor rgb="FFCC99FF"/>
      </patternFill>
    </fill>
    <fill>
      <patternFill patternType="solid">
        <fgColor rgb="FF133028"/>
        <bgColor rgb="FF333333"/>
      </patternFill>
    </fill>
    <fill>
      <patternFill patternType="solid">
        <fgColor rgb="FF729FCF"/>
        <bgColor rgb="FF6890F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4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tru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tru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tru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true" applyAlignment="true" applyProtection="false">
      <alignment horizontal="general" vertical="bottom" textRotation="0" wrapText="false" indent="0" shrinkToFit="false"/>
    </xf>
    <xf numFmtId="164" fontId="4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true" applyAlignment="true" applyProtection="false">
      <alignment horizontal="general" vertical="bottom" textRotation="0" wrapText="false" indent="0" shrinkToFit="false"/>
    </xf>
    <xf numFmtId="164" fontId="0" fillId="8" borderId="0" applyFont="true" applyBorder="true" applyAlignment="true" applyProtection="false">
      <alignment horizontal="general" vertical="bottom" textRotation="0" wrapText="false" indent="0" shrinkToFit="false"/>
    </xf>
    <xf numFmtId="164" fontId="0" fillId="9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10" xfId="21"/>
    <cellStyle name="Untitled11" xfId="22"/>
    <cellStyle name="Untitled12" xfId="23"/>
    <cellStyle name="Untitled13" xfId="24"/>
    <cellStyle name="Untitled14" xfId="25"/>
    <cellStyle name="Untitled15" xfId="26"/>
    <cellStyle name="Untitled16" xfId="27"/>
    <cellStyle name="Untitled17" xfId="28"/>
    <cellStyle name="Untitled18" xfId="29"/>
    <cellStyle name="Untitled19" xfId="30"/>
    <cellStyle name="Untitled2" xfId="31"/>
    <cellStyle name="Untitled20" xfId="32"/>
    <cellStyle name="Untitled21" xfId="33"/>
    <cellStyle name="Untitled22" xfId="34"/>
    <cellStyle name="Untitled23" xfId="35"/>
    <cellStyle name="Untitled24" xfId="36"/>
    <cellStyle name="Untitled25" xfId="37"/>
    <cellStyle name="Untitled26" xfId="38"/>
    <cellStyle name="Untitled27" xfId="39"/>
    <cellStyle name="Untitled28" xfId="40"/>
    <cellStyle name="Untitled3" xfId="41"/>
    <cellStyle name="Untitled4" xfId="42"/>
    <cellStyle name="Untitled5" xfId="43"/>
    <cellStyle name="Untitled6" xfId="44"/>
    <cellStyle name="Untitled7" xfId="45"/>
    <cellStyle name="Untitled8" xfId="46"/>
    <cellStyle name="Untitled9" xfId="47"/>
  </cellStyles>
  <dxfs count="18">
    <dxf>
      <font>
        <name val="Calibri"/>
        <charset val="1"/>
        <family val="2"/>
        <color rgb="FFFFFFFF"/>
        <sz val="11"/>
      </font>
      <fill>
        <patternFill>
          <bgColor rgb="FFF0803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6890F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FFFFFF"/>
        <sz val="11"/>
      </font>
      <fill>
        <patternFill>
          <bgColor rgb="FF78C85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040A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FFFFFF"/>
        <sz val="11"/>
      </font>
      <fill>
        <patternFill>
          <bgColor rgb="FFF8D03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E0C06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F8588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B8A038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FFFFFF"/>
        <sz val="11"/>
      </font>
      <fill>
        <patternFill>
          <bgColor rgb="FF98D8D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8B82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7038F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70589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70584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B8B8D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EE99AC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890F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C03028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A8A87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8A038"/>
      <rgbColor rgb="FF800080"/>
      <rgbColor rgb="FF008080"/>
      <rgbColor rgb="FFB8B8D0"/>
      <rgbColor rgb="FF729FCF"/>
      <rgbColor rgb="FFA890F0"/>
      <rgbColor rgb="FFA040A0"/>
      <rgbColor rgb="FFFFFFCC"/>
      <rgbColor rgb="FFCCFFFF"/>
      <rgbColor rgb="FF660066"/>
      <rgbColor rgb="FFF85888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8D8D8"/>
      <rgbColor rgb="FFEE99AC"/>
      <rgbColor rgb="FFCC99FF"/>
      <rgbColor rgb="FFE0C068"/>
      <rgbColor rgb="FF6890F0"/>
      <rgbColor rgb="FF33CCCC"/>
      <rgbColor rgb="FFA8B820"/>
      <rgbColor rgb="FFF8D030"/>
      <rgbColor rgb="FFF08030"/>
      <rgbColor rgb="FFFF6600"/>
      <rgbColor rgb="FF705898"/>
      <rgbColor rgb="FFA8A878"/>
      <rgbColor rgb="FF004586"/>
      <rgbColor rgb="FF78C850"/>
      <rgbColor rgb="FF133028"/>
      <rgbColor rgb="FF333300"/>
      <rgbColor rgb="FFC03028"/>
      <rgbColor rgb="FF705848"/>
      <rgbColor rgb="FF7038F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Amount of types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Sheet1!$A$47:$A$64</c:f>
              <c:strCache>
                <c:ptCount val="18"/>
                <c:pt idx="0">
                  <c:v>Normal</c:v>
                </c:pt>
                <c:pt idx="1">
                  <c:v>Water</c:v>
                </c:pt>
                <c:pt idx="2">
                  <c:v>Fire</c:v>
                </c:pt>
                <c:pt idx="3">
                  <c:v>Grass</c:v>
                </c:pt>
                <c:pt idx="4">
                  <c:v>Electric</c:v>
                </c:pt>
                <c:pt idx="5">
                  <c:v>Fighting</c:v>
                </c:pt>
                <c:pt idx="6">
                  <c:v>Psychic</c:v>
                </c:pt>
                <c:pt idx="7">
                  <c:v>Ghost</c:v>
                </c:pt>
                <c:pt idx="8">
                  <c:v>Ice</c:v>
                </c:pt>
                <c:pt idx="9">
                  <c:v>Flying</c:v>
                </c:pt>
                <c:pt idx="10">
                  <c:v>Poison</c:v>
                </c:pt>
                <c:pt idx="11">
                  <c:v>Ground</c:v>
                </c:pt>
                <c:pt idx="12">
                  <c:v>Bug</c:v>
                </c:pt>
                <c:pt idx="13">
                  <c:v>Rock</c:v>
                </c:pt>
                <c:pt idx="14">
                  <c:v>Dragon</c:v>
                </c:pt>
                <c:pt idx="15">
                  <c:v>Dark</c:v>
                </c:pt>
                <c:pt idx="16">
                  <c:v>Steel</c:v>
                </c:pt>
                <c:pt idx="17">
                  <c:v>Fairy</c:v>
                </c:pt>
              </c:strCache>
            </c:strRef>
          </c:cat>
          <c:val>
            <c:numRef>
              <c:f>Sheet1!$B$47:$B$64</c:f>
              <c:numCache>
                <c:formatCode>General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15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26</c:v>
                </c:pt>
                <c:pt idx="10">
                  <c:v>17</c:v>
                </c:pt>
                <c:pt idx="11">
                  <c:v>22</c:v>
                </c:pt>
                <c:pt idx="12">
                  <c:v>18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18</c:v>
                </c:pt>
              </c:numCache>
            </c:numRef>
          </c:val>
        </c:ser>
        <c:gapWidth val="100"/>
        <c:overlap val="100"/>
        <c:axId val="38892732"/>
        <c:axId val="32972325"/>
      </c:barChart>
      <c:catAx>
        <c:axId val="388927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72325"/>
        <c:crosses val="autoZero"/>
        <c:auto val="1"/>
        <c:lblAlgn val="ctr"/>
        <c:lblOffset val="100"/>
      </c:catAx>
      <c:valAx>
        <c:axId val="329723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927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78840</xdr:colOff>
      <xdr:row>64</xdr:row>
      <xdr:rowOff>145800</xdr:rowOff>
    </xdr:from>
    <xdr:to>
      <xdr:col>6</xdr:col>
      <xdr:colOff>149040</xdr:colOff>
      <xdr:row>83</xdr:row>
      <xdr:rowOff>47880</xdr:rowOff>
    </xdr:to>
    <xdr:graphicFrame>
      <xdr:nvGraphicFramePr>
        <xdr:cNvPr id="0" name=""/>
        <xdr:cNvGraphicFramePr/>
      </xdr:nvGraphicFramePr>
      <xdr:xfrm>
        <a:off x="78840" y="11362320"/>
        <a:ext cx="57628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K49" activeCellId="0" sqref="K49"/>
    </sheetView>
  </sheetViews>
  <sheetFormatPr defaultRowHeight="13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5.74"/>
    <col collapsed="false" customWidth="true" hidden="false" outlineLevel="0" max="3" min="3" style="0" width="12.27"/>
    <col collapsed="false" customWidth="true" hidden="false" outlineLevel="0" max="4" min="4" style="0" width="21.71"/>
    <col collapsed="false" customWidth="true" hidden="false" outlineLevel="0" max="5" min="5" style="0" width="10.05"/>
    <col collapsed="false" customWidth="true" hidden="false" outlineLevel="0" max="6" min="6" style="0" width="10.73"/>
    <col collapsed="false" customWidth="true" hidden="false" outlineLevel="0" max="7" min="7" style="0" width="8.67"/>
    <col collapsed="false" customWidth="true" hidden="false" outlineLevel="0" max="8" min="8" style="0" width="9.47"/>
    <col collapsed="false" customWidth="true" hidden="false" outlineLevel="0" max="9" min="9" style="0" width="11.99"/>
    <col collapsed="false" customWidth="true" hidden="false" outlineLevel="0" max="10" min="10" style="0" width="21.71"/>
    <col collapsed="false" customWidth="true" hidden="false" outlineLevel="0" max="11" min="11" style="0" width="10.46"/>
    <col collapsed="false" customWidth="true" hidden="false" outlineLevel="0" max="12" min="12" style="0" width="13.24"/>
    <col collapsed="false" customWidth="true" hidden="false" outlineLevel="0" max="13" min="13" style="0" width="11.3"/>
    <col collapsed="false" customWidth="true" hidden="false" outlineLevel="0" max="14" min="14" style="0" width="10.6"/>
    <col collapsed="false" customWidth="true" hidden="false" outlineLevel="0" max="15" min="15" style="0" width="10.19"/>
    <col collapsed="false" customWidth="true" hidden="false" outlineLevel="0" max="16" min="16" style="0" width="8.67"/>
    <col collapsed="false" customWidth="true" hidden="false" outlineLevel="0" max="17" min="17" style="0" width="11.3"/>
    <col collapsed="false" customWidth="false" hidden="false" outlineLevel="0" max="18" min="18" style="0" width="11.52"/>
    <col collapsed="false" customWidth="false" hidden="false" outlineLevel="0" max="19" min="19" style="0" width="11.43"/>
    <col collapsed="false" customWidth="true" hidden="false" outlineLevel="0" max="20" min="20" style="0" width="8.67"/>
    <col collapsed="false" customWidth="true" hidden="false" outlineLevel="0" max="21" min="21" style="0" width="12.13"/>
    <col collapsed="false" customWidth="false" hidden="false" outlineLevel="0" max="22" min="22" style="0" width="11.52"/>
    <col collapsed="false" customWidth="true" hidden="false" outlineLevel="0" max="23" min="23" style="0" width="8.67"/>
    <col collapsed="false" customWidth="true" hidden="false" outlineLevel="0" max="24" min="24" style="0" width="9.35"/>
    <col collapsed="false" customWidth="true" hidden="false" outlineLevel="0" max="25" min="25" style="0" width="9.78"/>
    <col collapsed="false" customWidth="true" hidden="false" outlineLevel="0" max="26" min="26" style="0" width="11.16"/>
    <col collapsed="false" customWidth="true" hidden="false" outlineLevel="0" max="27" min="27" style="0" width="8.67"/>
    <col collapsed="false" customWidth="true" hidden="false" outlineLevel="0" max="28" min="28" style="0" width="11.85"/>
    <col collapsed="false" customWidth="true" hidden="false" outlineLevel="0" max="29" min="29" style="0" width="9.91"/>
    <col collapsed="false" customWidth="true" hidden="false" outlineLevel="0" max="30" min="30" style="0" width="9.77"/>
    <col collapsed="false" customWidth="true" hidden="false" outlineLevel="0" max="31" min="31" style="0" width="9.91"/>
    <col collapsed="false" customWidth="true" hidden="false" outlineLevel="0" max="32" min="32" style="0" width="8.67"/>
    <col collapsed="false" customWidth="true" hidden="false" outlineLevel="0" max="33" min="33" style="0" width="10.46"/>
    <col collapsed="false" customWidth="true" hidden="false" outlineLevel="0" max="34" min="34" style="0" width="9.63"/>
    <col collapsed="false" customWidth="true" hidden="false" outlineLevel="0" max="35" min="35" style="0" width="9.2"/>
    <col collapsed="false" customWidth="true" hidden="false" outlineLevel="0" max="36" min="36" style="0" width="9.91"/>
    <col collapsed="false" customWidth="false" hidden="false" outlineLevel="0" max="37" min="37" style="0" width="11.52"/>
    <col collapsed="false" customWidth="true" hidden="false" outlineLevel="0" max="38" min="38" style="0" width="11.16"/>
    <col collapsed="false" customWidth="true" hidden="false" outlineLevel="0" max="39" min="39" style="0" width="8.67"/>
    <col collapsed="false" customWidth="true" hidden="false" outlineLevel="0" max="40" min="40" style="0" width="11.3"/>
    <col collapsed="false" customWidth="true" hidden="false" outlineLevel="0" max="41" min="41" style="0" width="10.6"/>
    <col collapsed="false" customWidth="false" hidden="false" outlineLevel="0" max="43" min="42" style="0" width="11.52"/>
    <col collapsed="false" customWidth="false" hidden="false" outlineLevel="0" max="44" min="44" style="0" width="11.43"/>
    <col collapsed="false" customWidth="false" hidden="false" outlineLevel="0" max="46" min="45" style="0" width="11.52"/>
    <col collapsed="false" customWidth="true" hidden="false" outlineLevel="0" max="47" min="47" style="0" width="10.46"/>
    <col collapsed="false" customWidth="true" hidden="false" outlineLevel="0" max="48" min="48" style="0" width="8.67"/>
    <col collapsed="false" customWidth="true" hidden="false" outlineLevel="0" max="49" min="49" style="0" width="10.46"/>
    <col collapsed="false" customWidth="true" hidden="false" outlineLevel="0" max="50" min="50" style="0" width="8.67"/>
    <col collapsed="false" customWidth="true" hidden="false" outlineLevel="0" max="51" min="51" style="0" width="9.63"/>
    <col collapsed="false" customWidth="true" hidden="false" outlineLevel="0" max="1019" min="52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1" t="s">
        <v>0</v>
      </c>
      <c r="B1" s="2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  <c r="AF1" s="3" t="n">
        <v>31</v>
      </c>
      <c r="AG1" s="3" t="n">
        <v>32</v>
      </c>
      <c r="AH1" s="3" t="n">
        <v>33</v>
      </c>
      <c r="AI1" s="3" t="n">
        <v>34</v>
      </c>
      <c r="AJ1" s="3" t="n">
        <v>35</v>
      </c>
      <c r="AK1" s="3" t="n">
        <v>36</v>
      </c>
      <c r="AL1" s="3" t="n">
        <v>37</v>
      </c>
      <c r="AM1" s="3" t="n">
        <v>38</v>
      </c>
      <c r="AN1" s="3" t="n">
        <v>39</v>
      </c>
      <c r="AO1" s="3" t="n">
        <v>40</v>
      </c>
      <c r="AP1" s="3" t="n">
        <v>41</v>
      </c>
      <c r="AQ1" s="3" t="n">
        <v>42</v>
      </c>
      <c r="AR1" s="3" t="n">
        <v>43</v>
      </c>
      <c r="AS1" s="3" t="n">
        <v>44</v>
      </c>
      <c r="AT1" s="3" t="n">
        <v>45</v>
      </c>
      <c r="AU1" s="3" t="n">
        <v>46</v>
      </c>
      <c r="AV1" s="3" t="n">
        <v>47</v>
      </c>
      <c r="AW1" s="3" t="n">
        <v>48</v>
      </c>
      <c r="AX1" s="3" t="n">
        <v>49</v>
      </c>
      <c r="AY1" s="4" t="n">
        <v>50</v>
      </c>
    </row>
    <row r="2" customFormat="false" ht="13.8" hidden="false" customHeight="false" outlineLevel="0" collapsed="false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/>
      <c r="Q2" s="3"/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3" t="s">
        <v>16</v>
      </c>
      <c r="AB2" s="3" t="s">
        <v>17</v>
      </c>
      <c r="AC2" s="3" t="s">
        <v>18</v>
      </c>
      <c r="AD2" s="3" t="s">
        <v>19</v>
      </c>
      <c r="AE2" s="3" t="s">
        <v>20</v>
      </c>
      <c r="AF2" s="3" t="s">
        <v>21</v>
      </c>
      <c r="AG2" s="3" t="s">
        <v>22</v>
      </c>
      <c r="AH2" s="3" t="s">
        <v>23</v>
      </c>
      <c r="AI2" s="3" t="s">
        <v>24</v>
      </c>
      <c r="AJ2" s="3" t="s">
        <v>25</v>
      </c>
      <c r="AK2" s="3" t="s">
        <v>26</v>
      </c>
      <c r="AL2" s="5" t="s">
        <v>27</v>
      </c>
      <c r="AM2" s="5" t="s">
        <v>28</v>
      </c>
      <c r="AN2" s="5" t="s">
        <v>29</v>
      </c>
      <c r="AO2" s="5" t="s">
        <v>30</v>
      </c>
      <c r="AP2" s="5" t="s">
        <v>31</v>
      </c>
      <c r="AQ2" s="5" t="s">
        <v>32</v>
      </c>
      <c r="AR2" s="3" t="s">
        <v>33</v>
      </c>
      <c r="AS2" s="3" t="s">
        <v>34</v>
      </c>
      <c r="AT2" s="3"/>
      <c r="AU2" s="3"/>
      <c r="AV2" s="5" t="s">
        <v>35</v>
      </c>
      <c r="AW2" s="5" t="s">
        <v>36</v>
      </c>
      <c r="AX2" s="3" t="s">
        <v>37</v>
      </c>
      <c r="AY2" s="6" t="s">
        <v>38</v>
      </c>
    </row>
    <row r="3" customFormat="false" ht="13.8" hidden="false" customHeight="false" outlineLevel="0" collapsed="false">
      <c r="A3" s="1" t="s">
        <v>39</v>
      </c>
      <c r="B3" s="7" t="s">
        <v>40</v>
      </c>
      <c r="C3" s="8" t="s">
        <v>40</v>
      </c>
      <c r="D3" s="8" t="s">
        <v>40</v>
      </c>
      <c r="E3" s="8" t="s">
        <v>41</v>
      </c>
      <c r="F3" s="8" t="s">
        <v>41</v>
      </c>
      <c r="G3" s="8" t="s">
        <v>41</v>
      </c>
      <c r="H3" s="8" t="s">
        <v>42</v>
      </c>
      <c r="I3" s="8" t="s">
        <v>42</v>
      </c>
      <c r="J3" s="8" t="s">
        <v>42</v>
      </c>
      <c r="K3" s="8" t="s">
        <v>43</v>
      </c>
      <c r="L3" s="8" t="s">
        <v>43</v>
      </c>
      <c r="M3" s="8" t="s">
        <v>44</v>
      </c>
      <c r="N3" s="8" t="s">
        <v>44</v>
      </c>
      <c r="O3" s="8" t="s">
        <v>43</v>
      </c>
      <c r="P3" s="8" t="s">
        <v>45</v>
      </c>
      <c r="Q3" s="8" t="s">
        <v>45</v>
      </c>
      <c r="R3" s="8" t="s">
        <v>40</v>
      </c>
      <c r="S3" s="8" t="s">
        <v>40</v>
      </c>
      <c r="T3" s="8" t="s">
        <v>40</v>
      </c>
      <c r="U3" s="8" t="s">
        <v>43</v>
      </c>
      <c r="V3" s="8" t="s">
        <v>43</v>
      </c>
      <c r="W3" s="8" t="s">
        <v>43</v>
      </c>
      <c r="X3" s="8" t="s">
        <v>43</v>
      </c>
      <c r="Y3" s="8" t="s">
        <v>46</v>
      </c>
      <c r="Z3" s="8" t="s">
        <v>46</v>
      </c>
      <c r="AA3" s="8" t="s">
        <v>47</v>
      </c>
      <c r="AB3" s="8" t="s">
        <v>47</v>
      </c>
      <c r="AC3" s="8" t="s">
        <v>48</v>
      </c>
      <c r="AD3" s="8" t="s">
        <v>48</v>
      </c>
      <c r="AE3" s="8" t="s">
        <v>43</v>
      </c>
      <c r="AF3" s="8" t="s">
        <v>44</v>
      </c>
      <c r="AG3" s="8" t="s">
        <v>43</v>
      </c>
      <c r="AH3" s="8" t="s">
        <v>49</v>
      </c>
      <c r="AI3" s="8" t="s">
        <v>49</v>
      </c>
      <c r="AJ3" s="8" t="s">
        <v>46</v>
      </c>
      <c r="AK3" s="8" t="s">
        <v>46</v>
      </c>
      <c r="AL3" s="8" t="s">
        <v>42</v>
      </c>
      <c r="AM3" s="8" t="s">
        <v>42</v>
      </c>
      <c r="AN3" s="8" t="s">
        <v>43</v>
      </c>
      <c r="AO3" s="8" t="s">
        <v>43</v>
      </c>
      <c r="AP3" s="9" t="s">
        <v>50</v>
      </c>
      <c r="AQ3" s="8" t="s">
        <v>50</v>
      </c>
      <c r="AR3" s="8" t="s">
        <v>46</v>
      </c>
      <c r="AS3" s="8" t="s">
        <v>46</v>
      </c>
      <c r="AT3" s="8"/>
      <c r="AU3" s="8"/>
      <c r="AV3" s="8" t="s">
        <v>42</v>
      </c>
      <c r="AW3" s="8" t="s">
        <v>42</v>
      </c>
      <c r="AX3" s="8" t="s">
        <v>51</v>
      </c>
      <c r="AY3" s="10" t="s">
        <v>51</v>
      </c>
    </row>
    <row r="4" customFormat="false" ht="13.8" hidden="false" customHeight="false" outlineLevel="0" collapsed="false">
      <c r="A4" s="1" t="s">
        <v>52</v>
      </c>
      <c r="B4" s="7"/>
      <c r="C4" s="8" t="s">
        <v>47</v>
      </c>
      <c r="D4" s="8" t="s">
        <v>47</v>
      </c>
      <c r="E4" s="8"/>
      <c r="F4" s="8" t="s">
        <v>49</v>
      </c>
      <c r="G4" s="8" t="s">
        <v>49</v>
      </c>
      <c r="H4" s="8"/>
      <c r="I4" s="8" t="s">
        <v>48</v>
      </c>
      <c r="J4" s="8" t="s">
        <v>48</v>
      </c>
      <c r="K4" s="8"/>
      <c r="L4" s="8" t="s">
        <v>42</v>
      </c>
      <c r="M4" s="8"/>
      <c r="N4" s="8"/>
      <c r="O4" s="8" t="s">
        <v>53</v>
      </c>
      <c r="P4" s="8" t="s">
        <v>53</v>
      </c>
      <c r="Q4" s="8" t="s">
        <v>53</v>
      </c>
      <c r="R4" s="8" t="s">
        <v>51</v>
      </c>
      <c r="S4" s="8" t="s">
        <v>51</v>
      </c>
      <c r="T4" s="8" t="s">
        <v>51</v>
      </c>
      <c r="U4" s="8" t="s">
        <v>53</v>
      </c>
      <c r="V4" s="8" t="s">
        <v>49</v>
      </c>
      <c r="W4" s="8" t="s">
        <v>49</v>
      </c>
      <c r="X4" s="8" t="s">
        <v>49</v>
      </c>
      <c r="Y4" s="8"/>
      <c r="Z4" s="8"/>
      <c r="AA4" s="8"/>
      <c r="AB4" s="8"/>
      <c r="AC4" s="8" t="s">
        <v>49</v>
      </c>
      <c r="AD4" s="8" t="s">
        <v>49</v>
      </c>
      <c r="AE4" s="8" t="s">
        <v>53</v>
      </c>
      <c r="AF4" s="8" t="s">
        <v>53</v>
      </c>
      <c r="AG4" s="8"/>
      <c r="AH4" s="8"/>
      <c r="AI4" s="8"/>
      <c r="AJ4" s="8" t="s">
        <v>40</v>
      </c>
      <c r="AK4" s="8" t="s">
        <v>40</v>
      </c>
      <c r="AL4" s="8" t="s">
        <v>53</v>
      </c>
      <c r="AM4" s="8" t="s">
        <v>53</v>
      </c>
      <c r="AN4" s="8" t="s">
        <v>41</v>
      </c>
      <c r="AO4" s="8" t="s">
        <v>41</v>
      </c>
      <c r="AP4" s="8"/>
      <c r="AQ4" s="8"/>
      <c r="AR4" s="8" t="s">
        <v>42</v>
      </c>
      <c r="AS4" s="8" t="s">
        <v>53</v>
      </c>
      <c r="AT4" s="8"/>
      <c r="AU4" s="8"/>
      <c r="AV4" s="8"/>
      <c r="AW4" s="8"/>
      <c r="AX4" s="8"/>
      <c r="AY4" s="10"/>
    </row>
    <row r="5" customFormat="false" ht="13.8" hidden="false" customHeight="false" outlineLevel="0" collapsed="false">
      <c r="A5" s="1" t="s">
        <v>40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10"/>
    </row>
    <row r="6" customFormat="false" ht="13.8" hidden="false" customHeight="false" outlineLevel="0" collapsed="false">
      <c r="A6" s="1" t="s">
        <v>42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10"/>
    </row>
    <row r="7" customFormat="false" ht="13.8" hidden="false" customHeight="false" outlineLevel="0" collapsed="false">
      <c r="A7" s="1" t="s">
        <v>54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10"/>
    </row>
    <row r="8" customFormat="false" ht="13.8" hidden="false" customHeight="false" outlineLevel="0" collapsed="false">
      <c r="A8" s="1" t="s">
        <v>55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9"/>
      <c r="AQ8" s="8"/>
      <c r="AR8" s="8"/>
      <c r="AS8" s="8"/>
      <c r="AT8" s="8"/>
      <c r="AU8" s="8"/>
      <c r="AV8" s="8"/>
      <c r="AW8" s="8"/>
      <c r="AX8" s="8"/>
      <c r="AY8" s="10"/>
    </row>
    <row r="9" customFormat="false" ht="13.8" hidden="false" customHeight="false" outlineLevel="0" collapsed="false">
      <c r="A9" s="1" t="s">
        <v>56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9"/>
      <c r="AQ9" s="8"/>
      <c r="AR9" s="8"/>
      <c r="AS9" s="8"/>
      <c r="AT9" s="8"/>
      <c r="AU9" s="8"/>
      <c r="AV9" s="8"/>
      <c r="AW9" s="8"/>
      <c r="AX9" s="8"/>
      <c r="AY9" s="10"/>
    </row>
    <row r="10" customFormat="false" ht="13.8" hidden="false" customHeight="false" outlineLevel="0" collapsed="false">
      <c r="A10" s="1" t="s">
        <v>57</v>
      </c>
      <c r="B10" s="7" t="s">
        <v>58</v>
      </c>
      <c r="C10" s="8" t="s">
        <v>59</v>
      </c>
      <c r="D10" s="8" t="s">
        <v>59</v>
      </c>
      <c r="E10" s="8" t="s">
        <v>58</v>
      </c>
      <c r="F10" s="8" t="s">
        <v>59</v>
      </c>
      <c r="G10" s="8" t="s">
        <v>59</v>
      </c>
      <c r="H10" s="8" t="s">
        <v>58</v>
      </c>
      <c r="I10" s="8" t="s">
        <v>59</v>
      </c>
      <c r="J10" s="8" t="s">
        <v>59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10"/>
    </row>
    <row r="11" customFormat="false" ht="13.8" hidden="false" customHeight="false" outlineLevel="0" collapsed="false">
      <c r="A11" s="1" t="s">
        <v>60</v>
      </c>
      <c r="B11" s="7" t="s">
        <v>61</v>
      </c>
      <c r="C11" s="8" t="s">
        <v>61</v>
      </c>
      <c r="D11" s="8" t="s">
        <v>61</v>
      </c>
      <c r="E11" s="8" t="s">
        <v>61</v>
      </c>
      <c r="F11" s="8" t="s">
        <v>61</v>
      </c>
      <c r="G11" s="8" t="s">
        <v>61</v>
      </c>
      <c r="H11" s="8" t="s">
        <v>61</v>
      </c>
      <c r="I11" s="8" t="s">
        <v>61</v>
      </c>
      <c r="J11" s="8" t="s">
        <v>61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10"/>
    </row>
    <row r="12" customFormat="false" ht="13.8" hidden="false" customHeight="false" outlineLevel="0" collapsed="false">
      <c r="A12" s="1" t="s">
        <v>0</v>
      </c>
      <c r="B12" s="2" t="n">
        <v>51</v>
      </c>
      <c r="C12" s="3" t="n">
        <v>52</v>
      </c>
      <c r="D12" s="3" t="n">
        <v>53</v>
      </c>
      <c r="E12" s="3" t="n">
        <v>54</v>
      </c>
      <c r="F12" s="3" t="n">
        <v>55</v>
      </c>
      <c r="G12" s="3" t="n">
        <v>56</v>
      </c>
      <c r="H12" s="3" t="n">
        <v>57</v>
      </c>
      <c r="I12" s="3" t="n">
        <v>58</v>
      </c>
      <c r="J12" s="3" t="n">
        <v>59</v>
      </c>
      <c r="K12" s="3" t="n">
        <v>60</v>
      </c>
      <c r="L12" s="3" t="n">
        <v>61</v>
      </c>
      <c r="M12" s="3" t="n">
        <v>62</v>
      </c>
      <c r="N12" s="3" t="n">
        <v>63</v>
      </c>
      <c r="O12" s="3" t="n">
        <v>64</v>
      </c>
      <c r="P12" s="3" t="n">
        <v>65</v>
      </c>
      <c r="Q12" s="3" t="n">
        <v>66</v>
      </c>
      <c r="R12" s="3" t="n">
        <v>67</v>
      </c>
      <c r="S12" s="3" t="n">
        <v>68</v>
      </c>
      <c r="T12" s="3" t="n">
        <v>69</v>
      </c>
      <c r="U12" s="3" t="n">
        <v>70</v>
      </c>
      <c r="V12" s="3" t="n">
        <v>71</v>
      </c>
      <c r="W12" s="3" t="n">
        <v>72</v>
      </c>
      <c r="X12" s="3" t="n">
        <v>73</v>
      </c>
      <c r="Y12" s="3" t="n">
        <v>74</v>
      </c>
      <c r="Z12" s="3" t="n">
        <v>75</v>
      </c>
      <c r="AA12" s="3" t="n">
        <v>76</v>
      </c>
      <c r="AB12" s="3" t="n">
        <v>77</v>
      </c>
      <c r="AC12" s="3" t="n">
        <v>78</v>
      </c>
      <c r="AD12" s="3" t="n">
        <v>79</v>
      </c>
      <c r="AE12" s="3" t="n">
        <v>80</v>
      </c>
      <c r="AF12" s="3" t="n">
        <v>81</v>
      </c>
      <c r="AG12" s="3" t="n">
        <v>82</v>
      </c>
      <c r="AH12" s="3" t="n">
        <v>83</v>
      </c>
      <c r="AI12" s="3" t="n">
        <v>84</v>
      </c>
      <c r="AJ12" s="3" t="n">
        <v>85</v>
      </c>
      <c r="AK12" s="3" t="n">
        <v>86</v>
      </c>
      <c r="AL12" s="3" t="n">
        <v>87</v>
      </c>
      <c r="AM12" s="3" t="n">
        <v>88</v>
      </c>
      <c r="AN12" s="3" t="n">
        <v>89</v>
      </c>
      <c r="AO12" s="3" t="n">
        <v>90</v>
      </c>
      <c r="AP12" s="3" t="n">
        <v>91</v>
      </c>
      <c r="AQ12" s="3" t="n">
        <v>92</v>
      </c>
      <c r="AR12" s="3" t="n">
        <v>93</v>
      </c>
      <c r="AS12" s="3" t="n">
        <v>94</v>
      </c>
      <c r="AT12" s="3" t="n">
        <v>95</v>
      </c>
      <c r="AU12" s="3" t="n">
        <v>96</v>
      </c>
      <c r="AV12" s="3" t="n">
        <v>97</v>
      </c>
      <c r="AW12" s="3" t="n">
        <v>98</v>
      </c>
      <c r="AX12" s="3" t="n">
        <v>99</v>
      </c>
      <c r="AY12" s="4" t="n">
        <v>100</v>
      </c>
    </row>
    <row r="13" customFormat="false" ht="13.8" hidden="false" customHeight="false" outlineLevel="0" collapsed="false">
      <c r="A13" s="1" t="s">
        <v>1</v>
      </c>
      <c r="B13" s="11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/>
      <c r="H13" s="5"/>
      <c r="I13" s="5" t="s">
        <v>67</v>
      </c>
      <c r="J13" s="5" t="s">
        <v>68</v>
      </c>
      <c r="K13" s="5" t="s">
        <v>69</v>
      </c>
      <c r="L13" s="5" t="s">
        <v>70</v>
      </c>
      <c r="M13" s="5" t="s">
        <v>71</v>
      </c>
      <c r="N13" s="5" t="s">
        <v>72</v>
      </c>
      <c r="O13" s="5" t="s">
        <v>73</v>
      </c>
      <c r="P13" s="5" t="s">
        <v>74</v>
      </c>
      <c r="Q13" s="5" t="s">
        <v>75</v>
      </c>
      <c r="R13" s="5" t="s">
        <v>76</v>
      </c>
      <c r="S13" s="5" t="s">
        <v>77</v>
      </c>
      <c r="T13" s="5" t="s">
        <v>78</v>
      </c>
      <c r="U13" s="5"/>
      <c r="V13" s="5"/>
      <c r="W13" s="5"/>
      <c r="X13" s="5" t="s">
        <v>79</v>
      </c>
      <c r="Y13" s="5" t="s">
        <v>80</v>
      </c>
      <c r="Z13" s="5" t="s">
        <v>81</v>
      </c>
      <c r="AA13" s="5" t="s">
        <v>82</v>
      </c>
      <c r="AB13" s="5" t="s">
        <v>83</v>
      </c>
      <c r="AC13" s="5" t="s">
        <v>84</v>
      </c>
      <c r="AD13" s="5" t="s">
        <v>85</v>
      </c>
      <c r="AE13" s="5" t="s">
        <v>86</v>
      </c>
      <c r="AF13" s="5" t="s">
        <v>87</v>
      </c>
      <c r="AG13" s="5" t="s">
        <v>88</v>
      </c>
      <c r="AH13" s="5" t="s">
        <v>89</v>
      </c>
      <c r="AI13" s="5" t="s">
        <v>90</v>
      </c>
      <c r="AJ13" s="5" t="s">
        <v>91</v>
      </c>
      <c r="AK13" s="5" t="s">
        <v>92</v>
      </c>
      <c r="AL13" s="5" t="s">
        <v>93</v>
      </c>
      <c r="AM13" s="3" t="s">
        <v>94</v>
      </c>
      <c r="AN13" s="3" t="s">
        <v>95</v>
      </c>
      <c r="AO13" s="3" t="s">
        <v>96</v>
      </c>
      <c r="AP13" s="5" t="s">
        <v>97</v>
      </c>
      <c r="AQ13" s="5" t="s">
        <v>98</v>
      </c>
      <c r="AR13" s="5" t="s">
        <v>99</v>
      </c>
      <c r="AS13" s="5"/>
      <c r="AT13" s="5"/>
      <c r="AU13" s="5" t="s">
        <v>100</v>
      </c>
      <c r="AV13" s="5" t="s">
        <v>101</v>
      </c>
      <c r="AW13" s="5" t="s">
        <v>102</v>
      </c>
      <c r="AX13" s="5" t="s">
        <v>103</v>
      </c>
      <c r="AY13" s="12" t="s">
        <v>104</v>
      </c>
    </row>
    <row r="14" customFormat="false" ht="13.8" hidden="false" customHeight="false" outlineLevel="0" collapsed="false">
      <c r="A14" s="1" t="s">
        <v>39</v>
      </c>
      <c r="B14" s="7" t="s">
        <v>105</v>
      </c>
      <c r="C14" s="8" t="s">
        <v>105</v>
      </c>
      <c r="D14" s="8" t="s">
        <v>42</v>
      </c>
      <c r="E14" s="8" t="s">
        <v>42</v>
      </c>
      <c r="F14" s="8" t="s">
        <v>42</v>
      </c>
      <c r="G14" s="8"/>
      <c r="H14" s="8"/>
      <c r="I14" s="8" t="s">
        <v>40</v>
      </c>
      <c r="J14" s="8" t="s">
        <v>40</v>
      </c>
      <c r="K14" s="8" t="s">
        <v>45</v>
      </c>
      <c r="L14" s="8" t="s">
        <v>45</v>
      </c>
      <c r="M14" s="8" t="s">
        <v>51</v>
      </c>
      <c r="N14" s="8" t="s">
        <v>51</v>
      </c>
      <c r="O14" s="8" t="s">
        <v>51</v>
      </c>
      <c r="P14" s="8" t="s">
        <v>44</v>
      </c>
      <c r="Q14" s="8" t="s">
        <v>44</v>
      </c>
      <c r="R14" s="8" t="s">
        <v>45</v>
      </c>
      <c r="S14" s="8" t="s">
        <v>45</v>
      </c>
      <c r="T14" s="8" t="s">
        <v>42</v>
      </c>
      <c r="U14" s="8"/>
      <c r="V14" s="8"/>
      <c r="W14" s="8"/>
      <c r="X14" s="8" t="s">
        <v>46</v>
      </c>
      <c r="Y14" s="8" t="s">
        <v>47</v>
      </c>
      <c r="Z14" s="8" t="s">
        <v>106</v>
      </c>
      <c r="AA14" s="8" t="s">
        <v>43</v>
      </c>
      <c r="AB14" s="8" t="s">
        <v>50</v>
      </c>
      <c r="AC14" s="8" t="s">
        <v>50</v>
      </c>
      <c r="AD14" s="8" t="s">
        <v>41</v>
      </c>
      <c r="AE14" s="8" t="s">
        <v>41</v>
      </c>
      <c r="AF14" s="8" t="s">
        <v>42</v>
      </c>
      <c r="AG14" s="8" t="s">
        <v>42</v>
      </c>
      <c r="AH14" s="8" t="s">
        <v>41</v>
      </c>
      <c r="AI14" s="8" t="s">
        <v>41</v>
      </c>
      <c r="AJ14" s="8" t="s">
        <v>43</v>
      </c>
      <c r="AK14" s="8" t="s">
        <v>50</v>
      </c>
      <c r="AL14" s="8" t="s">
        <v>48</v>
      </c>
      <c r="AM14" s="8" t="s">
        <v>49</v>
      </c>
      <c r="AN14" s="8" t="s">
        <v>49</v>
      </c>
      <c r="AO14" s="8" t="s">
        <v>49</v>
      </c>
      <c r="AP14" s="8" t="s">
        <v>105</v>
      </c>
      <c r="AQ14" s="8" t="s">
        <v>105</v>
      </c>
      <c r="AR14" s="8" t="s">
        <v>105</v>
      </c>
      <c r="AS14" s="8"/>
      <c r="AT14" s="8"/>
      <c r="AU14" s="8" t="s">
        <v>43</v>
      </c>
      <c r="AV14" s="8" t="s">
        <v>45</v>
      </c>
      <c r="AW14" s="8" t="s">
        <v>45</v>
      </c>
      <c r="AX14" s="8" t="s">
        <v>107</v>
      </c>
      <c r="AY14" s="10" t="s">
        <v>107</v>
      </c>
    </row>
    <row r="15" customFormat="false" ht="13.8" hidden="false" customHeight="false" outlineLevel="0" collapsed="false">
      <c r="A15" s="1" t="s">
        <v>52</v>
      </c>
      <c r="B15" s="7"/>
      <c r="C15" s="8"/>
      <c r="D15" s="8"/>
      <c r="E15" s="8" t="s">
        <v>50</v>
      </c>
      <c r="F15" s="8" t="s">
        <v>50</v>
      </c>
      <c r="G15" s="8"/>
      <c r="H15" s="8"/>
      <c r="I15" s="8" t="s">
        <v>49</v>
      </c>
      <c r="J15" s="8" t="s">
        <v>49</v>
      </c>
      <c r="K15" s="8"/>
      <c r="L15" s="8" t="s">
        <v>108</v>
      </c>
      <c r="M15" s="8" t="s">
        <v>53</v>
      </c>
      <c r="N15" s="8" t="s">
        <v>53</v>
      </c>
      <c r="O15" s="8" t="s">
        <v>53</v>
      </c>
      <c r="P15" s="8" t="s">
        <v>53</v>
      </c>
      <c r="Q15" s="8" t="s">
        <v>53</v>
      </c>
      <c r="R15" s="8"/>
      <c r="S15" s="8"/>
      <c r="T15" s="8" t="s">
        <v>51</v>
      </c>
      <c r="U15" s="8"/>
      <c r="V15" s="8"/>
      <c r="W15" s="8"/>
      <c r="X15" s="8" t="s">
        <v>47</v>
      </c>
      <c r="Y15" s="8" t="s">
        <v>50</v>
      </c>
      <c r="Z15" s="8" t="s">
        <v>50</v>
      </c>
      <c r="AA15" s="8" t="s">
        <v>48</v>
      </c>
      <c r="AB15" s="8" t="s">
        <v>51</v>
      </c>
      <c r="AC15" s="8" t="s">
        <v>51</v>
      </c>
      <c r="AD15" s="8"/>
      <c r="AE15" s="8" t="s">
        <v>47</v>
      </c>
      <c r="AF15" s="8"/>
      <c r="AG15" s="8"/>
      <c r="AH15" s="8"/>
      <c r="AI15" s="8"/>
      <c r="AJ15" s="8"/>
      <c r="AK15" s="8"/>
      <c r="AL15" s="8" t="s">
        <v>50</v>
      </c>
      <c r="AM15" s="8"/>
      <c r="AN15" s="8" t="s">
        <v>53</v>
      </c>
      <c r="AO15" s="8" t="s">
        <v>53</v>
      </c>
      <c r="AP15" s="8" t="s">
        <v>106</v>
      </c>
      <c r="AQ15" s="8" t="s">
        <v>106</v>
      </c>
      <c r="AR15" s="8" t="s">
        <v>106</v>
      </c>
      <c r="AS15" s="8"/>
      <c r="AT15" s="8"/>
      <c r="AU15" s="8"/>
      <c r="AV15" s="8" t="s">
        <v>48</v>
      </c>
      <c r="AW15" s="8" t="s">
        <v>48</v>
      </c>
      <c r="AX15" s="8"/>
      <c r="AY15" s="10"/>
    </row>
    <row r="16" customFormat="false" ht="13.8" hidden="false" customHeight="false" outlineLevel="0" collapsed="false">
      <c r="A16" s="1" t="s">
        <v>40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10"/>
    </row>
    <row r="17" customFormat="false" ht="13.8" hidden="false" customHeight="false" outlineLevel="0" collapsed="false">
      <c r="A17" s="1" t="s">
        <v>42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10"/>
    </row>
    <row r="18" customFormat="false" ht="13.8" hidden="false" customHeight="false" outlineLevel="0" collapsed="false">
      <c r="A18" s="1" t="s">
        <v>54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10"/>
    </row>
    <row r="19" customFormat="false" ht="13.8" hidden="false" customHeight="false" outlineLevel="0" collapsed="false">
      <c r="A19" s="1" t="s">
        <v>55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10"/>
    </row>
    <row r="20" customFormat="false" ht="13.8" hidden="false" customHeight="false" outlineLevel="0" collapsed="false">
      <c r="A20" s="1" t="s">
        <v>56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10"/>
    </row>
    <row r="21" customFormat="false" ht="13.8" hidden="false" customHeight="false" outlineLevel="0" collapsed="false">
      <c r="A21" s="1" t="s">
        <v>57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10"/>
    </row>
    <row r="22" customFormat="false" ht="13.8" hidden="false" customHeight="false" outlineLevel="0" collapsed="false">
      <c r="A22" s="1" t="s">
        <v>60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10"/>
    </row>
    <row r="23" customFormat="false" ht="13.8" hidden="false" customHeight="false" outlineLevel="0" collapsed="false">
      <c r="A23" s="1" t="s">
        <v>0</v>
      </c>
      <c r="B23" s="2" t="n">
        <v>101</v>
      </c>
      <c r="C23" s="3" t="n">
        <v>102</v>
      </c>
      <c r="D23" s="3" t="n">
        <v>103</v>
      </c>
      <c r="E23" s="3" t="n">
        <v>104</v>
      </c>
      <c r="F23" s="3" t="n">
        <v>105</v>
      </c>
      <c r="G23" s="3" t="n">
        <v>106</v>
      </c>
      <c r="H23" s="3" t="n">
        <v>107</v>
      </c>
      <c r="I23" s="3" t="n">
        <v>108</v>
      </c>
      <c r="J23" s="3" t="n">
        <v>109</v>
      </c>
      <c r="K23" s="3" t="n">
        <v>110</v>
      </c>
      <c r="L23" s="3" t="n">
        <v>111</v>
      </c>
      <c r="M23" s="3" t="n">
        <v>112</v>
      </c>
      <c r="N23" s="3" t="n">
        <v>113</v>
      </c>
      <c r="O23" s="3" t="n">
        <v>114</v>
      </c>
      <c r="P23" s="3" t="n">
        <v>115</v>
      </c>
      <c r="Q23" s="3" t="n">
        <v>116</v>
      </c>
      <c r="R23" s="3" t="n">
        <v>117</v>
      </c>
      <c r="S23" s="3" t="n">
        <v>118</v>
      </c>
      <c r="T23" s="3" t="n">
        <v>119</v>
      </c>
      <c r="U23" s="3" t="n">
        <v>120</v>
      </c>
      <c r="V23" s="3" t="n">
        <v>121</v>
      </c>
      <c r="W23" s="3" t="n">
        <v>122</v>
      </c>
      <c r="X23" s="3" t="n">
        <v>123</v>
      </c>
      <c r="Y23" s="3" t="n">
        <v>124</v>
      </c>
      <c r="Z23" s="3" t="n">
        <v>125</v>
      </c>
      <c r="AA23" s="3" t="n">
        <v>126</v>
      </c>
      <c r="AB23" s="3" t="n">
        <v>127</v>
      </c>
      <c r="AC23" s="3" t="n">
        <v>128</v>
      </c>
      <c r="AD23" s="3" t="n">
        <v>129</v>
      </c>
      <c r="AE23" s="3" t="n">
        <v>130</v>
      </c>
      <c r="AF23" s="3" t="n">
        <v>131</v>
      </c>
      <c r="AG23" s="3" t="n">
        <v>132</v>
      </c>
      <c r="AH23" s="3" t="n">
        <v>133</v>
      </c>
      <c r="AI23" s="3" t="n">
        <v>134</v>
      </c>
      <c r="AJ23" s="3" t="n">
        <v>135</v>
      </c>
      <c r="AK23" s="3" t="n">
        <v>136</v>
      </c>
      <c r="AL23" s="3" t="n">
        <v>137</v>
      </c>
      <c r="AM23" s="3" t="n">
        <v>138</v>
      </c>
      <c r="AN23" s="3" t="n">
        <v>139</v>
      </c>
      <c r="AO23" s="3" t="n">
        <v>140</v>
      </c>
      <c r="AP23" s="3" t="n">
        <v>141</v>
      </c>
      <c r="AQ23" s="3" t="n">
        <v>142</v>
      </c>
      <c r="AR23" s="3" t="n">
        <v>143</v>
      </c>
      <c r="AS23" s="3" t="n">
        <v>144</v>
      </c>
      <c r="AT23" s="3" t="n">
        <v>145</v>
      </c>
      <c r="AU23" s="3" t="n">
        <v>146</v>
      </c>
      <c r="AV23" s="3" t="n">
        <v>147</v>
      </c>
      <c r="AW23" s="3" t="n">
        <v>148</v>
      </c>
      <c r="AX23" s="3" t="n">
        <v>149</v>
      </c>
      <c r="AY23" s="4" t="n">
        <v>150</v>
      </c>
    </row>
    <row r="24" customFormat="false" ht="13.8" hidden="false" customHeight="false" outlineLevel="0" collapsed="false">
      <c r="A24" s="1" t="s">
        <v>1</v>
      </c>
      <c r="B24" s="11" t="s">
        <v>109</v>
      </c>
      <c r="C24" s="5" t="s">
        <v>110</v>
      </c>
      <c r="D24" s="5" t="s">
        <v>111</v>
      </c>
      <c r="E24" s="5" t="s">
        <v>112</v>
      </c>
      <c r="F24" s="5" t="s">
        <v>113</v>
      </c>
      <c r="G24" s="5" t="s">
        <v>114</v>
      </c>
      <c r="H24" s="5" t="s">
        <v>115</v>
      </c>
      <c r="I24" s="5" t="s">
        <v>116</v>
      </c>
      <c r="J24" s="5" t="s">
        <v>117</v>
      </c>
      <c r="K24" s="5" t="s">
        <v>118</v>
      </c>
      <c r="L24" s="5" t="s">
        <v>119</v>
      </c>
      <c r="M24" s="5" t="s">
        <v>120</v>
      </c>
      <c r="N24" s="5" t="s">
        <v>121</v>
      </c>
      <c r="O24" s="5" t="s">
        <v>122</v>
      </c>
      <c r="P24" s="5" t="s">
        <v>123</v>
      </c>
      <c r="Q24" s="5" t="s">
        <v>124</v>
      </c>
      <c r="R24" s="5" t="s">
        <v>125</v>
      </c>
      <c r="S24" s="5" t="s">
        <v>126</v>
      </c>
      <c r="T24" s="5" t="s">
        <v>127</v>
      </c>
      <c r="U24" s="5" t="s">
        <v>128</v>
      </c>
      <c r="V24" s="5" t="s">
        <v>129</v>
      </c>
      <c r="W24" s="5" t="s">
        <v>130</v>
      </c>
      <c r="X24" s="5" t="s">
        <v>131</v>
      </c>
      <c r="Y24" s="5" t="s">
        <v>132</v>
      </c>
      <c r="Z24" s="5" t="s">
        <v>133</v>
      </c>
      <c r="AA24" s="5" t="s">
        <v>134</v>
      </c>
      <c r="AB24" s="5" t="s">
        <v>135</v>
      </c>
      <c r="AC24" s="5" t="s">
        <v>136</v>
      </c>
      <c r="AD24" s="5"/>
      <c r="AE24" s="5"/>
      <c r="AF24" s="5" t="s">
        <v>137</v>
      </c>
      <c r="AG24" s="5" t="s">
        <v>138</v>
      </c>
      <c r="AH24" s="5"/>
      <c r="AI24" s="5"/>
      <c r="AJ24" s="5" t="s">
        <v>139</v>
      </c>
      <c r="AK24" s="5" t="s">
        <v>140</v>
      </c>
      <c r="AL24" s="5" t="s">
        <v>141</v>
      </c>
      <c r="AM24" s="5" t="s">
        <v>142</v>
      </c>
      <c r="AN24" s="5" t="s">
        <v>143</v>
      </c>
      <c r="AO24" s="5" t="s">
        <v>144</v>
      </c>
      <c r="AP24" s="5" t="s">
        <v>145</v>
      </c>
      <c r="AQ24" s="5" t="s">
        <v>146</v>
      </c>
      <c r="AR24" s="5"/>
      <c r="AS24" s="5"/>
      <c r="AT24" s="5"/>
      <c r="AU24" s="5" t="s">
        <v>147</v>
      </c>
      <c r="AV24" s="5" t="s">
        <v>148</v>
      </c>
      <c r="AW24" s="5" t="s">
        <v>149</v>
      </c>
      <c r="AX24" s="5" t="s">
        <v>150</v>
      </c>
      <c r="AY24" s="12" t="s">
        <v>151</v>
      </c>
    </row>
    <row r="25" customFormat="false" ht="13.8" hidden="false" customHeight="false" outlineLevel="0" collapsed="false">
      <c r="A25" s="1" t="s">
        <v>39</v>
      </c>
      <c r="B25" s="7" t="s">
        <v>50</v>
      </c>
      <c r="C25" s="8" t="s">
        <v>50</v>
      </c>
      <c r="D25" s="8" t="s">
        <v>40</v>
      </c>
      <c r="E25" s="8" t="s">
        <v>40</v>
      </c>
      <c r="F25" s="8" t="s">
        <v>40</v>
      </c>
      <c r="G25" s="8" t="s">
        <v>108</v>
      </c>
      <c r="H25" s="8" t="s">
        <v>108</v>
      </c>
      <c r="I25" s="8" t="s">
        <v>108</v>
      </c>
      <c r="J25" s="8" t="s">
        <v>42</v>
      </c>
      <c r="K25" s="8" t="s">
        <v>42</v>
      </c>
      <c r="L25" s="8" t="s">
        <v>40</v>
      </c>
      <c r="M25" s="8" t="s">
        <v>40</v>
      </c>
      <c r="N25" s="8" t="s">
        <v>48</v>
      </c>
      <c r="O25" s="8" t="s">
        <v>48</v>
      </c>
      <c r="P25" s="8" t="s">
        <v>108</v>
      </c>
      <c r="Q25" s="8" t="s">
        <v>108</v>
      </c>
      <c r="R25" s="8" t="s">
        <v>50</v>
      </c>
      <c r="S25" s="8" t="s">
        <v>50</v>
      </c>
      <c r="T25" s="8" t="s">
        <v>46</v>
      </c>
      <c r="U25" s="8" t="s">
        <v>46</v>
      </c>
      <c r="V25" s="8" t="s">
        <v>105</v>
      </c>
      <c r="W25" s="8" t="s">
        <v>105</v>
      </c>
      <c r="X25" s="8" t="s">
        <v>40</v>
      </c>
      <c r="Y25" s="8" t="s">
        <v>40</v>
      </c>
      <c r="Z25" s="8" t="s">
        <v>50</v>
      </c>
      <c r="AA25" s="8" t="s">
        <v>50</v>
      </c>
      <c r="AB25" s="8" t="s">
        <v>46</v>
      </c>
      <c r="AC25" s="8" t="s">
        <v>46</v>
      </c>
      <c r="AD25" s="8"/>
      <c r="AE25" s="8"/>
      <c r="AF25" s="8" t="s">
        <v>47</v>
      </c>
      <c r="AG25" s="8" t="s">
        <v>47</v>
      </c>
      <c r="AH25" s="8"/>
      <c r="AI25" s="8"/>
      <c r="AJ25" s="8" t="s">
        <v>108</v>
      </c>
      <c r="AK25" s="8" t="s">
        <v>108</v>
      </c>
      <c r="AL25" s="8" t="s">
        <v>43</v>
      </c>
      <c r="AM25" s="8" t="s">
        <v>43</v>
      </c>
      <c r="AN25" s="8" t="s">
        <v>107</v>
      </c>
      <c r="AO25" s="8" t="s">
        <v>107</v>
      </c>
      <c r="AP25" s="8" t="s">
        <v>51</v>
      </c>
      <c r="AQ25" s="8" t="s">
        <v>51</v>
      </c>
      <c r="AR25" s="8"/>
      <c r="AS25" s="8"/>
      <c r="AT25" s="8"/>
      <c r="AU25" s="8" t="s">
        <v>106</v>
      </c>
      <c r="AV25" s="8" t="s">
        <v>108</v>
      </c>
      <c r="AW25" s="8" t="s">
        <v>108</v>
      </c>
      <c r="AX25" s="8" t="s">
        <v>43</v>
      </c>
      <c r="AY25" s="10" t="s">
        <v>152</v>
      </c>
    </row>
    <row r="26" customFormat="false" ht="13.8" hidden="false" customHeight="false" outlineLevel="0" collapsed="false">
      <c r="A26" s="1" t="s">
        <v>52</v>
      </c>
      <c r="B26" s="7" t="s">
        <v>107</v>
      </c>
      <c r="C26" s="8" t="s">
        <v>107</v>
      </c>
      <c r="D26" s="8" t="s">
        <v>45</v>
      </c>
      <c r="E26" s="8" t="s">
        <v>45</v>
      </c>
      <c r="F26" s="8" t="s">
        <v>53</v>
      </c>
      <c r="G26" s="8" t="s">
        <v>50</v>
      </c>
      <c r="H26" s="8" t="s">
        <v>50</v>
      </c>
      <c r="I26" s="8" t="s">
        <v>50</v>
      </c>
      <c r="J26" s="8" t="s">
        <v>105</v>
      </c>
      <c r="K26" s="8" t="s">
        <v>105</v>
      </c>
      <c r="L26" s="8"/>
      <c r="M26" s="8" t="s">
        <v>44</v>
      </c>
      <c r="N26" s="8"/>
      <c r="O26" s="8"/>
      <c r="P26" s="8" t="s">
        <v>44</v>
      </c>
      <c r="Q26" s="8" t="s">
        <v>44</v>
      </c>
      <c r="R26" s="8"/>
      <c r="S26" s="8"/>
      <c r="T26" s="8" t="s">
        <v>152</v>
      </c>
      <c r="U26" s="8" t="s">
        <v>152</v>
      </c>
      <c r="V26" s="8" t="s">
        <v>43</v>
      </c>
      <c r="W26" s="8" t="s">
        <v>43</v>
      </c>
      <c r="X26" s="8"/>
      <c r="Y26" s="8" t="s">
        <v>44</v>
      </c>
      <c r="Z26" s="8" t="s">
        <v>53</v>
      </c>
      <c r="AA26" s="8" t="s">
        <v>53</v>
      </c>
      <c r="AB26" s="8" t="s">
        <v>53</v>
      </c>
      <c r="AC26" s="8" t="s">
        <v>106</v>
      </c>
      <c r="AD26" s="8"/>
      <c r="AE26" s="8"/>
      <c r="AF26" s="8"/>
      <c r="AG26" s="8" t="s">
        <v>106</v>
      </c>
      <c r="AH26" s="8"/>
      <c r="AI26" s="8"/>
      <c r="AJ26" s="8"/>
      <c r="AK26" s="8" t="s">
        <v>41</v>
      </c>
      <c r="AL26" s="8"/>
      <c r="AM26" s="8"/>
      <c r="AN26" s="8"/>
      <c r="AO26" s="8"/>
      <c r="AP26" s="8" t="s">
        <v>44</v>
      </c>
      <c r="AQ26" s="8" t="s">
        <v>44</v>
      </c>
      <c r="AR26" s="8"/>
      <c r="AS26" s="8"/>
      <c r="AT26" s="8"/>
      <c r="AU26" s="8" t="s">
        <v>49</v>
      </c>
      <c r="AV26" s="8"/>
      <c r="AW26" s="8"/>
      <c r="AX26" s="8" t="s">
        <v>53</v>
      </c>
      <c r="AY26" s="10" t="s">
        <v>53</v>
      </c>
    </row>
    <row r="27" customFormat="false" ht="13.8" hidden="false" customHeight="false" outlineLevel="0" collapsed="false">
      <c r="A27" s="1" t="s">
        <v>40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10"/>
    </row>
    <row r="28" customFormat="false" ht="13.8" hidden="false" customHeight="false" outlineLevel="0" collapsed="false">
      <c r="A28" s="1" t="s">
        <v>42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10"/>
    </row>
    <row r="29" customFormat="false" ht="13.8" hidden="false" customHeight="false" outlineLevel="0" collapsed="false">
      <c r="A29" s="1" t="s">
        <v>54</v>
      </c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10"/>
    </row>
    <row r="30" customFormat="false" ht="13.8" hidden="false" customHeight="false" outlineLevel="0" collapsed="false">
      <c r="A30" s="1" t="s">
        <v>55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10"/>
    </row>
    <row r="31" customFormat="false" ht="13.8" hidden="false" customHeight="false" outlineLevel="0" collapsed="false">
      <c r="A31" s="1" t="s">
        <v>56</v>
      </c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10"/>
    </row>
    <row r="32" customFormat="false" ht="13.8" hidden="false" customHeight="false" outlineLevel="0" collapsed="false">
      <c r="A32" s="1" t="s">
        <v>57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10"/>
    </row>
    <row r="33" customFormat="false" ht="13.8" hidden="false" customHeight="false" outlineLevel="0" collapsed="false">
      <c r="A33" s="1" t="s">
        <v>60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10"/>
    </row>
    <row r="34" customFormat="false" ht="13.8" hidden="false" customHeight="false" outlineLevel="0" collapsed="false">
      <c r="A34" s="1" t="s">
        <v>0</v>
      </c>
      <c r="B34" s="2" t="n">
        <v>151</v>
      </c>
      <c r="C34" s="3" t="n">
        <v>152</v>
      </c>
      <c r="D34" s="3" t="n">
        <v>153</v>
      </c>
      <c r="E34" s="3" t="n">
        <v>154</v>
      </c>
      <c r="F34" s="3" t="n">
        <v>155</v>
      </c>
      <c r="G34" s="3" t="n">
        <v>156</v>
      </c>
      <c r="H34" s="3" t="n">
        <v>157</v>
      </c>
      <c r="I34" s="3" t="n">
        <v>158</v>
      </c>
      <c r="J34" s="3" t="n">
        <v>159</v>
      </c>
      <c r="K34" s="3" t="n">
        <v>160</v>
      </c>
      <c r="L34" s="3" t="n">
        <v>161</v>
      </c>
      <c r="M34" s="3" t="n">
        <v>162</v>
      </c>
      <c r="N34" s="3" t="n">
        <v>163</v>
      </c>
      <c r="O34" s="3" t="n">
        <v>164</v>
      </c>
      <c r="P34" s="3" t="n">
        <v>165</v>
      </c>
      <c r="Q34" s="3" t="n">
        <v>166</v>
      </c>
      <c r="R34" s="3" t="n">
        <v>167</v>
      </c>
      <c r="S34" s="3" t="n">
        <v>168</v>
      </c>
      <c r="T34" s="3" t="n">
        <v>169</v>
      </c>
      <c r="U34" s="3" t="n">
        <v>170</v>
      </c>
      <c r="V34" s="3" t="n">
        <v>171</v>
      </c>
      <c r="W34" s="3" t="n">
        <v>172</v>
      </c>
      <c r="X34" s="3" t="n">
        <v>173</v>
      </c>
      <c r="Y34" s="3" t="n">
        <v>174</v>
      </c>
      <c r="Z34" s="3" t="n">
        <v>175</v>
      </c>
      <c r="AA34" s="3" t="n">
        <v>176</v>
      </c>
      <c r="AB34" s="3" t="n">
        <v>177</v>
      </c>
      <c r="AC34" s="3" t="n">
        <v>178</v>
      </c>
      <c r="AD34" s="3" t="n">
        <v>179</v>
      </c>
      <c r="AE34" s="3" t="n">
        <v>180</v>
      </c>
      <c r="AF34" s="3" t="n">
        <v>181</v>
      </c>
      <c r="AG34" s="3" t="n">
        <v>182</v>
      </c>
      <c r="AH34" s="3" t="n">
        <v>183</v>
      </c>
      <c r="AI34" s="3" t="n">
        <v>184</v>
      </c>
      <c r="AJ34" s="3" t="n">
        <v>185</v>
      </c>
      <c r="AK34" s="3" t="n">
        <v>186</v>
      </c>
      <c r="AL34" s="3" t="n">
        <v>187</v>
      </c>
      <c r="AM34" s="3" t="n">
        <v>188</v>
      </c>
      <c r="AN34" s="3" t="n">
        <v>189</v>
      </c>
      <c r="AO34" s="3" t="n">
        <v>190</v>
      </c>
      <c r="AP34" s="3" t="n">
        <v>191</v>
      </c>
      <c r="AQ34" s="3" t="n">
        <v>192</v>
      </c>
      <c r="AR34" s="3" t="n">
        <v>193</v>
      </c>
      <c r="AS34" s="3" t="n">
        <v>194</v>
      </c>
      <c r="AT34" s="3" t="n">
        <v>195</v>
      </c>
      <c r="AU34" s="3" t="n">
        <v>196</v>
      </c>
      <c r="AV34" s="3" t="n">
        <v>197</v>
      </c>
      <c r="AW34" s="3" t="n">
        <v>198</v>
      </c>
      <c r="AX34" s="3" t="n">
        <v>199</v>
      </c>
      <c r="AY34" s="4" t="n">
        <v>200</v>
      </c>
    </row>
    <row r="35" customFormat="false" ht="13.8" hidden="false" customHeight="false" outlineLevel="0" collapsed="false">
      <c r="A35" s="1" t="s">
        <v>1</v>
      </c>
      <c r="B35" s="11" t="s">
        <v>153</v>
      </c>
      <c r="C35" s="5" t="s">
        <v>154</v>
      </c>
      <c r="D35" s="5" t="s">
        <v>155</v>
      </c>
      <c r="E35" s="5" t="s">
        <v>156</v>
      </c>
      <c r="F35" s="5" t="s">
        <v>157</v>
      </c>
      <c r="G35" s="5" t="s">
        <v>158</v>
      </c>
      <c r="H35" s="5"/>
      <c r="I35" s="5"/>
      <c r="J35" s="5" t="s">
        <v>159</v>
      </c>
      <c r="K35" s="5" t="s">
        <v>160</v>
      </c>
      <c r="L35" s="5" t="s">
        <v>161</v>
      </c>
      <c r="M35" s="5" t="s">
        <v>162</v>
      </c>
      <c r="N35" s="5" t="s">
        <v>163</v>
      </c>
      <c r="O35" s="5"/>
      <c r="P35" s="5"/>
      <c r="Q35" s="5" t="s">
        <v>164</v>
      </c>
      <c r="R35" s="5" t="s">
        <v>165</v>
      </c>
      <c r="S35" s="5" t="s">
        <v>166</v>
      </c>
      <c r="T35" s="5" t="s">
        <v>167</v>
      </c>
      <c r="U35" s="5" t="s">
        <v>168</v>
      </c>
      <c r="V35" s="5" t="s">
        <v>169</v>
      </c>
      <c r="W35" s="5" t="s">
        <v>170</v>
      </c>
      <c r="X35" s="5" t="s">
        <v>171</v>
      </c>
      <c r="Y35" s="5" t="s">
        <v>172</v>
      </c>
      <c r="Z35" s="5" t="s">
        <v>173</v>
      </c>
      <c r="AA35" s="5"/>
      <c r="AB35" s="5"/>
      <c r="AC35" s="5"/>
      <c r="AD35" s="5" t="s">
        <v>174</v>
      </c>
      <c r="AE35" s="5" t="s">
        <v>175</v>
      </c>
      <c r="AF35" s="5" t="s">
        <v>176</v>
      </c>
      <c r="AG35" s="5" t="s">
        <v>177</v>
      </c>
      <c r="AH35" s="5" t="s">
        <v>178</v>
      </c>
      <c r="AI35" s="5" t="s">
        <v>179</v>
      </c>
      <c r="AJ35" s="5" t="s">
        <v>180</v>
      </c>
      <c r="AK35" s="5" t="s">
        <v>181</v>
      </c>
      <c r="AL35" s="5" t="s">
        <v>182</v>
      </c>
      <c r="AM35" s="5" t="s">
        <v>183</v>
      </c>
      <c r="AN35" s="5" t="s">
        <v>184</v>
      </c>
      <c r="AO35" s="5" t="s">
        <v>185</v>
      </c>
      <c r="AP35" s="5" t="s">
        <v>186</v>
      </c>
      <c r="AQ35" s="5" t="s">
        <v>187</v>
      </c>
      <c r="AR35" s="5" t="s">
        <v>188</v>
      </c>
      <c r="AS35" s="5"/>
      <c r="AT35" s="5"/>
      <c r="AU35" s="5"/>
      <c r="AV35" s="5"/>
      <c r="AW35" s="5"/>
      <c r="AX35" s="5"/>
      <c r="AY35" s="12" t="s">
        <v>189</v>
      </c>
    </row>
    <row r="36" customFormat="false" ht="13.8" hidden="false" customHeight="false" outlineLevel="0" collapsed="false">
      <c r="A36" s="1" t="s">
        <v>39</v>
      </c>
      <c r="B36" s="7" t="s">
        <v>108</v>
      </c>
      <c r="C36" s="8" t="s">
        <v>108</v>
      </c>
      <c r="D36" s="8" t="s">
        <v>41</v>
      </c>
      <c r="E36" s="8" t="s">
        <v>41</v>
      </c>
      <c r="F36" s="8" t="s">
        <v>46</v>
      </c>
      <c r="G36" s="8" t="s">
        <v>46</v>
      </c>
      <c r="H36" s="8"/>
      <c r="I36" s="8"/>
      <c r="J36" s="8" t="s">
        <v>108</v>
      </c>
      <c r="K36" s="8" t="s">
        <v>108</v>
      </c>
      <c r="L36" s="8" t="s">
        <v>152</v>
      </c>
      <c r="M36" s="8" t="s">
        <v>107</v>
      </c>
      <c r="N36" s="8" t="s">
        <v>107</v>
      </c>
      <c r="O36" s="8"/>
      <c r="P36" s="8"/>
      <c r="Q36" s="8" t="s">
        <v>45</v>
      </c>
      <c r="R36" s="8" t="s">
        <v>45</v>
      </c>
      <c r="S36" s="8" t="s">
        <v>42</v>
      </c>
      <c r="T36" s="8" t="s">
        <v>46</v>
      </c>
      <c r="U36" s="8" t="s">
        <v>46</v>
      </c>
      <c r="V36" s="8" t="s">
        <v>41</v>
      </c>
      <c r="W36" s="8" t="s">
        <v>51</v>
      </c>
      <c r="X36" s="8" t="s">
        <v>51</v>
      </c>
      <c r="Y36" s="8" t="s">
        <v>43</v>
      </c>
      <c r="Z36" s="8" t="s">
        <v>43</v>
      </c>
      <c r="AA36" s="8"/>
      <c r="AB36" s="8"/>
      <c r="AC36" s="8"/>
      <c r="AD36" s="8" t="s">
        <v>42</v>
      </c>
      <c r="AE36" s="8" t="s">
        <v>42</v>
      </c>
      <c r="AF36" s="8" t="s">
        <v>46</v>
      </c>
      <c r="AG36" s="8" t="s">
        <v>46</v>
      </c>
      <c r="AH36" s="8" t="s">
        <v>51</v>
      </c>
      <c r="AI36" s="8" t="s">
        <v>51</v>
      </c>
      <c r="AJ36" s="8" t="s">
        <v>49</v>
      </c>
      <c r="AK36" s="8" t="s">
        <v>49</v>
      </c>
      <c r="AL36" s="8" t="s">
        <v>49</v>
      </c>
      <c r="AM36" s="8" t="s">
        <v>106</v>
      </c>
      <c r="AN36" s="8" t="s">
        <v>106</v>
      </c>
      <c r="AO36" s="8" t="s">
        <v>106</v>
      </c>
      <c r="AP36" s="8" t="s">
        <v>50</v>
      </c>
      <c r="AQ36" s="8" t="s">
        <v>50</v>
      </c>
      <c r="AR36" s="8" t="s">
        <v>50</v>
      </c>
      <c r="AS36" s="8" t="s">
        <v>107</v>
      </c>
      <c r="AT36" s="8" t="s">
        <v>107</v>
      </c>
      <c r="AU36" s="8" t="s">
        <v>107</v>
      </c>
      <c r="AV36" s="8"/>
      <c r="AW36" s="8"/>
      <c r="AX36" s="8"/>
      <c r="AY36" s="10" t="s">
        <v>48</v>
      </c>
    </row>
    <row r="37" customFormat="false" ht="13.8" hidden="false" customHeight="false" outlineLevel="0" collapsed="false">
      <c r="A37" s="1" t="s">
        <v>52</v>
      </c>
      <c r="B37" s="7" t="s">
        <v>40</v>
      </c>
      <c r="C37" s="8" t="s">
        <v>40</v>
      </c>
      <c r="D37" s="8"/>
      <c r="E37" s="8"/>
      <c r="F37" s="8" t="s">
        <v>53</v>
      </c>
      <c r="G37" s="8" t="s">
        <v>53</v>
      </c>
      <c r="H37" s="8"/>
      <c r="I37" s="8"/>
      <c r="J37" s="8"/>
      <c r="K37" s="8"/>
      <c r="L37" s="8"/>
      <c r="M37" s="8" t="s">
        <v>53</v>
      </c>
      <c r="N37" s="8" t="s">
        <v>53</v>
      </c>
      <c r="O37" s="8"/>
      <c r="P37" s="8"/>
      <c r="Q37" s="8"/>
      <c r="R37" s="8" t="s">
        <v>106</v>
      </c>
      <c r="S37" s="8" t="s">
        <v>47</v>
      </c>
      <c r="T37" s="8" t="s">
        <v>105</v>
      </c>
      <c r="U37" s="8" t="s">
        <v>105</v>
      </c>
      <c r="V37" s="8" t="s">
        <v>152</v>
      </c>
      <c r="W37" s="8" t="s">
        <v>46</v>
      </c>
      <c r="X37" s="8" t="s">
        <v>44</v>
      </c>
      <c r="Y37" s="8"/>
      <c r="Z37" s="8"/>
      <c r="AA37" s="8"/>
      <c r="AB37" s="8"/>
      <c r="AC37" s="8"/>
      <c r="AD37" s="8"/>
      <c r="AE37" s="8"/>
      <c r="AF37" s="8" t="s">
        <v>41</v>
      </c>
      <c r="AG37" s="8" t="s">
        <v>41</v>
      </c>
      <c r="AH37" s="8" t="s">
        <v>42</v>
      </c>
      <c r="AI37" s="8" t="s">
        <v>152</v>
      </c>
      <c r="AJ37" s="8"/>
      <c r="AK37" s="8"/>
      <c r="AL37" s="8"/>
      <c r="AM37" s="8" t="s">
        <v>48</v>
      </c>
      <c r="AN37" s="8" t="s">
        <v>48</v>
      </c>
      <c r="AO37" s="8" t="s">
        <v>48</v>
      </c>
      <c r="AP37" s="8"/>
      <c r="AQ37" s="8" t="s">
        <v>152</v>
      </c>
      <c r="AR37" s="8" t="s">
        <v>152</v>
      </c>
      <c r="AS37" s="8"/>
      <c r="AT37" s="8"/>
      <c r="AU37" s="8" t="s">
        <v>152</v>
      </c>
      <c r="AV37" s="8"/>
      <c r="AW37" s="8"/>
      <c r="AX37" s="8"/>
      <c r="AY37" s="10" t="s">
        <v>152</v>
      </c>
    </row>
    <row r="38" customFormat="false" ht="13.8" hidden="false" customHeight="false" outlineLevel="0" collapsed="false">
      <c r="A38" s="1" t="s">
        <v>40</v>
      </c>
      <c r="B38" s="13"/>
      <c r="AY38" s="14"/>
    </row>
    <row r="39" customFormat="false" ht="13.8" hidden="false" customHeight="false" outlineLevel="0" collapsed="false">
      <c r="A39" s="1" t="s">
        <v>42</v>
      </c>
      <c r="B39" s="13"/>
      <c r="AY39" s="14"/>
    </row>
    <row r="40" customFormat="false" ht="13.8" hidden="false" customHeight="false" outlineLevel="0" collapsed="false">
      <c r="A40" s="1" t="s">
        <v>54</v>
      </c>
      <c r="B40" s="13"/>
      <c r="AY40" s="14"/>
    </row>
    <row r="41" customFormat="false" ht="13.8" hidden="false" customHeight="false" outlineLevel="0" collapsed="false">
      <c r="A41" s="1" t="s">
        <v>55</v>
      </c>
      <c r="B41" s="13"/>
      <c r="AY41" s="14"/>
    </row>
    <row r="42" customFormat="false" ht="13.8" hidden="false" customHeight="false" outlineLevel="0" collapsed="false">
      <c r="A42" s="1" t="s">
        <v>56</v>
      </c>
      <c r="B42" s="13"/>
      <c r="AY42" s="14"/>
    </row>
    <row r="43" customFormat="false" ht="13.8" hidden="false" customHeight="false" outlineLevel="0" collapsed="false">
      <c r="A43" s="1" t="s">
        <v>57</v>
      </c>
      <c r="B43" s="13"/>
      <c r="AY43" s="14"/>
    </row>
    <row r="44" customFormat="false" ht="13.8" hidden="false" customHeight="false" outlineLevel="0" collapsed="false">
      <c r="A44" s="1" t="s">
        <v>60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7"/>
    </row>
    <row r="46" customFormat="false" ht="13.8" hidden="false" customHeight="false" outlineLevel="0" collapsed="false">
      <c r="A46" s="18" t="s">
        <v>190</v>
      </c>
      <c r="B46" s="19" t="s">
        <v>191</v>
      </c>
      <c r="D46" s="18" t="s">
        <v>192</v>
      </c>
      <c r="E46" s="19" t="n">
        <f aca="false">SUM(E47,E48)</f>
        <v>40</v>
      </c>
      <c r="G46" s="0" t="s">
        <v>193</v>
      </c>
      <c r="H46" s="0" t="s">
        <v>194</v>
      </c>
      <c r="J46" s="0" t="s">
        <v>195</v>
      </c>
    </row>
    <row r="47" customFormat="false" ht="13.8" hidden="false" customHeight="false" outlineLevel="0" collapsed="false">
      <c r="A47" s="7" t="s">
        <v>43</v>
      </c>
      <c r="B47" s="20" t="n">
        <f aca="false">COUNTIF((B3:AY4~B14:AY15~B25:AY26~B36:AY37),"Normal")</f>
        <v>21</v>
      </c>
      <c r="E47" s="0" t="n">
        <f aca="false">COUNTIF((B2:AY2~ B13:AY13~ B24:AY24), "")</f>
        <v>27</v>
      </c>
      <c r="H47" s="0" t="s">
        <v>196</v>
      </c>
      <c r="J47" s="0" t="s">
        <v>7</v>
      </c>
    </row>
    <row r="48" customFormat="false" ht="13.8" hidden="false" customHeight="false" outlineLevel="0" collapsed="false">
      <c r="A48" s="7" t="s">
        <v>42</v>
      </c>
      <c r="B48" s="20" t="n">
        <f aca="false">COUNTIF((B3:AY4~B14:AY15~B25:AY26~B36:AY37),"Water")</f>
        <v>21</v>
      </c>
      <c r="E48" s="0" t="n">
        <f aca="false">COUNTIF(B35:AY35,"")</f>
        <v>13</v>
      </c>
      <c r="H48" s="0" t="s">
        <v>197</v>
      </c>
      <c r="J48" s="0" t="s">
        <v>9</v>
      </c>
    </row>
    <row r="49" customFormat="false" ht="13.8" hidden="false" customHeight="false" outlineLevel="0" collapsed="false">
      <c r="A49" s="7" t="s">
        <v>41</v>
      </c>
      <c r="B49" s="20" t="n">
        <f aca="false">COUNTIF((B3:AY4~B14:AY15~B25:AY26~B36:AY37),"Fire")</f>
        <v>15</v>
      </c>
      <c r="H49" s="0" t="s">
        <v>113</v>
      </c>
      <c r="J49" s="0" t="s">
        <v>16</v>
      </c>
    </row>
    <row r="50" customFormat="false" ht="13.8" hidden="false" customHeight="false" outlineLevel="0" collapsed="false">
      <c r="A50" s="7" t="s">
        <v>40</v>
      </c>
      <c r="B50" s="20" t="n">
        <f aca="false">COUNTIF((B3:AY4~B14:AY15~B25:AY26~B36:AY37),"Grass")</f>
        <v>19</v>
      </c>
      <c r="J50" s="0" t="s">
        <v>18</v>
      </c>
    </row>
    <row r="51" customFormat="false" ht="13.8" hidden="false" customHeight="false" outlineLevel="0" collapsed="false">
      <c r="A51" s="7" t="s">
        <v>105</v>
      </c>
      <c r="B51" s="20" t="n">
        <f aca="false">COUNTIF((B3:AY4~B14:AY15~B25:AY26~B36:AY37),"Electric")</f>
        <v>11</v>
      </c>
      <c r="J51" s="0" t="s">
        <v>64</v>
      </c>
    </row>
    <row r="52" customFormat="false" ht="13.8" hidden="false" customHeight="false" outlineLevel="0" collapsed="false">
      <c r="A52" s="7" t="s">
        <v>45</v>
      </c>
      <c r="B52" s="20" t="n">
        <f aca="false">COUNTIF((B3:AY4~B14:AY15~B25:AY26~B36:AY37),"Fighting")</f>
        <v>12</v>
      </c>
      <c r="J52" s="0" t="s">
        <v>65</v>
      </c>
    </row>
    <row r="53" customFormat="false" ht="13.8" hidden="false" customHeight="false" outlineLevel="0" collapsed="false">
      <c r="A53" s="7" t="s">
        <v>48</v>
      </c>
      <c r="B53" s="20" t="n">
        <f aca="false">COUNTIF((B3:AY4~B14:AY15~B25:AY26~B36:AY37),"Psychic")</f>
        <v>14</v>
      </c>
      <c r="J53" s="0" t="s">
        <v>66</v>
      </c>
    </row>
    <row r="54" customFormat="false" ht="13.8" hidden="false" customHeight="false" outlineLevel="0" collapsed="false">
      <c r="A54" s="7" t="s">
        <v>107</v>
      </c>
      <c r="B54" s="20" t="n">
        <f aca="false">COUNTIF((B3:AY4~B14:AY15~B25:AY26~B36:AY37),"Ghost")</f>
        <v>11</v>
      </c>
      <c r="J54" s="0" t="s">
        <v>69</v>
      </c>
    </row>
    <row r="55" customFormat="false" ht="13.8" hidden="false" customHeight="false" outlineLevel="0" collapsed="false">
      <c r="A55" s="7" t="s">
        <v>108</v>
      </c>
      <c r="B55" s="20" t="n">
        <f aca="false">COUNTIF((B3:AY4~B14:AY15~B25:AY26~B36:AY37),"Ice")</f>
        <v>14</v>
      </c>
      <c r="J55" s="0" t="s">
        <v>75</v>
      </c>
    </row>
    <row r="56" customFormat="false" ht="13.8" hidden="false" customHeight="false" outlineLevel="0" collapsed="false">
      <c r="A56" s="7" t="s">
        <v>53</v>
      </c>
      <c r="B56" s="20" t="n">
        <f aca="false">COUNTIF((B3:AY4~B14:AY15~B25:AY26~B36:AY37),"Flying")</f>
        <v>26</v>
      </c>
      <c r="J56" s="0" t="s">
        <v>99</v>
      </c>
    </row>
    <row r="57" customFormat="false" ht="13.8" hidden="false" customHeight="false" outlineLevel="0" collapsed="false">
      <c r="A57" s="7" t="s">
        <v>51</v>
      </c>
      <c r="B57" s="20" t="n">
        <f aca="false">COUNTIF((B3:AY4~B14:AY15~B25:AY26~B36:AY37),"Poison")</f>
        <v>17</v>
      </c>
      <c r="J57" s="0" t="s">
        <v>109</v>
      </c>
    </row>
    <row r="58" customFormat="false" ht="13.8" hidden="false" customHeight="false" outlineLevel="0" collapsed="false">
      <c r="A58" s="7" t="s">
        <v>50</v>
      </c>
      <c r="B58" s="20" t="n">
        <f aca="false">COUNTIF((B3:AY4~B14:AY15~B25:AY26~B36:AY37),"Ground")</f>
        <v>22</v>
      </c>
      <c r="J58" s="0" t="s">
        <v>110</v>
      </c>
    </row>
    <row r="59" customFormat="false" ht="13.8" hidden="false" customHeight="false" outlineLevel="0" collapsed="false">
      <c r="A59" s="7" t="s">
        <v>46</v>
      </c>
      <c r="B59" s="20" t="n">
        <f aca="false">COUNTIF((B3:AY4~B14:AY15~B25:AY26~B36:AY37),"Bug")</f>
        <v>18</v>
      </c>
      <c r="J59" s="0" t="s">
        <v>116</v>
      </c>
    </row>
    <row r="60" customFormat="false" ht="13.8" hidden="false" customHeight="false" outlineLevel="0" collapsed="false">
      <c r="A60" s="7" t="s">
        <v>47</v>
      </c>
      <c r="B60" s="20" t="n">
        <f aca="false">COUNTIF((B3:AY4~B14:AY15~B25:AY26~B36:AY37),"Rock")</f>
        <v>10</v>
      </c>
      <c r="J60" s="0" t="s">
        <v>121</v>
      </c>
    </row>
    <row r="61" customFormat="false" ht="13.8" hidden="false" customHeight="false" outlineLevel="0" collapsed="false">
      <c r="A61" s="7" t="s">
        <v>152</v>
      </c>
      <c r="B61" s="20" t="n">
        <f aca="false">COUNTIF((B3:AY4~B14:AY15~B25:AY26~B36:AY37),"Dragon")</f>
        <v>10</v>
      </c>
      <c r="J61" s="0" t="s">
        <v>122</v>
      </c>
    </row>
    <row r="62" customFormat="false" ht="13.8" hidden="false" customHeight="false" outlineLevel="0" collapsed="false">
      <c r="A62" s="7" t="s">
        <v>44</v>
      </c>
      <c r="B62" s="21" t="n">
        <f aca="false">COUNTIF((B3:AY4~B14:AY15~B25:AY26~B36:AY37),"Dark")</f>
        <v>12</v>
      </c>
      <c r="J62" s="0" t="s">
        <v>124</v>
      </c>
    </row>
    <row r="63" customFormat="false" ht="13.8" hidden="false" customHeight="false" outlineLevel="0" collapsed="false">
      <c r="A63" s="7" t="s">
        <v>106</v>
      </c>
      <c r="B63" s="20" t="n">
        <f aca="false">COUNTIF((B3:AY4~B14:AY15~B25:AY26~B36:AY37),"Steel")</f>
        <v>11</v>
      </c>
      <c r="J63" s="0" t="s">
        <v>125</v>
      </c>
    </row>
    <row r="64" customFormat="false" ht="13.8" hidden="false" customHeight="false" outlineLevel="0" collapsed="false">
      <c r="A64" s="22" t="s">
        <v>49</v>
      </c>
      <c r="B64" s="23" t="n">
        <f aca="false">COUNTIF((B3:AY4~B14:AY15~B25:AY26~B36:AY37),"Fairy")</f>
        <v>18</v>
      </c>
      <c r="J64" s="0" t="s">
        <v>126</v>
      </c>
    </row>
    <row r="65" customFormat="false" ht="13.8" hidden="false" customHeight="false" outlineLevel="0" collapsed="false">
      <c r="J65" s="0" t="s">
        <v>129</v>
      </c>
    </row>
    <row r="66" customFormat="false" ht="13.8" hidden="false" customHeight="false" outlineLevel="0" collapsed="false">
      <c r="J66" s="0" t="s">
        <v>130</v>
      </c>
    </row>
    <row r="67" customFormat="false" ht="13.8" hidden="false" customHeight="false" outlineLevel="0" collapsed="false">
      <c r="J67" s="0" t="s">
        <v>138</v>
      </c>
    </row>
    <row r="68" customFormat="false" ht="13.8" hidden="false" customHeight="false" outlineLevel="0" collapsed="false">
      <c r="J68" s="0" t="s">
        <v>144</v>
      </c>
    </row>
    <row r="69" customFormat="false" ht="13.8" hidden="false" customHeight="false" outlineLevel="0" collapsed="false">
      <c r="J69" s="0" t="s">
        <v>145</v>
      </c>
    </row>
    <row r="70" customFormat="false" ht="13.8" hidden="false" customHeight="false" outlineLevel="0" collapsed="false">
      <c r="J70" s="0" t="s">
        <v>146</v>
      </c>
    </row>
    <row r="71" customFormat="false" ht="13.8" hidden="false" customHeight="false" outlineLevel="0" collapsed="false">
      <c r="J71" s="0" t="s">
        <v>148</v>
      </c>
    </row>
    <row r="72" customFormat="false" ht="13.8" hidden="false" customHeight="false" outlineLevel="0" collapsed="false">
      <c r="J72" s="0" t="s">
        <v>149</v>
      </c>
    </row>
    <row r="73" customFormat="false" ht="13.8" hidden="false" customHeight="false" outlineLevel="0" collapsed="false">
      <c r="J73" s="0" t="s">
        <v>153</v>
      </c>
    </row>
    <row r="74" customFormat="false" ht="13.8" hidden="false" customHeight="false" outlineLevel="0" collapsed="false">
      <c r="J74" s="0" t="s">
        <v>154</v>
      </c>
    </row>
    <row r="75" customFormat="false" ht="13.8" hidden="false" customHeight="false" outlineLevel="0" collapsed="false">
      <c r="J75" s="0" t="s">
        <v>158</v>
      </c>
    </row>
    <row r="76" customFormat="false" ht="13.8" hidden="false" customHeight="false" outlineLevel="0" collapsed="false">
      <c r="J76" s="0" t="s">
        <v>159</v>
      </c>
    </row>
    <row r="77" customFormat="false" ht="13.8" hidden="false" customHeight="false" outlineLevel="0" collapsed="false">
      <c r="A77" s="8"/>
      <c r="D77" s="8"/>
      <c r="J77" s="0" t="s">
        <v>160</v>
      </c>
    </row>
    <row r="78" customFormat="false" ht="13.8" hidden="false" customHeight="false" outlineLevel="0" collapsed="false">
      <c r="A78" s="8"/>
      <c r="D78" s="8"/>
      <c r="J78" s="0" t="s">
        <v>161</v>
      </c>
    </row>
    <row r="79" customFormat="false" ht="13.8" hidden="false" customHeight="false" outlineLevel="0" collapsed="false">
      <c r="A79" s="8"/>
      <c r="D79" s="8"/>
      <c r="J79" s="0" t="s">
        <v>162</v>
      </c>
    </row>
    <row r="80" customFormat="false" ht="13.8" hidden="false" customHeight="false" outlineLevel="0" collapsed="false">
      <c r="J80" s="0" t="s">
        <v>163</v>
      </c>
    </row>
    <row r="81" customFormat="false" ht="13.8" hidden="false" customHeight="false" outlineLevel="0" collapsed="false">
      <c r="A81" s="8"/>
      <c r="D81" s="8"/>
      <c r="J81" s="0" t="s">
        <v>164</v>
      </c>
    </row>
    <row r="82" customFormat="false" ht="13.8" hidden="false" customHeight="false" outlineLevel="0" collapsed="false">
      <c r="A82" s="8"/>
      <c r="D82" s="8"/>
      <c r="J82" s="0" t="s">
        <v>165</v>
      </c>
    </row>
    <row r="83" customFormat="false" ht="13.8" hidden="false" customHeight="false" outlineLevel="0" collapsed="false">
      <c r="A83" s="8"/>
      <c r="D83" s="8"/>
      <c r="J83" s="0" t="s">
        <v>167</v>
      </c>
    </row>
    <row r="84" customFormat="false" ht="13.8" hidden="false" customHeight="false" outlineLevel="0" collapsed="false">
      <c r="A84" s="8"/>
      <c r="D84" s="8"/>
      <c r="J84" s="0" t="s">
        <v>168</v>
      </c>
    </row>
    <row r="85" customFormat="false" ht="13.8" hidden="false" customHeight="false" outlineLevel="0" collapsed="false">
      <c r="A85" s="8"/>
      <c r="D85" s="8"/>
      <c r="J85" s="0" t="s">
        <v>169</v>
      </c>
    </row>
    <row r="86" customFormat="false" ht="13.8" hidden="false" customHeight="false" outlineLevel="0" collapsed="false">
      <c r="A86" s="8"/>
      <c r="D86" s="8"/>
      <c r="J86" s="0" t="s">
        <v>172</v>
      </c>
    </row>
    <row r="87" customFormat="false" ht="13.8" hidden="false" customHeight="false" outlineLevel="0" collapsed="false">
      <c r="A87" s="8"/>
      <c r="D87" s="8"/>
      <c r="J87" s="0" t="s">
        <v>178</v>
      </c>
    </row>
    <row r="88" customFormat="false" ht="13.8" hidden="false" customHeight="false" outlineLevel="0" collapsed="false">
      <c r="A88" s="8"/>
      <c r="D88" s="8"/>
      <c r="J88" s="0" t="s">
        <v>179</v>
      </c>
    </row>
    <row r="89" customFormat="false" ht="13.8" hidden="false" customHeight="false" outlineLevel="0" collapsed="false">
      <c r="J89" s="0" t="s">
        <v>198</v>
      </c>
    </row>
    <row r="90" customFormat="false" ht="13.8" hidden="false" customHeight="false" outlineLevel="0" collapsed="false">
      <c r="A90" s="8"/>
      <c r="D90" s="8"/>
      <c r="J90" s="0" t="s">
        <v>181</v>
      </c>
    </row>
    <row r="91" customFormat="false" ht="13.8" hidden="false" customHeight="false" outlineLevel="0" collapsed="false">
      <c r="J91" s="0" t="s">
        <v>182</v>
      </c>
    </row>
    <row r="92" customFormat="false" ht="13.8" hidden="false" customHeight="false" outlineLevel="0" collapsed="false">
      <c r="A92" s="8"/>
      <c r="D92" s="8"/>
      <c r="J92" s="0" t="s">
        <v>67</v>
      </c>
    </row>
    <row r="93" customFormat="false" ht="13.8" hidden="false" customHeight="false" outlineLevel="0" collapsed="false">
      <c r="J93" s="0" t="s">
        <v>68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AY37">
    <cfRule type="cellIs" priority="2" operator="equal" aboveAverage="0" equalAverage="0" bottom="0" percent="0" rank="0" text="" dxfId="0">
      <formula>"Fire"</formula>
    </cfRule>
    <cfRule type="cellIs" priority="3" operator="equal" aboveAverage="0" equalAverage="0" bottom="0" percent="0" rank="0" text="" dxfId="1">
      <formula>"Water"</formula>
    </cfRule>
    <cfRule type="cellIs" priority="4" operator="equal" aboveAverage="0" equalAverage="0" bottom="0" percent="0" rank="0" text="" dxfId="2">
      <formula>"Grass"</formula>
    </cfRule>
    <cfRule type="cellIs" priority="5" operator="equal" aboveAverage="0" equalAverage="0" bottom="0" percent="0" rank="0" text="" dxfId="3">
      <formula>"Poison"</formula>
    </cfRule>
    <cfRule type="cellIs" priority="6" operator="equal" aboveAverage="0" equalAverage="0" bottom="0" percent="0" rank="0" text="" dxfId="4">
      <formula>"Electric"</formula>
    </cfRule>
    <cfRule type="cellIs" priority="7" operator="equal" aboveAverage="0" equalAverage="0" bottom="0" percent="0" rank="0" text="" dxfId="5">
      <formula>"Ground"</formula>
    </cfRule>
    <cfRule type="cellIs" priority="8" operator="equal" aboveAverage="0" equalAverage="0" bottom="0" percent="0" rank="0" text="" dxfId="6">
      <formula>"Psychic"</formula>
    </cfRule>
    <cfRule type="cellIs" priority="9" operator="equal" aboveAverage="0" equalAverage="0" bottom="0" percent="0" rank="0" text="" dxfId="7">
      <formula>"Rock"</formula>
    </cfRule>
    <cfRule type="cellIs" priority="10" operator="equal" aboveAverage="0" equalAverage="0" bottom="0" percent="0" rank="0" text="" dxfId="8">
      <formula>"Ice"</formula>
    </cfRule>
    <cfRule type="cellIs" priority="11" operator="equal" aboveAverage="0" equalAverage="0" bottom="0" percent="0" rank="0" text="" dxfId="9">
      <formula>"Bug"</formula>
    </cfRule>
    <cfRule type="cellIs" priority="12" operator="equal" aboveAverage="0" equalAverage="0" bottom="0" percent="0" rank="0" text="" dxfId="10">
      <formula>"Dragon"</formula>
    </cfRule>
    <cfRule type="cellIs" priority="13" operator="equal" aboveAverage="0" equalAverage="0" bottom="0" percent="0" rank="0" text="" dxfId="11">
      <formula>"Ghost"</formula>
    </cfRule>
    <cfRule type="cellIs" priority="14" operator="equal" aboveAverage="0" equalAverage="0" bottom="0" percent="0" rank="0" text="" dxfId="12">
      <formula>"Dark"</formula>
    </cfRule>
    <cfRule type="cellIs" priority="15" operator="equal" aboveAverage="0" equalAverage="0" bottom="0" percent="0" rank="0" text="" dxfId="13">
      <formula>"Steel"</formula>
    </cfRule>
    <cfRule type="cellIs" priority="16" operator="equal" aboveAverage="0" equalAverage="0" bottom="0" percent="0" rank="0" text="" dxfId="14">
      <formula>"Fairy"</formula>
    </cfRule>
    <cfRule type="cellIs" priority="17" operator="equal" aboveAverage="0" equalAverage="0" bottom="0" percent="0" rank="0" text="" dxfId="15">
      <formula>"Flying"</formula>
    </cfRule>
    <cfRule type="cellIs" priority="18" operator="equal" aboveAverage="0" equalAverage="0" bottom="0" percent="0" rank="0" text="" dxfId="16">
      <formula>"Fighting"</formula>
    </cfRule>
    <cfRule type="cellIs" priority="19" operator="equal" aboveAverage="0" equalAverage="0" bottom="0" percent="0" rank="0" text="" dxfId="17">
      <formula>"Normal"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2019-02-27T17:35:45Z</dcterms:created>
  <dc:creator>Robert</dc:creator>
  <dc:description/>
  <dc:language>en-GB</dc:language>
  <cp:lastModifiedBy/>
  <dcterms:modified xsi:type="dcterms:W3CDTF">2019-03-02T18:02:34Z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