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A38F28F0-FFE9-4FCD-AAB0-3CD2A3F6D7F4}" xr6:coauthVersionLast="47" xr6:coauthVersionMax="47" xr10:uidLastSave="{00000000-0000-0000-0000-000000000000}"/>
  <bookViews>
    <workbookView xWindow="-120" yWindow="-120" windowWidth="29040" windowHeight="15840" xr2:uid="{438EAA37-3A7E-422D-B0A3-3A627D127135}"/>
  </bookViews>
  <sheets>
    <sheet name="Août" sheetId="1" r:id="rId1"/>
  </sheets>
  <externalReferences>
    <externalReference r:id="rId2"/>
  </externalReferences>
  <definedNames>
    <definedName name="_xlnm._FilterDatabase" localSheetId="0" hidden="1">Août!$A$1:$I$54</definedName>
    <definedName name="_Order1" hidden="1">255</definedName>
    <definedName name="_Order2" hidden="1">255</definedName>
    <definedName name="Liste_clients">[1]Clients!$B$2:$B$1261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Août!$A$1:$I$59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4" i="1" l="1"/>
  <c r="AP54" i="1"/>
  <c r="AO54" i="1"/>
  <c r="AN54" i="1"/>
  <c r="AM54" i="1"/>
  <c r="AF54" i="1"/>
  <c r="AE54" i="1"/>
  <c r="N54" i="1"/>
  <c r="M54" i="1"/>
  <c r="L54" i="1"/>
  <c r="AQ53" i="1"/>
  <c r="AP53" i="1"/>
  <c r="AO53" i="1"/>
  <c r="AN53" i="1"/>
  <c r="AM53" i="1"/>
  <c r="AF53" i="1"/>
  <c r="AE53" i="1"/>
  <c r="N53" i="1"/>
  <c r="M53" i="1"/>
  <c r="L53" i="1"/>
  <c r="AQ52" i="1"/>
  <c r="AP52" i="1"/>
  <c r="AO52" i="1"/>
  <c r="AN52" i="1"/>
  <c r="AM52" i="1"/>
  <c r="AF52" i="1"/>
  <c r="AE52" i="1"/>
  <c r="N52" i="1"/>
  <c r="M52" i="1"/>
  <c r="L52" i="1"/>
  <c r="AQ51" i="1"/>
  <c r="AP51" i="1"/>
  <c r="AO51" i="1"/>
  <c r="AN51" i="1"/>
  <c r="AM51" i="1"/>
  <c r="AL51" i="1"/>
  <c r="AK51" i="1"/>
  <c r="AF51" i="1"/>
  <c r="AE51" i="1"/>
  <c r="N51" i="1"/>
  <c r="M51" i="1"/>
  <c r="L51" i="1"/>
  <c r="F51" i="1"/>
  <c r="E51" i="1"/>
  <c r="AQ50" i="1"/>
  <c r="AP50" i="1"/>
  <c r="AO50" i="1"/>
  <c r="AN50" i="1"/>
  <c r="AM50" i="1"/>
  <c r="AF50" i="1"/>
  <c r="AE50" i="1"/>
  <c r="N50" i="1"/>
  <c r="M50" i="1"/>
  <c r="L50" i="1"/>
  <c r="AQ49" i="1"/>
  <c r="AP49" i="1"/>
  <c r="AO49" i="1"/>
  <c r="AN49" i="1"/>
  <c r="AM49" i="1"/>
  <c r="AF49" i="1"/>
  <c r="AE49" i="1"/>
  <c r="N49" i="1"/>
  <c r="M49" i="1"/>
  <c r="L49" i="1"/>
  <c r="AQ48" i="1"/>
  <c r="AP48" i="1"/>
  <c r="AO48" i="1"/>
  <c r="AN48" i="1"/>
  <c r="AM48" i="1"/>
  <c r="AL48" i="1"/>
  <c r="AK48" i="1"/>
  <c r="AF48" i="1"/>
  <c r="AE48" i="1"/>
  <c r="N48" i="1"/>
  <c r="M48" i="1"/>
  <c r="L48" i="1"/>
  <c r="F48" i="1"/>
  <c r="E48" i="1"/>
  <c r="AQ47" i="1"/>
  <c r="AP47" i="1"/>
  <c r="AO47" i="1"/>
  <c r="AN47" i="1"/>
  <c r="AM47" i="1"/>
  <c r="AL47" i="1"/>
  <c r="AK47" i="1"/>
  <c r="AF47" i="1"/>
  <c r="AE47" i="1"/>
  <c r="N47" i="1"/>
  <c r="M47" i="1"/>
  <c r="L47" i="1"/>
  <c r="F47" i="1"/>
  <c r="E47" i="1"/>
  <c r="AQ46" i="1"/>
  <c r="AP46" i="1"/>
  <c r="AO46" i="1"/>
  <c r="AN46" i="1"/>
  <c r="AM46" i="1"/>
  <c r="AF46" i="1"/>
  <c r="AE46" i="1"/>
  <c r="N46" i="1"/>
  <c r="M46" i="1"/>
  <c r="L46" i="1"/>
  <c r="AQ45" i="1"/>
  <c r="AP45" i="1"/>
  <c r="AO45" i="1"/>
  <c r="AN45" i="1"/>
  <c r="AM45" i="1"/>
  <c r="AF45" i="1"/>
  <c r="AE45" i="1"/>
  <c r="N45" i="1"/>
  <c r="M45" i="1"/>
  <c r="L45" i="1"/>
  <c r="AQ44" i="1"/>
  <c r="AP44" i="1"/>
  <c r="AO44" i="1"/>
  <c r="AN44" i="1"/>
  <c r="AM44" i="1"/>
  <c r="AL44" i="1"/>
  <c r="AK44" i="1"/>
  <c r="AF44" i="1"/>
  <c r="AE44" i="1"/>
  <c r="N44" i="1"/>
  <c r="M44" i="1"/>
  <c r="L44" i="1"/>
  <c r="F44" i="1"/>
  <c r="E44" i="1"/>
  <c r="AQ43" i="1"/>
  <c r="AP43" i="1"/>
  <c r="AO43" i="1"/>
  <c r="AN43" i="1"/>
  <c r="AM43" i="1"/>
  <c r="AL43" i="1"/>
  <c r="AK43" i="1"/>
  <c r="AF43" i="1"/>
  <c r="AE43" i="1"/>
  <c r="N43" i="1"/>
  <c r="M43" i="1"/>
  <c r="L43" i="1"/>
  <c r="F43" i="1"/>
  <c r="E43" i="1"/>
  <c r="AQ42" i="1"/>
  <c r="AP42" i="1"/>
  <c r="AO42" i="1"/>
  <c r="AN42" i="1"/>
  <c r="AM42" i="1"/>
  <c r="AL42" i="1"/>
  <c r="AK42" i="1"/>
  <c r="AF42" i="1"/>
  <c r="AE42" i="1"/>
  <c r="N42" i="1"/>
  <c r="M42" i="1"/>
  <c r="L42" i="1"/>
  <c r="F42" i="1"/>
  <c r="E42" i="1"/>
  <c r="AQ41" i="1"/>
  <c r="AP41" i="1"/>
  <c r="AO41" i="1"/>
  <c r="AN41" i="1"/>
  <c r="AM41" i="1"/>
  <c r="AL41" i="1"/>
  <c r="AK41" i="1"/>
  <c r="AF41" i="1"/>
  <c r="AE41" i="1"/>
  <c r="N41" i="1"/>
  <c r="M41" i="1"/>
  <c r="L41" i="1"/>
  <c r="F41" i="1"/>
  <c r="E41" i="1"/>
  <c r="AQ40" i="1"/>
  <c r="AP40" i="1"/>
  <c r="AO40" i="1"/>
  <c r="AN40" i="1"/>
  <c r="AM40" i="1"/>
  <c r="AL40" i="1"/>
  <c r="AK40" i="1"/>
  <c r="AF40" i="1"/>
  <c r="AE40" i="1"/>
  <c r="N40" i="1"/>
  <c r="M40" i="1"/>
  <c r="L40" i="1"/>
  <c r="F40" i="1"/>
  <c r="E40" i="1"/>
  <c r="AQ39" i="1"/>
  <c r="AP39" i="1"/>
  <c r="AO39" i="1"/>
  <c r="AN39" i="1"/>
  <c r="AM39" i="1"/>
  <c r="AL39" i="1"/>
  <c r="AK39" i="1"/>
  <c r="AF39" i="1"/>
  <c r="AE39" i="1"/>
  <c r="N39" i="1"/>
  <c r="M39" i="1"/>
  <c r="L39" i="1"/>
  <c r="F39" i="1"/>
  <c r="E39" i="1"/>
  <c r="AQ38" i="1"/>
  <c r="AP38" i="1"/>
  <c r="AO38" i="1"/>
  <c r="AN38" i="1"/>
  <c r="AM38" i="1"/>
  <c r="AL38" i="1"/>
  <c r="AK38" i="1"/>
  <c r="AF38" i="1"/>
  <c r="AE38" i="1"/>
  <c r="N38" i="1"/>
  <c r="M38" i="1"/>
  <c r="L38" i="1"/>
  <c r="F38" i="1"/>
  <c r="E38" i="1"/>
  <c r="AQ37" i="1"/>
  <c r="AP37" i="1"/>
  <c r="AO37" i="1"/>
  <c r="AN37" i="1"/>
  <c r="AM37" i="1"/>
  <c r="AL37" i="1"/>
  <c r="AK37" i="1"/>
  <c r="AF37" i="1"/>
  <c r="AE37" i="1"/>
  <c r="N37" i="1"/>
  <c r="M37" i="1"/>
  <c r="L37" i="1"/>
  <c r="F37" i="1"/>
  <c r="E37" i="1"/>
  <c r="AQ36" i="1"/>
  <c r="AP36" i="1"/>
  <c r="AO36" i="1"/>
  <c r="AN36" i="1"/>
  <c r="AM36" i="1"/>
  <c r="AL36" i="1"/>
  <c r="AK36" i="1"/>
  <c r="AF36" i="1"/>
  <c r="AE36" i="1"/>
  <c r="N36" i="1"/>
  <c r="M36" i="1"/>
  <c r="L36" i="1"/>
  <c r="F36" i="1"/>
  <c r="E36" i="1"/>
  <c r="AQ35" i="1"/>
  <c r="AP35" i="1"/>
  <c r="AO35" i="1"/>
  <c r="AN35" i="1"/>
  <c r="AM35" i="1"/>
  <c r="AL35" i="1"/>
  <c r="AK35" i="1"/>
  <c r="AF35" i="1"/>
  <c r="AE35" i="1"/>
  <c r="N35" i="1"/>
  <c r="M35" i="1"/>
  <c r="L35" i="1"/>
  <c r="F35" i="1"/>
  <c r="E35" i="1"/>
  <c r="AQ34" i="1"/>
  <c r="AP34" i="1"/>
  <c r="AO34" i="1"/>
  <c r="AN34" i="1"/>
  <c r="AM34" i="1"/>
  <c r="AL34" i="1"/>
  <c r="AK34" i="1"/>
  <c r="AF34" i="1"/>
  <c r="AE34" i="1"/>
  <c r="N34" i="1"/>
  <c r="M34" i="1"/>
  <c r="L34" i="1"/>
  <c r="F34" i="1"/>
  <c r="E34" i="1"/>
  <c r="AQ33" i="1"/>
  <c r="AP33" i="1"/>
  <c r="AO33" i="1"/>
  <c r="AN33" i="1"/>
  <c r="AM33" i="1"/>
  <c r="AL33" i="1"/>
  <c r="AK33" i="1"/>
  <c r="AF33" i="1"/>
  <c r="AE33" i="1"/>
  <c r="N33" i="1"/>
  <c r="M33" i="1"/>
  <c r="L33" i="1"/>
  <c r="F33" i="1"/>
  <c r="E33" i="1"/>
  <c r="AQ32" i="1"/>
  <c r="AO32" i="1"/>
  <c r="AN32" i="1"/>
  <c r="AM32" i="1"/>
  <c r="AL32" i="1"/>
  <c r="AK32" i="1"/>
  <c r="AF32" i="1"/>
  <c r="AE32" i="1"/>
  <c r="N32" i="1"/>
  <c r="M32" i="1"/>
  <c r="L32" i="1"/>
  <c r="F32" i="1"/>
  <c r="E32" i="1"/>
  <c r="AQ31" i="1"/>
  <c r="AP31" i="1"/>
  <c r="AN31" i="1"/>
  <c r="AM31" i="1"/>
  <c r="AL31" i="1"/>
  <c r="AK31" i="1"/>
  <c r="AF31" i="1"/>
  <c r="AE31" i="1"/>
  <c r="N31" i="1"/>
  <c r="M31" i="1"/>
  <c r="L31" i="1"/>
  <c r="F31" i="1"/>
  <c r="E31" i="1"/>
  <c r="AQ30" i="1"/>
  <c r="AP30" i="1"/>
  <c r="AO30" i="1"/>
  <c r="AN30" i="1"/>
  <c r="AM30" i="1"/>
  <c r="AL30" i="1"/>
  <c r="AK30" i="1"/>
  <c r="AF30" i="1"/>
  <c r="AE30" i="1"/>
  <c r="N30" i="1"/>
  <c r="M30" i="1"/>
  <c r="L30" i="1"/>
  <c r="F30" i="1"/>
  <c r="E30" i="1"/>
  <c r="AQ29" i="1"/>
  <c r="AP29" i="1"/>
  <c r="AO29" i="1"/>
  <c r="AN29" i="1"/>
  <c r="AM29" i="1"/>
  <c r="AL29" i="1"/>
  <c r="AK29" i="1"/>
  <c r="AF29" i="1"/>
  <c r="AE29" i="1"/>
  <c r="N29" i="1"/>
  <c r="M29" i="1"/>
  <c r="L29" i="1"/>
  <c r="F29" i="1"/>
  <c r="E29" i="1"/>
  <c r="AQ28" i="1"/>
  <c r="AP28" i="1"/>
  <c r="AO28" i="1"/>
  <c r="AN28" i="1"/>
  <c r="AM28" i="1"/>
  <c r="AL28" i="1"/>
  <c r="AK28" i="1"/>
  <c r="AF28" i="1"/>
  <c r="AE28" i="1"/>
  <c r="N28" i="1"/>
  <c r="M28" i="1"/>
  <c r="L28" i="1"/>
  <c r="F28" i="1"/>
  <c r="E28" i="1"/>
  <c r="AQ27" i="1"/>
  <c r="AP27" i="1"/>
  <c r="AO27" i="1"/>
  <c r="AN27" i="1"/>
  <c r="AM27" i="1"/>
  <c r="AL27" i="1"/>
  <c r="AK27" i="1"/>
  <c r="AF27" i="1"/>
  <c r="AE27" i="1"/>
  <c r="N27" i="1"/>
  <c r="M27" i="1"/>
  <c r="L27" i="1"/>
  <c r="F27" i="1"/>
  <c r="E27" i="1"/>
  <c r="AQ26" i="1"/>
  <c r="AP26" i="1"/>
  <c r="AO26" i="1"/>
  <c r="AN26" i="1"/>
  <c r="AM26" i="1"/>
  <c r="AL26" i="1"/>
  <c r="AK26" i="1"/>
  <c r="AF26" i="1"/>
  <c r="AE26" i="1"/>
  <c r="N26" i="1"/>
  <c r="M26" i="1"/>
  <c r="L26" i="1"/>
  <c r="F26" i="1"/>
  <c r="E26" i="1"/>
  <c r="AQ25" i="1"/>
  <c r="AP25" i="1"/>
  <c r="AO25" i="1"/>
  <c r="AN25" i="1"/>
  <c r="AM25" i="1"/>
  <c r="AL25" i="1"/>
  <c r="AK25" i="1"/>
  <c r="AF25" i="1"/>
  <c r="AE25" i="1"/>
  <c r="N25" i="1"/>
  <c r="M25" i="1"/>
  <c r="L25" i="1"/>
  <c r="F25" i="1"/>
  <c r="E25" i="1"/>
  <c r="AQ24" i="1"/>
  <c r="AP24" i="1"/>
  <c r="AO24" i="1"/>
  <c r="AN24" i="1"/>
  <c r="AM24" i="1"/>
  <c r="AL24" i="1"/>
  <c r="AK24" i="1"/>
  <c r="AF24" i="1"/>
  <c r="AE24" i="1"/>
  <c r="N24" i="1"/>
  <c r="M24" i="1"/>
  <c r="L24" i="1"/>
  <c r="F24" i="1"/>
  <c r="E24" i="1"/>
  <c r="AQ23" i="1"/>
  <c r="AP23" i="1"/>
  <c r="AO23" i="1"/>
  <c r="AN23" i="1"/>
  <c r="AM23" i="1"/>
  <c r="AL23" i="1"/>
  <c r="AK23" i="1"/>
  <c r="AF23" i="1"/>
  <c r="AE23" i="1"/>
  <c r="N23" i="1"/>
  <c r="M23" i="1"/>
  <c r="L23" i="1"/>
  <c r="F23" i="1"/>
  <c r="E23" i="1"/>
  <c r="AQ22" i="1"/>
  <c r="AP22" i="1"/>
  <c r="AO22" i="1"/>
  <c r="AN22" i="1"/>
  <c r="AM22" i="1"/>
  <c r="AL22" i="1"/>
  <c r="AK22" i="1"/>
  <c r="AF22" i="1"/>
  <c r="AE22" i="1"/>
  <c r="N22" i="1"/>
  <c r="M22" i="1"/>
  <c r="L22" i="1"/>
  <c r="F22" i="1"/>
  <c r="E22" i="1"/>
  <c r="AQ21" i="1"/>
  <c r="AP21" i="1"/>
  <c r="AO21" i="1"/>
  <c r="AN21" i="1"/>
  <c r="AM21" i="1"/>
  <c r="AL21" i="1"/>
  <c r="AK21" i="1"/>
  <c r="AF21" i="1"/>
  <c r="AE21" i="1"/>
  <c r="N21" i="1"/>
  <c r="M21" i="1"/>
  <c r="L21" i="1"/>
  <c r="F21" i="1"/>
  <c r="E21" i="1"/>
  <c r="AQ20" i="1"/>
  <c r="AP20" i="1"/>
  <c r="AO20" i="1"/>
  <c r="AN20" i="1"/>
  <c r="AM20" i="1"/>
  <c r="AL20" i="1"/>
  <c r="AK20" i="1"/>
  <c r="AF20" i="1"/>
  <c r="AE20" i="1"/>
  <c r="N20" i="1"/>
  <c r="M20" i="1"/>
  <c r="L20" i="1"/>
  <c r="F20" i="1"/>
  <c r="E20" i="1"/>
  <c r="AQ19" i="1"/>
  <c r="AP19" i="1"/>
  <c r="AO19" i="1"/>
  <c r="AN19" i="1"/>
  <c r="AM19" i="1"/>
  <c r="AL19" i="1"/>
  <c r="AK19" i="1"/>
  <c r="AF19" i="1"/>
  <c r="AE19" i="1"/>
  <c r="N19" i="1"/>
  <c r="M19" i="1"/>
  <c r="L19" i="1"/>
  <c r="F19" i="1"/>
  <c r="E19" i="1"/>
  <c r="AQ18" i="1"/>
  <c r="AP18" i="1"/>
  <c r="AO18" i="1"/>
  <c r="AN18" i="1"/>
  <c r="AM18" i="1"/>
  <c r="AL18" i="1"/>
  <c r="AK18" i="1"/>
  <c r="AF18" i="1"/>
  <c r="AE18" i="1"/>
  <c r="N18" i="1"/>
  <c r="M18" i="1"/>
  <c r="L18" i="1"/>
  <c r="F18" i="1"/>
  <c r="E18" i="1"/>
  <c r="AQ17" i="1"/>
  <c r="AP17" i="1"/>
  <c r="AO17" i="1"/>
  <c r="AN17" i="1"/>
  <c r="AM17" i="1"/>
  <c r="AL17" i="1"/>
  <c r="AK17" i="1"/>
  <c r="AF17" i="1"/>
  <c r="AE17" i="1"/>
  <c r="N17" i="1"/>
  <c r="M17" i="1"/>
  <c r="L17" i="1"/>
  <c r="F17" i="1"/>
  <c r="E17" i="1"/>
  <c r="AQ16" i="1"/>
  <c r="AP16" i="1"/>
  <c r="AO16" i="1"/>
  <c r="AN16" i="1"/>
  <c r="AM16" i="1"/>
  <c r="AL16" i="1"/>
  <c r="AK16" i="1"/>
  <c r="AF16" i="1"/>
  <c r="AE16" i="1"/>
  <c r="N16" i="1"/>
  <c r="M16" i="1"/>
  <c r="L16" i="1"/>
  <c r="F16" i="1"/>
  <c r="E16" i="1"/>
  <c r="AQ15" i="1"/>
  <c r="AP15" i="1"/>
  <c r="AO15" i="1"/>
  <c r="AN15" i="1"/>
  <c r="AM15" i="1"/>
  <c r="AL15" i="1"/>
  <c r="AK15" i="1"/>
  <c r="AF15" i="1"/>
  <c r="AE15" i="1"/>
  <c r="N15" i="1"/>
  <c r="M15" i="1"/>
  <c r="L15" i="1"/>
  <c r="F15" i="1"/>
  <c r="E15" i="1"/>
  <c r="AQ14" i="1"/>
  <c r="AP14" i="1"/>
  <c r="AO14" i="1"/>
  <c r="AN14" i="1"/>
  <c r="AM14" i="1"/>
  <c r="AL14" i="1"/>
  <c r="AK14" i="1"/>
  <c r="AF14" i="1"/>
  <c r="AE14" i="1"/>
  <c r="N14" i="1"/>
  <c r="M14" i="1"/>
  <c r="L14" i="1"/>
  <c r="F14" i="1"/>
  <c r="E14" i="1"/>
  <c r="AQ13" i="1"/>
  <c r="AP13" i="1"/>
  <c r="AO13" i="1"/>
  <c r="AN13" i="1"/>
  <c r="AM13" i="1"/>
  <c r="AL13" i="1"/>
  <c r="AK13" i="1"/>
  <c r="AF13" i="1"/>
  <c r="AE13" i="1"/>
  <c r="N13" i="1"/>
  <c r="M13" i="1"/>
  <c r="L13" i="1"/>
  <c r="F13" i="1"/>
  <c r="E13" i="1"/>
  <c r="AQ12" i="1"/>
  <c r="AP12" i="1"/>
  <c r="AO12" i="1"/>
  <c r="AN12" i="1"/>
  <c r="AM12" i="1"/>
  <c r="AL12" i="1"/>
  <c r="AK12" i="1"/>
  <c r="AF12" i="1"/>
  <c r="AE12" i="1"/>
  <c r="N12" i="1"/>
  <c r="M12" i="1"/>
  <c r="L12" i="1"/>
  <c r="F12" i="1"/>
  <c r="E12" i="1"/>
  <c r="AQ11" i="1"/>
  <c r="AP11" i="1"/>
  <c r="AO11" i="1"/>
  <c r="AN11" i="1"/>
  <c r="AM11" i="1"/>
  <c r="AL11" i="1"/>
  <c r="AK11" i="1"/>
  <c r="AF11" i="1"/>
  <c r="AE11" i="1"/>
  <c r="N11" i="1"/>
  <c r="M11" i="1"/>
  <c r="L11" i="1"/>
  <c r="F11" i="1"/>
  <c r="E11" i="1"/>
  <c r="AQ10" i="1"/>
  <c r="AP10" i="1"/>
  <c r="AO10" i="1"/>
  <c r="AN10" i="1"/>
  <c r="AM10" i="1"/>
  <c r="AL10" i="1"/>
  <c r="AK10" i="1"/>
  <c r="AF10" i="1"/>
  <c r="AE10" i="1"/>
  <c r="N10" i="1"/>
  <c r="M10" i="1"/>
  <c r="L10" i="1"/>
  <c r="F10" i="1"/>
  <c r="E10" i="1"/>
  <c r="AQ9" i="1"/>
  <c r="AP9" i="1"/>
  <c r="AO9" i="1"/>
  <c r="AN9" i="1"/>
  <c r="AM9" i="1"/>
  <c r="AL9" i="1"/>
  <c r="AK9" i="1"/>
  <c r="AF9" i="1"/>
  <c r="AE9" i="1"/>
  <c r="N9" i="1"/>
  <c r="M9" i="1"/>
  <c r="L9" i="1"/>
  <c r="F9" i="1"/>
  <c r="E9" i="1"/>
  <c r="AQ8" i="1"/>
  <c r="AP8" i="1"/>
  <c r="AO8" i="1"/>
  <c r="AN8" i="1"/>
  <c r="AM8" i="1"/>
  <c r="AL8" i="1"/>
  <c r="AK8" i="1"/>
  <c r="AF8" i="1"/>
  <c r="AE8" i="1"/>
  <c r="N8" i="1"/>
  <c r="M8" i="1"/>
  <c r="L8" i="1"/>
  <c r="F8" i="1"/>
  <c r="E8" i="1"/>
  <c r="AQ7" i="1"/>
  <c r="AP7" i="1"/>
  <c r="AO7" i="1"/>
  <c r="AN7" i="1"/>
  <c r="AM7" i="1"/>
  <c r="AL7" i="1"/>
  <c r="AK7" i="1"/>
  <c r="AF7" i="1"/>
  <c r="AE7" i="1"/>
  <c r="N7" i="1"/>
  <c r="M7" i="1"/>
  <c r="L7" i="1"/>
  <c r="F7" i="1"/>
  <c r="E7" i="1"/>
  <c r="AQ6" i="1"/>
  <c r="AP6" i="1"/>
  <c r="AO6" i="1"/>
  <c r="AN6" i="1"/>
  <c r="AM6" i="1"/>
  <c r="AL6" i="1"/>
  <c r="AK6" i="1"/>
  <c r="AF6" i="1"/>
  <c r="AE6" i="1"/>
  <c r="N6" i="1"/>
  <c r="M6" i="1"/>
  <c r="L6" i="1"/>
  <c r="F6" i="1"/>
  <c r="E6" i="1"/>
  <c r="AQ5" i="1"/>
  <c r="AP5" i="1"/>
  <c r="AO5" i="1"/>
  <c r="AN5" i="1"/>
  <c r="AM5" i="1"/>
  <c r="AL5" i="1"/>
  <c r="AK5" i="1"/>
  <c r="AF5" i="1"/>
  <c r="AE5" i="1"/>
  <c r="N5" i="1"/>
  <c r="M5" i="1"/>
  <c r="L5" i="1"/>
  <c r="F5" i="1"/>
  <c r="E5" i="1"/>
  <c r="AQ4" i="1"/>
  <c r="AP4" i="1"/>
  <c r="AO4" i="1"/>
  <c r="AN4" i="1"/>
  <c r="AM4" i="1"/>
  <c r="AF4" i="1"/>
  <c r="AE4" i="1"/>
  <c r="N4" i="1"/>
  <c r="M4" i="1"/>
  <c r="L4" i="1"/>
  <c r="AQ3" i="1"/>
  <c r="AP3" i="1"/>
  <c r="AO3" i="1"/>
  <c r="AN3" i="1"/>
  <c r="AM3" i="1"/>
  <c r="AL3" i="1"/>
  <c r="AK3" i="1"/>
  <c r="AF3" i="1"/>
  <c r="AE3" i="1"/>
  <c r="N3" i="1"/>
  <c r="M3" i="1"/>
  <c r="L3" i="1"/>
  <c r="F3" i="1"/>
  <c r="E3" i="1"/>
  <c r="BR2" i="1"/>
  <c r="BQ1" i="1"/>
  <c r="BQ26" i="1" s="1"/>
  <c r="BP1" i="1"/>
  <c r="BP27" i="1" s="1"/>
  <c r="BO1" i="1"/>
  <c r="BO27" i="1" s="1"/>
  <c r="BN1" i="1"/>
  <c r="BM1" i="1"/>
  <c r="BM23" i="1" s="1"/>
  <c r="BL1" i="1"/>
  <c r="BL16" i="1" s="1"/>
  <c r="BK1" i="1"/>
  <c r="BK35" i="1" s="1"/>
  <c r="BJ1" i="1"/>
  <c r="BJ29" i="1" s="1"/>
  <c r="BI1" i="1"/>
  <c r="BI7" i="1" s="1"/>
  <c r="BH1" i="1"/>
  <c r="BH14" i="1" s="1"/>
  <c r="BG1" i="1"/>
  <c r="BG27" i="1" s="1"/>
  <c r="BF1" i="1"/>
  <c r="BF41" i="1" s="1"/>
  <c r="BE1" i="1"/>
  <c r="BE23" i="1" s="1"/>
  <c r="BD1" i="1"/>
  <c r="BD26" i="1" s="1"/>
  <c r="BC1" i="1"/>
  <c r="BC39" i="1" s="1"/>
  <c r="BB1" i="1"/>
  <c r="BB35" i="1" s="1"/>
  <c r="BA1" i="1"/>
  <c r="AZ1" i="1"/>
  <c r="AZ13" i="1" s="1"/>
  <c r="AY1" i="1"/>
  <c r="AY32" i="1" s="1"/>
  <c r="AX1" i="1"/>
  <c r="AX37" i="1" s="1"/>
  <c r="AW1" i="1"/>
  <c r="AW26" i="1" s="1"/>
  <c r="AV1" i="1"/>
  <c r="AV26" i="1" s="1"/>
  <c r="AU1" i="1"/>
  <c r="AU33" i="1" s="1"/>
  <c r="AT1" i="1"/>
  <c r="AT7" i="1" s="1"/>
  <c r="AS1" i="1"/>
  <c r="AS26" i="1" s="1"/>
  <c r="AR1" i="1"/>
  <c r="AR39" i="1" s="1"/>
  <c r="AN1" i="1"/>
  <c r="AM1" i="1"/>
  <c r="AL1" i="1"/>
  <c r="AK1" i="1"/>
  <c r="AJ1" i="1"/>
  <c r="AJ36" i="1" s="1"/>
  <c r="AI1" i="1"/>
  <c r="AI33" i="1" s="1"/>
  <c r="AH1" i="1"/>
  <c r="AH50" i="1" s="1"/>
  <c r="AG1" i="1"/>
  <c r="AD1" i="1"/>
  <c r="AD30" i="1" s="1"/>
  <c r="AC1" i="1"/>
  <c r="AC24" i="1" s="1"/>
  <c r="AB1" i="1"/>
  <c r="AB40" i="1" s="1"/>
  <c r="AA1" i="1"/>
  <c r="AA24" i="1" s="1"/>
  <c r="Z1" i="1"/>
  <c r="Z40" i="1" s="1"/>
  <c r="Y1" i="1"/>
  <c r="X1" i="1"/>
  <c r="X32" i="1" s="1"/>
  <c r="W1" i="1"/>
  <c r="W7" i="1" s="1"/>
  <c r="V1" i="1"/>
  <c r="U1" i="1"/>
  <c r="U24" i="1" s="1"/>
  <c r="T1" i="1"/>
  <c r="T36" i="1" s="1"/>
  <c r="S1" i="1"/>
  <c r="S10" i="1" s="1"/>
  <c r="R1" i="1"/>
  <c r="Q1" i="1"/>
  <c r="Q24" i="1" s="1"/>
  <c r="P1" i="1"/>
  <c r="P35" i="1" s="1"/>
  <c r="O1" i="1"/>
  <c r="O35" i="1" s="1"/>
  <c r="K1" i="1"/>
  <c r="K32" i="1" s="1"/>
  <c r="J1" i="1"/>
  <c r="J25" i="1" s="1"/>
  <c r="G51" i="1" l="1"/>
  <c r="G6" i="1"/>
  <c r="G14" i="1"/>
  <c r="G18" i="1"/>
  <c r="G8" i="1"/>
  <c r="AG8" i="1" s="1"/>
  <c r="G21" i="1"/>
  <c r="G32" i="1"/>
  <c r="AP32" i="1" s="1"/>
  <c r="AP57" i="1" s="1"/>
  <c r="AP59" i="1" s="1"/>
  <c r="G15" i="1"/>
  <c r="AG15" i="1" s="1"/>
  <c r="G42" i="1"/>
  <c r="AG42" i="1" s="1"/>
  <c r="Q11" i="1"/>
  <c r="AR12" i="1"/>
  <c r="BD9" i="1"/>
  <c r="O4" i="1"/>
  <c r="BG12" i="1"/>
  <c r="BF13" i="1"/>
  <c r="G29" i="1"/>
  <c r="AG29" i="1" s="1"/>
  <c r="S3" i="1"/>
  <c r="BF10" i="1"/>
  <c r="G12" i="1"/>
  <c r="G13" i="1"/>
  <c r="AG13" i="1" s="1"/>
  <c r="G36" i="1"/>
  <c r="G40" i="1"/>
  <c r="AC3" i="1"/>
  <c r="AC6" i="1"/>
  <c r="Q7" i="1"/>
  <c r="AR18" i="1"/>
  <c r="G11" i="1"/>
  <c r="AA16" i="1"/>
  <c r="AV30" i="1"/>
  <c r="AR6" i="1"/>
  <c r="BD33" i="1"/>
  <c r="K9" i="1"/>
  <c r="AT16" i="1"/>
  <c r="K8" i="1"/>
  <c r="O13" i="1"/>
  <c r="G17" i="1"/>
  <c r="AA3" i="1"/>
  <c r="G10" i="1"/>
  <c r="BD12" i="1"/>
  <c r="AA13" i="1"/>
  <c r="AR15" i="1"/>
  <c r="O17" i="1"/>
  <c r="AA20" i="1"/>
  <c r="G23" i="1"/>
  <c r="G41" i="1"/>
  <c r="AU6" i="1"/>
  <c r="G44" i="1"/>
  <c r="AG44" i="1" s="1"/>
  <c r="BC19" i="1"/>
  <c r="K3" i="1"/>
  <c r="AR3" i="1"/>
  <c r="AB4" i="1"/>
  <c r="BC4" i="1"/>
  <c r="Q5" i="1"/>
  <c r="BG6" i="1"/>
  <c r="S7" i="1"/>
  <c r="K11" i="1"/>
  <c r="BG18" i="1"/>
  <c r="G33" i="1"/>
  <c r="S4" i="1"/>
  <c r="BC16" i="1"/>
  <c r="AV28" i="1"/>
  <c r="AU3" i="1"/>
  <c r="BE4" i="1"/>
  <c r="AA5" i="1"/>
  <c r="O6" i="1"/>
  <c r="BO6" i="1"/>
  <c r="AC7" i="1"/>
  <c r="K18" i="1"/>
  <c r="G19" i="1"/>
  <c r="AG19" i="1" s="1"/>
  <c r="G20" i="1"/>
  <c r="K21" i="1"/>
  <c r="BC25" i="1"/>
  <c r="BM26" i="1"/>
  <c r="G28" i="1"/>
  <c r="G47" i="1"/>
  <c r="BA47" i="1" s="1"/>
  <c r="AU18" i="1"/>
  <c r="BG3" i="1"/>
  <c r="BQ4" i="1"/>
  <c r="AC5" i="1"/>
  <c r="Q6" i="1"/>
  <c r="AC8" i="1"/>
  <c r="Q9" i="1"/>
  <c r="O23" i="1"/>
  <c r="AU24" i="1"/>
  <c r="BO25" i="1"/>
  <c r="BB31" i="1"/>
  <c r="AD35" i="1"/>
  <c r="BP36" i="1"/>
  <c r="AU21" i="1"/>
  <c r="X38" i="1"/>
  <c r="P27" i="1"/>
  <c r="G5" i="1"/>
  <c r="AA6" i="1"/>
  <c r="O16" i="1"/>
  <c r="G25" i="1"/>
  <c r="AG25" i="1" s="1"/>
  <c r="AH4" i="1"/>
  <c r="BI4" i="1"/>
  <c r="T3" i="1"/>
  <c r="W4" i="1"/>
  <c r="O8" i="1"/>
  <c r="T9" i="1"/>
  <c r="BO9" i="1"/>
  <c r="AI21" i="1"/>
  <c r="O26" i="1"/>
  <c r="U3" i="1"/>
  <c r="BJ3" i="1"/>
  <c r="AA4" i="1"/>
  <c r="AS4" i="1"/>
  <c r="K6" i="1"/>
  <c r="AW6" i="1"/>
  <c r="BC7" i="1"/>
  <c r="Q8" i="1"/>
  <c r="W9" i="1"/>
  <c r="BP9" i="1"/>
  <c r="AH10" i="1"/>
  <c r="BL10" i="1"/>
  <c r="W11" i="1"/>
  <c r="BJ12" i="1"/>
  <c r="BL13" i="1"/>
  <c r="AC14" i="1"/>
  <c r="G16" i="1"/>
  <c r="AG16" i="1" s="1"/>
  <c r="BD18" i="1"/>
  <c r="BC22" i="1"/>
  <c r="W24" i="1"/>
  <c r="BG24" i="1"/>
  <c r="AA26" i="1"/>
  <c r="G35" i="1"/>
  <c r="AG35" i="1" s="1"/>
  <c r="G38" i="1"/>
  <c r="AG38" i="1" s="1"/>
  <c r="G48" i="1"/>
  <c r="Y48" i="1" s="1"/>
  <c r="BJ49" i="1"/>
  <c r="AZ7" i="1"/>
  <c r="W18" i="1"/>
  <c r="AT4" i="1"/>
  <c r="BF7" i="1"/>
  <c r="BO10" i="1"/>
  <c r="BO22" i="1"/>
  <c r="AU29" i="1"/>
  <c r="K35" i="1"/>
  <c r="AX3" i="1"/>
  <c r="AI8" i="1"/>
  <c r="AX15" i="1"/>
  <c r="AA14" i="1"/>
  <c r="W3" i="1"/>
  <c r="BO3" i="1"/>
  <c r="Z9" i="1"/>
  <c r="BP12" i="1"/>
  <c r="BO13" i="1"/>
  <c r="K15" i="1"/>
  <c r="Y3" i="1"/>
  <c r="BP3" i="1"/>
  <c r="AC4" i="1"/>
  <c r="AW4" i="1"/>
  <c r="K5" i="1"/>
  <c r="AI5" i="1"/>
  <c r="AI6" i="1"/>
  <c r="BC6" i="1"/>
  <c r="O7" i="1"/>
  <c r="AI7" i="1"/>
  <c r="BL7" i="1"/>
  <c r="W8" i="1"/>
  <c r="AA9" i="1"/>
  <c r="AR9" i="1"/>
  <c r="AC11" i="1"/>
  <c r="AI18" i="1"/>
  <c r="BJ18" i="1"/>
  <c r="S22" i="1"/>
  <c r="AR27" i="1"/>
  <c r="P29" i="1"/>
  <c r="BL29" i="1"/>
  <c r="S31" i="1"/>
  <c r="U6" i="1"/>
  <c r="T12" i="1"/>
  <c r="BJ9" i="1"/>
  <c r="BC10" i="1"/>
  <c r="BC13" i="1"/>
  <c r="W14" i="1"/>
  <c r="BJ15" i="1"/>
  <c r="BO16" i="1"/>
  <c r="BI3" i="1"/>
  <c r="U11" i="1"/>
  <c r="AI12" i="1"/>
  <c r="BP15" i="1"/>
  <c r="AI30" i="1"/>
  <c r="AX6" i="1"/>
  <c r="AH7" i="1"/>
  <c r="U8" i="1"/>
  <c r="AA11" i="1"/>
  <c r="Z3" i="1"/>
  <c r="E4" i="1"/>
  <c r="AK4" i="1" s="1"/>
  <c r="AZ4" i="1"/>
  <c r="BD6" i="1"/>
  <c r="P7" i="1"/>
  <c r="BO7" i="1"/>
  <c r="AA8" i="1"/>
  <c r="G9" i="1"/>
  <c r="AC9" i="1"/>
  <c r="AU9" i="1"/>
  <c r="K12" i="1"/>
  <c r="AI14" i="1"/>
  <c r="BP18" i="1"/>
  <c r="O20" i="1"/>
  <c r="AI24" i="1"/>
  <c r="BJ27" i="1"/>
  <c r="G30" i="1"/>
  <c r="BG32" i="1"/>
  <c r="BN35" i="1"/>
  <c r="BI6" i="1"/>
  <c r="AI11" i="1"/>
  <c r="T15" i="1"/>
  <c r="AH29" i="1"/>
  <c r="AX9" i="1"/>
  <c r="W32" i="1"/>
  <c r="M57" i="1"/>
  <c r="M59" i="1" s="1"/>
  <c r="AW3" i="1"/>
  <c r="AI4" i="1"/>
  <c r="BF4" i="1"/>
  <c r="O5" i="1"/>
  <c r="T6" i="1"/>
  <c r="BJ6" i="1"/>
  <c r="U7" i="1"/>
  <c r="AI9" i="1"/>
  <c r="BC9" i="1"/>
  <c r="O10" i="1"/>
  <c r="W15" i="1"/>
  <c r="AU15" i="1"/>
  <c r="S16" i="1"/>
  <c r="AZ16" i="1"/>
  <c r="AA17" i="1"/>
  <c r="G24" i="1"/>
  <c r="S25" i="1"/>
  <c r="G26" i="1"/>
  <c r="AG26" i="1" s="1"/>
  <c r="AW9" i="1"/>
  <c r="O3" i="1"/>
  <c r="AI3" i="1"/>
  <c r="BC3" i="1"/>
  <c r="P4" i="1"/>
  <c r="BL4" i="1"/>
  <c r="U5" i="1"/>
  <c r="W6" i="1"/>
  <c r="BP6" i="1"/>
  <c r="AA7" i="1"/>
  <c r="BG9" i="1"/>
  <c r="U10" i="1"/>
  <c r="AT10" i="1"/>
  <c r="W12" i="1"/>
  <c r="AU12" i="1"/>
  <c r="S13" i="1"/>
  <c r="AT13" i="1"/>
  <c r="O14" i="1"/>
  <c r="BD15" i="1"/>
  <c r="BF16" i="1"/>
  <c r="BO19" i="1"/>
  <c r="W21" i="1"/>
  <c r="BG21" i="1"/>
  <c r="AA23" i="1"/>
  <c r="K24" i="1"/>
  <c r="BN28" i="1"/>
  <c r="R30" i="1"/>
  <c r="BO30" i="1"/>
  <c r="Q3" i="1"/>
  <c r="BD3" i="1"/>
  <c r="Q4" i="1"/>
  <c r="BO4" i="1"/>
  <c r="W5" i="1"/>
  <c r="Z6" i="1"/>
  <c r="G7" i="1"/>
  <c r="AB7" i="1"/>
  <c r="O9" i="1"/>
  <c r="BI9" i="1"/>
  <c r="AA10" i="1"/>
  <c r="AZ10" i="1"/>
  <c r="O11" i="1"/>
  <c r="AX12" i="1"/>
  <c r="U13" i="1"/>
  <c r="Q14" i="1"/>
  <c r="AI15" i="1"/>
  <c r="BG15" i="1"/>
  <c r="AI17" i="1"/>
  <c r="S19" i="1"/>
  <c r="G22" i="1"/>
  <c r="AG22" i="1" s="1"/>
  <c r="O28" i="1"/>
  <c r="G31" i="1"/>
  <c r="AO31" i="1" s="1"/>
  <c r="AO57" i="1" s="1"/>
  <c r="AO59" i="1" s="1"/>
  <c r="R33" i="1"/>
  <c r="X36" i="1"/>
  <c r="BC34" i="1"/>
  <c r="BJ37" i="1"/>
  <c r="G43" i="1"/>
  <c r="AG43" i="1" s="1"/>
  <c r="BQ52" i="1"/>
  <c r="V54" i="1"/>
  <c r="V46" i="1"/>
  <c r="V43" i="1"/>
  <c r="V40" i="1"/>
  <c r="V37" i="1"/>
  <c r="V52" i="1"/>
  <c r="V51" i="1"/>
  <c r="V48" i="1"/>
  <c r="V45" i="1"/>
  <c r="V42" i="1"/>
  <c r="V39" i="1"/>
  <c r="V36" i="1"/>
  <c r="V33" i="1"/>
  <c r="V53" i="1"/>
  <c r="AY11" i="1"/>
  <c r="AY23" i="1"/>
  <c r="W54" i="1"/>
  <c r="W49" i="1"/>
  <c r="W46" i="1"/>
  <c r="W43" i="1"/>
  <c r="W40" i="1"/>
  <c r="W37" i="1"/>
  <c r="W34" i="1"/>
  <c r="W31" i="1"/>
  <c r="W28" i="1"/>
  <c r="W52" i="1"/>
  <c r="W51" i="1"/>
  <c r="W48" i="1"/>
  <c r="W45" i="1"/>
  <c r="W42" i="1"/>
  <c r="W39" i="1"/>
  <c r="W53" i="1"/>
  <c r="W50" i="1"/>
  <c r="W47" i="1"/>
  <c r="W44" i="1"/>
  <c r="AZ52" i="1"/>
  <c r="AZ51" i="1"/>
  <c r="AZ48" i="1"/>
  <c r="AZ45" i="1"/>
  <c r="AZ42" i="1"/>
  <c r="AZ39" i="1"/>
  <c r="AZ36" i="1"/>
  <c r="AZ33" i="1"/>
  <c r="AZ50" i="1"/>
  <c r="AZ47" i="1"/>
  <c r="AZ44" i="1"/>
  <c r="AZ41" i="1"/>
  <c r="AZ38" i="1"/>
  <c r="AZ53" i="1"/>
  <c r="AZ49" i="1"/>
  <c r="AZ46" i="1"/>
  <c r="AZ43" i="1"/>
  <c r="AZ40" i="1"/>
  <c r="AZ54" i="1"/>
  <c r="BL51" i="1"/>
  <c r="BL48" i="1"/>
  <c r="BL45" i="1"/>
  <c r="BL42" i="1"/>
  <c r="BL39" i="1"/>
  <c r="BL36" i="1"/>
  <c r="BL33" i="1"/>
  <c r="BL54" i="1"/>
  <c r="BL52" i="1"/>
  <c r="BL50" i="1"/>
  <c r="BL47" i="1"/>
  <c r="BL44" i="1"/>
  <c r="BL41" i="1"/>
  <c r="BL38" i="1"/>
  <c r="BL53" i="1"/>
  <c r="BL49" i="1"/>
  <c r="BL46" i="1"/>
  <c r="BL43" i="1"/>
  <c r="BL40" i="1"/>
  <c r="L57" i="1"/>
  <c r="L59" i="1" s="1"/>
  <c r="X3" i="1"/>
  <c r="AJ3" i="1"/>
  <c r="AV3" i="1"/>
  <c r="BH3" i="1"/>
  <c r="F4" i="1"/>
  <c r="AL4" i="1" s="1"/>
  <c r="T4" i="1"/>
  <c r="AR4" i="1"/>
  <c r="BD4" i="1"/>
  <c r="BP4" i="1"/>
  <c r="P5" i="1"/>
  <c r="AB5" i="1"/>
  <c r="AZ5" i="1"/>
  <c r="BL5" i="1"/>
  <c r="X6" i="1"/>
  <c r="AJ6" i="1"/>
  <c r="AV6" i="1"/>
  <c r="BH6" i="1"/>
  <c r="T7" i="1"/>
  <c r="AR7" i="1"/>
  <c r="BD7" i="1"/>
  <c r="BP7" i="1"/>
  <c r="P8" i="1"/>
  <c r="AB8" i="1"/>
  <c r="AZ8" i="1"/>
  <c r="BL8" i="1"/>
  <c r="X9" i="1"/>
  <c r="AJ9" i="1"/>
  <c r="AV9" i="1"/>
  <c r="BH9" i="1"/>
  <c r="T10" i="1"/>
  <c r="AR10" i="1"/>
  <c r="BD10" i="1"/>
  <c r="BP10" i="1"/>
  <c r="P11" i="1"/>
  <c r="AB11" i="1"/>
  <c r="AZ11" i="1"/>
  <c r="BL11" i="1"/>
  <c r="X12" i="1"/>
  <c r="AJ12" i="1"/>
  <c r="AV12" i="1"/>
  <c r="BH12" i="1"/>
  <c r="T13" i="1"/>
  <c r="AR13" i="1"/>
  <c r="BD13" i="1"/>
  <c r="BP13" i="1"/>
  <c r="P14" i="1"/>
  <c r="AB14" i="1"/>
  <c r="AZ14" i="1"/>
  <c r="BL14" i="1"/>
  <c r="X15" i="1"/>
  <c r="AJ15" i="1"/>
  <c r="AV15" i="1"/>
  <c r="BH15" i="1"/>
  <c r="T16" i="1"/>
  <c r="AR16" i="1"/>
  <c r="BD16" i="1"/>
  <c r="BP16" i="1"/>
  <c r="P17" i="1"/>
  <c r="AB17" i="1"/>
  <c r="AZ17" i="1"/>
  <c r="BL17" i="1"/>
  <c r="X18" i="1"/>
  <c r="AJ18" i="1"/>
  <c r="AV18" i="1"/>
  <c r="BH18" i="1"/>
  <c r="T19" i="1"/>
  <c r="AR19" i="1"/>
  <c r="BD19" i="1"/>
  <c r="BP19" i="1"/>
  <c r="P20" i="1"/>
  <c r="AB20" i="1"/>
  <c r="AZ20" i="1"/>
  <c r="BL20" i="1"/>
  <c r="X21" i="1"/>
  <c r="AJ21" i="1"/>
  <c r="AV21" i="1"/>
  <c r="BH21" i="1"/>
  <c r="T22" i="1"/>
  <c r="AR22" i="1"/>
  <c r="BD22" i="1"/>
  <c r="BP22" i="1"/>
  <c r="P23" i="1"/>
  <c r="AB23" i="1"/>
  <c r="AZ23" i="1"/>
  <c r="BL23" i="1"/>
  <c r="X24" i="1"/>
  <c r="AJ24" i="1"/>
  <c r="AV24" i="1"/>
  <c r="BH24" i="1"/>
  <c r="T25" i="1"/>
  <c r="AR25" i="1"/>
  <c r="BD25" i="1"/>
  <c r="BP25" i="1"/>
  <c r="P26" i="1"/>
  <c r="AB26" i="1"/>
  <c r="AZ26" i="1"/>
  <c r="BN26" i="1"/>
  <c r="Q27" i="1"/>
  <c r="AT27" i="1"/>
  <c r="BL27" i="1"/>
  <c r="P28" i="1"/>
  <c r="AH28" i="1"/>
  <c r="AX28" i="1"/>
  <c r="BO28" i="1"/>
  <c r="R29" i="1"/>
  <c r="AI29" i="1"/>
  <c r="AV29" i="1"/>
  <c r="BN29" i="1"/>
  <c r="S30" i="1"/>
  <c r="AJ30" i="1"/>
  <c r="AX30" i="1"/>
  <c r="BP30" i="1"/>
  <c r="T31" i="1"/>
  <c r="BC31" i="1"/>
  <c r="BH32" i="1"/>
  <c r="S33" i="1"/>
  <c r="BG33" i="1"/>
  <c r="O34" i="1"/>
  <c r="BD34" i="1"/>
  <c r="AT35" i="1"/>
  <c r="Z36" i="1"/>
  <c r="G37" i="1"/>
  <c r="BL37" i="1" s="1"/>
  <c r="BK37" i="1"/>
  <c r="AT38" i="1"/>
  <c r="R39" i="1"/>
  <c r="J50" i="1"/>
  <c r="AU53" i="1"/>
  <c r="X54" i="1"/>
  <c r="X49" i="1"/>
  <c r="X46" i="1"/>
  <c r="X43" i="1"/>
  <c r="X40" i="1"/>
  <c r="X37" i="1"/>
  <c r="X34" i="1"/>
  <c r="X52" i="1"/>
  <c r="X51" i="1"/>
  <c r="X48" i="1"/>
  <c r="X45" i="1"/>
  <c r="X42" i="1"/>
  <c r="X39" i="1"/>
  <c r="X53" i="1"/>
  <c r="X50" i="1"/>
  <c r="X47" i="1"/>
  <c r="X44" i="1"/>
  <c r="X41" i="1"/>
  <c r="BA5" i="1"/>
  <c r="BM5" i="1"/>
  <c r="Y6" i="1"/>
  <c r="AG7" i="1"/>
  <c r="AS7" i="1"/>
  <c r="BE7" i="1"/>
  <c r="BQ7" i="1"/>
  <c r="BA8" i="1"/>
  <c r="BM8" i="1"/>
  <c r="Y9" i="1"/>
  <c r="AG10" i="1"/>
  <c r="AS10" i="1"/>
  <c r="BE10" i="1"/>
  <c r="BQ10" i="1"/>
  <c r="BA11" i="1"/>
  <c r="BM11" i="1"/>
  <c r="Y12" i="1"/>
  <c r="AW12" i="1"/>
  <c r="BI12" i="1"/>
  <c r="AS13" i="1"/>
  <c r="BE13" i="1"/>
  <c r="BQ13" i="1"/>
  <c r="BA14" i="1"/>
  <c r="BM14" i="1"/>
  <c r="Y15" i="1"/>
  <c r="AW15" i="1"/>
  <c r="BI15" i="1"/>
  <c r="U16" i="1"/>
  <c r="AS16" i="1"/>
  <c r="BE16" i="1"/>
  <c r="BQ16" i="1"/>
  <c r="Q17" i="1"/>
  <c r="AC17" i="1"/>
  <c r="BA17" i="1"/>
  <c r="BM17" i="1"/>
  <c r="Y18" i="1"/>
  <c r="AW18" i="1"/>
  <c r="BI18" i="1"/>
  <c r="U19" i="1"/>
  <c r="AS19" i="1"/>
  <c r="BE19" i="1"/>
  <c r="BQ19" i="1"/>
  <c r="Q20" i="1"/>
  <c r="AC20" i="1"/>
  <c r="BA20" i="1"/>
  <c r="BM20" i="1"/>
  <c r="Y21" i="1"/>
  <c r="AW21" i="1"/>
  <c r="BI21" i="1"/>
  <c r="U22" i="1"/>
  <c r="AS22" i="1"/>
  <c r="BE22" i="1"/>
  <c r="BQ22" i="1"/>
  <c r="Q23" i="1"/>
  <c r="AC23" i="1"/>
  <c r="BA23" i="1"/>
  <c r="Y24" i="1"/>
  <c r="AW24" i="1"/>
  <c r="BI24" i="1"/>
  <c r="U25" i="1"/>
  <c r="AS25" i="1"/>
  <c r="BE25" i="1"/>
  <c r="BQ25" i="1"/>
  <c r="Q26" i="1"/>
  <c r="AC26" i="1"/>
  <c r="BA26" i="1"/>
  <c r="BP26" i="1"/>
  <c r="R27" i="1"/>
  <c r="AH27" i="1"/>
  <c r="AU27" i="1"/>
  <c r="BN27" i="1"/>
  <c r="R28" i="1"/>
  <c r="AJ28" i="1"/>
  <c r="AY28" i="1"/>
  <c r="BP28" i="1"/>
  <c r="T29" i="1"/>
  <c r="AJ29" i="1"/>
  <c r="AX29" i="1"/>
  <c r="BP29" i="1"/>
  <c r="T30" i="1"/>
  <c r="AZ30" i="1"/>
  <c r="V31" i="1"/>
  <c r="BD31" i="1"/>
  <c r="J32" i="1"/>
  <c r="AA32" i="1"/>
  <c r="BK32" i="1"/>
  <c r="T33" i="1"/>
  <c r="BH33" i="1"/>
  <c r="P34" i="1"/>
  <c r="BF34" i="1"/>
  <c r="AU35" i="1"/>
  <c r="AD36" i="1"/>
  <c r="AR36" i="1"/>
  <c r="AU38" i="1"/>
  <c r="S39" i="1"/>
  <c r="O40" i="1"/>
  <c r="R42" i="1"/>
  <c r="BB42" i="1"/>
  <c r="AT44" i="1"/>
  <c r="AT47" i="1"/>
  <c r="Z49" i="1"/>
  <c r="AT50" i="1"/>
  <c r="O52" i="1"/>
  <c r="BI53" i="1"/>
  <c r="BB54" i="1"/>
  <c r="BK8" i="1"/>
  <c r="BK11" i="1"/>
  <c r="N57" i="1"/>
  <c r="N59" i="1" s="1"/>
  <c r="BN5" i="1"/>
  <c r="J10" i="1"/>
  <c r="V10" i="1"/>
  <c r="R11" i="1"/>
  <c r="BB11" i="1"/>
  <c r="BN11" i="1"/>
  <c r="Z12" i="1"/>
  <c r="J13" i="1"/>
  <c r="V13" i="1"/>
  <c r="AH13" i="1"/>
  <c r="R14" i="1"/>
  <c r="AD14" i="1"/>
  <c r="BB14" i="1"/>
  <c r="BN14" i="1"/>
  <c r="Z15" i="1"/>
  <c r="J16" i="1"/>
  <c r="V16" i="1"/>
  <c r="AH16" i="1"/>
  <c r="R17" i="1"/>
  <c r="AD17" i="1"/>
  <c r="BB17" i="1"/>
  <c r="BN17" i="1"/>
  <c r="Z18" i="1"/>
  <c r="AX18" i="1"/>
  <c r="J19" i="1"/>
  <c r="V19" i="1"/>
  <c r="AH19" i="1"/>
  <c r="AT19" i="1"/>
  <c r="BF19" i="1"/>
  <c r="R20" i="1"/>
  <c r="AD20" i="1"/>
  <c r="BB20" i="1"/>
  <c r="BN20" i="1"/>
  <c r="Z21" i="1"/>
  <c r="AX21" i="1"/>
  <c r="BJ21" i="1"/>
  <c r="J22" i="1"/>
  <c r="V22" i="1"/>
  <c r="AH22" i="1"/>
  <c r="AT22" i="1"/>
  <c r="BF22" i="1"/>
  <c r="R23" i="1"/>
  <c r="AD23" i="1"/>
  <c r="BB23" i="1"/>
  <c r="BN23" i="1"/>
  <c r="Z24" i="1"/>
  <c r="AX24" i="1"/>
  <c r="BJ24" i="1"/>
  <c r="V25" i="1"/>
  <c r="AH25" i="1"/>
  <c r="AT25" i="1"/>
  <c r="BF25" i="1"/>
  <c r="R26" i="1"/>
  <c r="AD26" i="1"/>
  <c r="BB26" i="1"/>
  <c r="S27" i="1"/>
  <c r="AI27" i="1"/>
  <c r="AV27" i="1"/>
  <c r="S28" i="1"/>
  <c r="AZ28" i="1"/>
  <c r="V29" i="1"/>
  <c r="AY29" i="1"/>
  <c r="V30" i="1"/>
  <c r="BB30" i="1"/>
  <c r="X31" i="1"/>
  <c r="BF31" i="1"/>
  <c r="AB32" i="1"/>
  <c r="BL32" i="1"/>
  <c r="W33" i="1"/>
  <c r="BJ33" i="1"/>
  <c r="S34" i="1"/>
  <c r="BJ34" i="1"/>
  <c r="AH35" i="1"/>
  <c r="AV35" i="1"/>
  <c r="AU36" i="1"/>
  <c r="AH38" i="1"/>
  <c r="AV38" i="1"/>
  <c r="T39" i="1"/>
  <c r="BB39" i="1"/>
  <c r="P40" i="1"/>
  <c r="V41" i="1"/>
  <c r="S42" i="1"/>
  <c r="BN42" i="1"/>
  <c r="V44" i="1"/>
  <c r="BF44" i="1"/>
  <c r="V47" i="1"/>
  <c r="BF47" i="1"/>
  <c r="BF50" i="1"/>
  <c r="AB52" i="1"/>
  <c r="BP54" i="1"/>
  <c r="AY14" i="1"/>
  <c r="BK20" i="1"/>
  <c r="J49" i="1"/>
  <c r="J46" i="1"/>
  <c r="J43" i="1"/>
  <c r="J40" i="1"/>
  <c r="J37" i="1"/>
  <c r="J52" i="1"/>
  <c r="J53" i="1"/>
  <c r="J51" i="1"/>
  <c r="J48" i="1"/>
  <c r="J45" i="1"/>
  <c r="J42" i="1"/>
  <c r="J39" i="1"/>
  <c r="J36" i="1"/>
  <c r="J33" i="1"/>
  <c r="J54" i="1"/>
  <c r="BN54" i="1"/>
  <c r="BN52" i="1"/>
  <c r="BN50" i="1"/>
  <c r="BN47" i="1"/>
  <c r="BN44" i="1"/>
  <c r="BN41" i="1"/>
  <c r="BN38" i="1"/>
  <c r="BN53" i="1"/>
  <c r="BN49" i="1"/>
  <c r="BN46" i="1"/>
  <c r="BN43" i="1"/>
  <c r="BN40" i="1"/>
  <c r="BN37" i="1"/>
  <c r="BN34" i="1"/>
  <c r="J4" i="1"/>
  <c r="AD5" i="1"/>
  <c r="J7" i="1"/>
  <c r="V7" i="1"/>
  <c r="R8" i="1"/>
  <c r="AD8" i="1"/>
  <c r="BB8" i="1"/>
  <c r="BN8" i="1"/>
  <c r="K54" i="1"/>
  <c r="K49" i="1"/>
  <c r="K46" i="1"/>
  <c r="K43" i="1"/>
  <c r="K40" i="1"/>
  <c r="K37" i="1"/>
  <c r="K34" i="1"/>
  <c r="K31" i="1"/>
  <c r="K28" i="1"/>
  <c r="K52" i="1"/>
  <c r="K53" i="1"/>
  <c r="K51" i="1"/>
  <c r="K48" i="1"/>
  <c r="K45" i="1"/>
  <c r="K42" i="1"/>
  <c r="K39" i="1"/>
  <c r="K50" i="1"/>
  <c r="K47" i="1"/>
  <c r="K44" i="1"/>
  <c r="BO52" i="1"/>
  <c r="BO50" i="1"/>
  <c r="BO47" i="1"/>
  <c r="BO44" i="1"/>
  <c r="BO41" i="1"/>
  <c r="BO38" i="1"/>
  <c r="BO35" i="1"/>
  <c r="BO32" i="1"/>
  <c r="BO29" i="1"/>
  <c r="BO26" i="1"/>
  <c r="BO53" i="1"/>
  <c r="BO49" i="1"/>
  <c r="BO46" i="1"/>
  <c r="BO43" i="1"/>
  <c r="BO40" i="1"/>
  <c r="BO37" i="1"/>
  <c r="BO51" i="1"/>
  <c r="BO48" i="1"/>
  <c r="BO45" i="1"/>
  <c r="BO42" i="1"/>
  <c r="BO54" i="1"/>
  <c r="AY3" i="1"/>
  <c r="BK3" i="1"/>
  <c r="AU4" i="1"/>
  <c r="BG4" i="1"/>
  <c r="BK6" i="1"/>
  <c r="BC8" i="1"/>
  <c r="AY9" i="1"/>
  <c r="BK9" i="1"/>
  <c r="K10" i="1"/>
  <c r="W10" i="1"/>
  <c r="AI10" i="1"/>
  <c r="AU10" i="1"/>
  <c r="BG10" i="1"/>
  <c r="S11" i="1"/>
  <c r="BC11" i="1"/>
  <c r="BO11" i="1"/>
  <c r="O12" i="1"/>
  <c r="AA12" i="1"/>
  <c r="AY12" i="1"/>
  <c r="BK12" i="1"/>
  <c r="K13" i="1"/>
  <c r="W13" i="1"/>
  <c r="AI13" i="1"/>
  <c r="AU13" i="1"/>
  <c r="BG13" i="1"/>
  <c r="S14" i="1"/>
  <c r="BC14" i="1"/>
  <c r="BO14" i="1"/>
  <c r="O15" i="1"/>
  <c r="AA15" i="1"/>
  <c r="AY15" i="1"/>
  <c r="BK15" i="1"/>
  <c r="K16" i="1"/>
  <c r="W16" i="1"/>
  <c r="AI16" i="1"/>
  <c r="AU16" i="1"/>
  <c r="BG16" i="1"/>
  <c r="S17" i="1"/>
  <c r="BC17" i="1"/>
  <c r="BO17" i="1"/>
  <c r="O18" i="1"/>
  <c r="AA18" i="1"/>
  <c r="AY18" i="1"/>
  <c r="BK18" i="1"/>
  <c r="K19" i="1"/>
  <c r="W19" i="1"/>
  <c r="AI19" i="1"/>
  <c r="AU19" i="1"/>
  <c r="BG19" i="1"/>
  <c r="S20" i="1"/>
  <c r="BC20" i="1"/>
  <c r="BO20" i="1"/>
  <c r="O21" i="1"/>
  <c r="AA21" i="1"/>
  <c r="AY21" i="1"/>
  <c r="BK21" i="1"/>
  <c r="K22" i="1"/>
  <c r="W22" i="1"/>
  <c r="AI22" i="1"/>
  <c r="AU22" i="1"/>
  <c r="BG22" i="1"/>
  <c r="S23" i="1"/>
  <c r="BC23" i="1"/>
  <c r="BO23" i="1"/>
  <c r="O24" i="1"/>
  <c r="AY24" i="1"/>
  <c r="BK24" i="1"/>
  <c r="K25" i="1"/>
  <c r="W25" i="1"/>
  <c r="AI25" i="1"/>
  <c r="AU25" i="1"/>
  <c r="BG25" i="1"/>
  <c r="S26" i="1"/>
  <c r="T27" i="1"/>
  <c r="AJ27" i="1"/>
  <c r="AX27" i="1"/>
  <c r="T28" i="1"/>
  <c r="BB28" i="1"/>
  <c r="W29" i="1"/>
  <c r="AZ29" i="1"/>
  <c r="W30" i="1"/>
  <c r="BC30" i="1"/>
  <c r="Z31" i="1"/>
  <c r="BH31" i="1"/>
  <c r="AD32" i="1"/>
  <c r="BN32" i="1"/>
  <c r="X33" i="1"/>
  <c r="BN33" i="1"/>
  <c r="T34" i="1"/>
  <c r="BK34" i="1"/>
  <c r="AI35" i="1"/>
  <c r="AY35" i="1"/>
  <c r="K36" i="1"/>
  <c r="AV36" i="1"/>
  <c r="AI38" i="1"/>
  <c r="BF38" i="1"/>
  <c r="AD39" i="1"/>
  <c r="AX40" i="1"/>
  <c r="W41" i="1"/>
  <c r="AT41" i="1"/>
  <c r="AD42" i="1"/>
  <c r="S53" i="1"/>
  <c r="BM54" i="1"/>
  <c r="BM52" i="1"/>
  <c r="BM50" i="1"/>
  <c r="BM47" i="1"/>
  <c r="BM44" i="1"/>
  <c r="BM41" i="1"/>
  <c r="BM38" i="1"/>
  <c r="BM35" i="1"/>
  <c r="BM32" i="1"/>
  <c r="BM29" i="1"/>
  <c r="BM53" i="1"/>
  <c r="BM49" i="1"/>
  <c r="BM46" i="1"/>
  <c r="BM43" i="1"/>
  <c r="BM40" i="1"/>
  <c r="BM37" i="1"/>
  <c r="BM34" i="1"/>
  <c r="BM31" i="1"/>
  <c r="BM28" i="1"/>
  <c r="BM51" i="1"/>
  <c r="BM48" i="1"/>
  <c r="BM45" i="1"/>
  <c r="BM42" i="1"/>
  <c r="BM39" i="1"/>
  <c r="BM36" i="1"/>
  <c r="BM33" i="1"/>
  <c r="BM30" i="1"/>
  <c r="BM27" i="1"/>
  <c r="Y52" i="1"/>
  <c r="Y51" i="1"/>
  <c r="Y45" i="1"/>
  <c r="Y42" i="1"/>
  <c r="Y39" i="1"/>
  <c r="Y36" i="1"/>
  <c r="Y33" i="1"/>
  <c r="Y30" i="1"/>
  <c r="Y27" i="1"/>
  <c r="Y53" i="1"/>
  <c r="Y47" i="1"/>
  <c r="Y44" i="1"/>
  <c r="Y41" i="1"/>
  <c r="Y38" i="1"/>
  <c r="Y35" i="1"/>
  <c r="Y32" i="1"/>
  <c r="Y29" i="1"/>
  <c r="Y54" i="1"/>
  <c r="Y49" i="1"/>
  <c r="Y46" i="1"/>
  <c r="Y43" i="1"/>
  <c r="Y40" i="1"/>
  <c r="Y37" i="1"/>
  <c r="Y34" i="1"/>
  <c r="Y31" i="1"/>
  <c r="Y28" i="1"/>
  <c r="R5" i="1"/>
  <c r="AD11" i="1"/>
  <c r="Z52" i="1"/>
  <c r="Z51" i="1"/>
  <c r="Z48" i="1"/>
  <c r="Z45" i="1"/>
  <c r="Z42" i="1"/>
  <c r="Z39" i="1"/>
  <c r="Z53" i="1"/>
  <c r="Z50" i="1"/>
  <c r="Z47" i="1"/>
  <c r="Z44" i="1"/>
  <c r="Z41" i="1"/>
  <c r="Z38" i="1"/>
  <c r="Z35" i="1"/>
  <c r="Z32" i="1"/>
  <c r="BC52" i="1"/>
  <c r="BC50" i="1"/>
  <c r="BC47" i="1"/>
  <c r="BC44" i="1"/>
  <c r="BC41" i="1"/>
  <c r="BC38" i="1"/>
  <c r="BC35" i="1"/>
  <c r="BC32" i="1"/>
  <c r="BC29" i="1"/>
  <c r="BC26" i="1"/>
  <c r="BC53" i="1"/>
  <c r="BC49" i="1"/>
  <c r="BC46" i="1"/>
  <c r="BC43" i="1"/>
  <c r="BC40" i="1"/>
  <c r="BC37" i="1"/>
  <c r="BC54" i="1"/>
  <c r="BC51" i="1"/>
  <c r="BC48" i="1"/>
  <c r="BC45" i="1"/>
  <c r="BC42" i="1"/>
  <c r="AM57" i="1"/>
  <c r="AM59" i="1" s="1"/>
  <c r="K4" i="1"/>
  <c r="S5" i="1"/>
  <c r="BC5" i="1"/>
  <c r="BO5" i="1"/>
  <c r="AY6" i="1"/>
  <c r="K7" i="1"/>
  <c r="AU7" i="1"/>
  <c r="BG7" i="1"/>
  <c r="S8" i="1"/>
  <c r="BO8" i="1"/>
  <c r="O53" i="1"/>
  <c r="O51" i="1"/>
  <c r="O48" i="1"/>
  <c r="O45" i="1"/>
  <c r="O42" i="1"/>
  <c r="O39" i="1"/>
  <c r="O36" i="1"/>
  <c r="O33" i="1"/>
  <c r="O30" i="1"/>
  <c r="O27" i="1"/>
  <c r="O50" i="1"/>
  <c r="O47" i="1"/>
  <c r="O44" i="1"/>
  <c r="O41" i="1"/>
  <c r="O38" i="1"/>
  <c r="O54" i="1"/>
  <c r="O49" i="1"/>
  <c r="O46" i="1"/>
  <c r="O43" i="1"/>
  <c r="AA53" i="1"/>
  <c r="AA51" i="1"/>
  <c r="AA48" i="1"/>
  <c r="AA45" i="1"/>
  <c r="AA42" i="1"/>
  <c r="AA39" i="1"/>
  <c r="AA36" i="1"/>
  <c r="AA33" i="1"/>
  <c r="AA30" i="1"/>
  <c r="AA27" i="1"/>
  <c r="AA50" i="1"/>
  <c r="AA47" i="1"/>
  <c r="AA44" i="1"/>
  <c r="AA41" i="1"/>
  <c r="AA38" i="1"/>
  <c r="AA49" i="1"/>
  <c r="AA46" i="1"/>
  <c r="AA43" i="1"/>
  <c r="AA52" i="1"/>
  <c r="AR53" i="1"/>
  <c r="AR50" i="1"/>
  <c r="AR47" i="1"/>
  <c r="AR44" i="1"/>
  <c r="AR41" i="1"/>
  <c r="AR38" i="1"/>
  <c r="AR35" i="1"/>
  <c r="AR32" i="1"/>
  <c r="AR49" i="1"/>
  <c r="AR46" i="1"/>
  <c r="AR43" i="1"/>
  <c r="AR40" i="1"/>
  <c r="AR37" i="1"/>
  <c r="AR54" i="1"/>
  <c r="AR52" i="1"/>
  <c r="AR51" i="1"/>
  <c r="AR48" i="1"/>
  <c r="AR45" i="1"/>
  <c r="AR42" i="1"/>
  <c r="BD50" i="1"/>
  <c r="BD47" i="1"/>
  <c r="BD44" i="1"/>
  <c r="BD41" i="1"/>
  <c r="BD38" i="1"/>
  <c r="BD35" i="1"/>
  <c r="BD32" i="1"/>
  <c r="BD53" i="1"/>
  <c r="BD49" i="1"/>
  <c r="BD46" i="1"/>
  <c r="BD43" i="1"/>
  <c r="BD40" i="1"/>
  <c r="BD37" i="1"/>
  <c r="BD54" i="1"/>
  <c r="BD51" i="1"/>
  <c r="BD48" i="1"/>
  <c r="BD45" i="1"/>
  <c r="BD42" i="1"/>
  <c r="BD52" i="1"/>
  <c r="BP50" i="1"/>
  <c r="BP47" i="1"/>
  <c r="BP44" i="1"/>
  <c r="BP41" i="1"/>
  <c r="BP38" i="1"/>
  <c r="BP35" i="1"/>
  <c r="BP32" i="1"/>
  <c r="BP53" i="1"/>
  <c r="BP49" i="1"/>
  <c r="BP46" i="1"/>
  <c r="BP43" i="1"/>
  <c r="BP40" i="1"/>
  <c r="BP37" i="1"/>
  <c r="BP51" i="1"/>
  <c r="BP48" i="1"/>
  <c r="BP45" i="1"/>
  <c r="BP42" i="1"/>
  <c r="BP52" i="1"/>
  <c r="P3" i="1"/>
  <c r="AB3" i="1"/>
  <c r="AN57" i="1"/>
  <c r="AN59" i="1" s="1"/>
  <c r="AZ3" i="1"/>
  <c r="BL3" i="1"/>
  <c r="X4" i="1"/>
  <c r="AJ4" i="1"/>
  <c r="AV4" i="1"/>
  <c r="BH4" i="1"/>
  <c r="T5" i="1"/>
  <c r="AR5" i="1"/>
  <c r="BD5" i="1"/>
  <c r="BP5" i="1"/>
  <c r="P6" i="1"/>
  <c r="AB6" i="1"/>
  <c r="AZ6" i="1"/>
  <c r="BL6" i="1"/>
  <c r="X7" i="1"/>
  <c r="AJ7" i="1"/>
  <c r="AV7" i="1"/>
  <c r="BH7" i="1"/>
  <c r="T8" i="1"/>
  <c r="AR8" i="1"/>
  <c r="BD8" i="1"/>
  <c r="BP8" i="1"/>
  <c r="P9" i="1"/>
  <c r="AB9" i="1"/>
  <c r="AZ9" i="1"/>
  <c r="BL9" i="1"/>
  <c r="X10" i="1"/>
  <c r="AJ10" i="1"/>
  <c r="AV10" i="1"/>
  <c r="BH10" i="1"/>
  <c r="T11" i="1"/>
  <c r="AR11" i="1"/>
  <c r="BD11" i="1"/>
  <c r="BP11" i="1"/>
  <c r="P12" i="1"/>
  <c r="AB12" i="1"/>
  <c r="AZ12" i="1"/>
  <c r="BL12" i="1"/>
  <c r="X13" i="1"/>
  <c r="AJ13" i="1"/>
  <c r="AV13" i="1"/>
  <c r="BH13" i="1"/>
  <c r="T14" i="1"/>
  <c r="AR14" i="1"/>
  <c r="BD14" i="1"/>
  <c r="BP14" i="1"/>
  <c r="P15" i="1"/>
  <c r="AB15" i="1"/>
  <c r="AZ15" i="1"/>
  <c r="BL15" i="1"/>
  <c r="X16" i="1"/>
  <c r="AJ16" i="1"/>
  <c r="AV16" i="1"/>
  <c r="BH16" i="1"/>
  <c r="T17" i="1"/>
  <c r="AR17" i="1"/>
  <c r="BD17" i="1"/>
  <c r="BP17" i="1"/>
  <c r="P18" i="1"/>
  <c r="AB18" i="1"/>
  <c r="AZ18" i="1"/>
  <c r="BL18" i="1"/>
  <c r="X19" i="1"/>
  <c r="AJ19" i="1"/>
  <c r="AV19" i="1"/>
  <c r="BH19" i="1"/>
  <c r="T20" i="1"/>
  <c r="AR20" i="1"/>
  <c r="BD20" i="1"/>
  <c r="BP20" i="1"/>
  <c r="P21" i="1"/>
  <c r="AB21" i="1"/>
  <c r="AZ21" i="1"/>
  <c r="BL21" i="1"/>
  <c r="X22" i="1"/>
  <c r="AJ22" i="1"/>
  <c r="AV22" i="1"/>
  <c r="BH22" i="1"/>
  <c r="T23" i="1"/>
  <c r="AR23" i="1"/>
  <c r="BD23" i="1"/>
  <c r="BP23" i="1"/>
  <c r="P24" i="1"/>
  <c r="AB24" i="1"/>
  <c r="AZ24" i="1"/>
  <c r="BL24" i="1"/>
  <c r="X25" i="1"/>
  <c r="AJ25" i="1"/>
  <c r="AV25" i="1"/>
  <c r="BH25" i="1"/>
  <c r="T26" i="1"/>
  <c r="AR26" i="1"/>
  <c r="BE26" i="1"/>
  <c r="G27" i="1"/>
  <c r="V27" i="1"/>
  <c r="AZ27" i="1"/>
  <c r="V28" i="1"/>
  <c r="BC28" i="1"/>
  <c r="X29" i="1"/>
  <c r="BB29" i="1"/>
  <c r="X30" i="1"/>
  <c r="BD30" i="1"/>
  <c r="J31" i="1"/>
  <c r="AA31" i="1"/>
  <c r="BJ31" i="1"/>
  <c r="AT32" i="1"/>
  <c r="Z33" i="1"/>
  <c r="BO33" i="1"/>
  <c r="V34" i="1"/>
  <c r="BL34" i="1"/>
  <c r="AJ35" i="1"/>
  <c r="AZ35" i="1"/>
  <c r="AI36" i="1"/>
  <c r="BB36" i="1"/>
  <c r="J38" i="1"/>
  <c r="AJ38" i="1"/>
  <c r="BG38" i="1"/>
  <c r="BD39" i="1"/>
  <c r="AA40" i="1"/>
  <c r="AY40" i="1"/>
  <c r="AU41" i="1"/>
  <c r="BB45" i="1"/>
  <c r="V50" i="1"/>
  <c r="BK5" i="1"/>
  <c r="BA44" i="1"/>
  <c r="BA41" i="1"/>
  <c r="BA38" i="1"/>
  <c r="BA35" i="1"/>
  <c r="BA32" i="1"/>
  <c r="BA29" i="1"/>
  <c r="BA43" i="1"/>
  <c r="BA40" i="1"/>
  <c r="BA37" i="1"/>
  <c r="BA34" i="1"/>
  <c r="BA31" i="1"/>
  <c r="BA28" i="1"/>
  <c r="BA51" i="1"/>
  <c r="BA42" i="1"/>
  <c r="BA39" i="1"/>
  <c r="BA36" i="1"/>
  <c r="BA33" i="1"/>
  <c r="BA30" i="1"/>
  <c r="BA27" i="1"/>
  <c r="P51" i="1"/>
  <c r="P48" i="1"/>
  <c r="P45" i="1"/>
  <c r="P42" i="1"/>
  <c r="P39" i="1"/>
  <c r="P36" i="1"/>
  <c r="P33" i="1"/>
  <c r="P53" i="1"/>
  <c r="P50" i="1"/>
  <c r="P47" i="1"/>
  <c r="P44" i="1"/>
  <c r="P41" i="1"/>
  <c r="P38" i="1"/>
  <c r="P54" i="1"/>
  <c r="P49" i="1"/>
  <c r="P46" i="1"/>
  <c r="P43" i="1"/>
  <c r="P52" i="1"/>
  <c r="BQ53" i="1"/>
  <c r="BQ49" i="1"/>
  <c r="BQ46" i="1"/>
  <c r="BQ43" i="1"/>
  <c r="BQ40" i="1"/>
  <c r="BQ37" i="1"/>
  <c r="BQ34" i="1"/>
  <c r="BQ31" i="1"/>
  <c r="BQ28" i="1"/>
  <c r="BQ51" i="1"/>
  <c r="BQ48" i="1"/>
  <c r="BQ45" i="1"/>
  <c r="BQ42" i="1"/>
  <c r="BQ39" i="1"/>
  <c r="BQ36" i="1"/>
  <c r="BQ33" i="1"/>
  <c r="BQ30" i="1"/>
  <c r="BQ27" i="1"/>
  <c r="BQ54" i="1"/>
  <c r="BQ50" i="1"/>
  <c r="BQ47" i="1"/>
  <c r="BQ44" i="1"/>
  <c r="BQ41" i="1"/>
  <c r="BQ38" i="1"/>
  <c r="BQ35" i="1"/>
  <c r="BQ32" i="1"/>
  <c r="BQ29" i="1"/>
  <c r="BA3" i="1"/>
  <c r="BM3" i="1"/>
  <c r="AG5" i="1"/>
  <c r="BE5" i="1"/>
  <c r="BQ5" i="1"/>
  <c r="BA6" i="1"/>
  <c r="BM6" i="1"/>
  <c r="Y7" i="1"/>
  <c r="AS8" i="1"/>
  <c r="BE8" i="1"/>
  <c r="BQ8" i="1"/>
  <c r="BA9" i="1"/>
  <c r="Y10" i="1"/>
  <c r="AW10" i="1"/>
  <c r="BI10" i="1"/>
  <c r="AG11" i="1"/>
  <c r="AS11" i="1"/>
  <c r="BE11" i="1"/>
  <c r="BQ11" i="1"/>
  <c r="Q12" i="1"/>
  <c r="AC12" i="1"/>
  <c r="BA12" i="1"/>
  <c r="BM12" i="1"/>
  <c r="Y13" i="1"/>
  <c r="AW13" i="1"/>
  <c r="BI13" i="1"/>
  <c r="U14" i="1"/>
  <c r="AG14" i="1"/>
  <c r="AS14" i="1"/>
  <c r="BE14" i="1"/>
  <c r="BQ14" i="1"/>
  <c r="Q15" i="1"/>
  <c r="AC15" i="1"/>
  <c r="BA15" i="1"/>
  <c r="BM15" i="1"/>
  <c r="Y16" i="1"/>
  <c r="AW16" i="1"/>
  <c r="BI16" i="1"/>
  <c r="U17" i="1"/>
  <c r="AG17" i="1"/>
  <c r="AS17" i="1"/>
  <c r="BE17" i="1"/>
  <c r="BQ17" i="1"/>
  <c r="Q18" i="1"/>
  <c r="AC18" i="1"/>
  <c r="BA18" i="1"/>
  <c r="BM18" i="1"/>
  <c r="Y19" i="1"/>
  <c r="AW19" i="1"/>
  <c r="BI19" i="1"/>
  <c r="U20" i="1"/>
  <c r="AG20" i="1"/>
  <c r="AS20" i="1"/>
  <c r="BE20" i="1"/>
  <c r="BQ20" i="1"/>
  <c r="Q21" i="1"/>
  <c r="AC21" i="1"/>
  <c r="BA21" i="1"/>
  <c r="BM21" i="1"/>
  <c r="Y22" i="1"/>
  <c r="AW22" i="1"/>
  <c r="BI22" i="1"/>
  <c r="U23" i="1"/>
  <c r="AG23" i="1"/>
  <c r="AS23" i="1"/>
  <c r="BQ23" i="1"/>
  <c r="BA24" i="1"/>
  <c r="BM24" i="1"/>
  <c r="Y25" i="1"/>
  <c r="AW25" i="1"/>
  <c r="BI25" i="1"/>
  <c r="U26" i="1"/>
  <c r="BF26" i="1"/>
  <c r="W27" i="1"/>
  <c r="BB27" i="1"/>
  <c r="X28" i="1"/>
  <c r="BD28" i="1"/>
  <c r="J29" i="1"/>
  <c r="Z29" i="1"/>
  <c r="BD29" i="1"/>
  <c r="J30" i="1"/>
  <c r="Z30" i="1"/>
  <c r="BF30" i="1"/>
  <c r="AB31" i="1"/>
  <c r="AR31" i="1"/>
  <c r="BK31" i="1"/>
  <c r="AU32" i="1"/>
  <c r="AD33" i="1"/>
  <c r="AR33" i="1"/>
  <c r="BP33" i="1"/>
  <c r="Z34" i="1"/>
  <c r="BO34" i="1"/>
  <c r="R35" i="1"/>
  <c r="BC36" i="1"/>
  <c r="O37" i="1"/>
  <c r="K38" i="1"/>
  <c r="BH38" i="1"/>
  <c r="BN39" i="1"/>
  <c r="BJ40" i="1"/>
  <c r="AH44" i="1"/>
  <c r="BN45" i="1"/>
  <c r="AH47" i="1"/>
  <c r="Z54" i="1"/>
  <c r="BB50" i="1"/>
  <c r="BB47" i="1"/>
  <c r="BB44" i="1"/>
  <c r="BB41" i="1"/>
  <c r="BB38" i="1"/>
  <c r="BB53" i="1"/>
  <c r="BB49" i="1"/>
  <c r="BB46" i="1"/>
  <c r="BB43" i="1"/>
  <c r="BB40" i="1"/>
  <c r="BB37" i="1"/>
  <c r="BB34" i="1"/>
  <c r="V4" i="1"/>
  <c r="BB5" i="1"/>
  <c r="AB51" i="1"/>
  <c r="AB48" i="1"/>
  <c r="AB45" i="1"/>
  <c r="AB42" i="1"/>
  <c r="AB39" i="1"/>
  <c r="AB36" i="1"/>
  <c r="AB33" i="1"/>
  <c r="AB53" i="1"/>
  <c r="AB50" i="1"/>
  <c r="AB47" i="1"/>
  <c r="AB44" i="1"/>
  <c r="AB41" i="1"/>
  <c r="AB38" i="1"/>
  <c r="AB54" i="1"/>
  <c r="AB49" i="1"/>
  <c r="AB46" i="1"/>
  <c r="AB43" i="1"/>
  <c r="AS53" i="1"/>
  <c r="AS49" i="1"/>
  <c r="AS46" i="1"/>
  <c r="AS43" i="1"/>
  <c r="AS40" i="1"/>
  <c r="AS37" i="1"/>
  <c r="AS34" i="1"/>
  <c r="AS31" i="1"/>
  <c r="AS28" i="1"/>
  <c r="AS54" i="1"/>
  <c r="AS52" i="1"/>
  <c r="AS51" i="1"/>
  <c r="AS48" i="1"/>
  <c r="AS45" i="1"/>
  <c r="AS42" i="1"/>
  <c r="AS39" i="1"/>
  <c r="AS36" i="1"/>
  <c r="AS33" i="1"/>
  <c r="AS30" i="1"/>
  <c r="AS27" i="1"/>
  <c r="AS50" i="1"/>
  <c r="AS47" i="1"/>
  <c r="AS44" i="1"/>
  <c r="AS41" i="1"/>
  <c r="AS38" i="1"/>
  <c r="AS35" i="1"/>
  <c r="AS32" i="1"/>
  <c r="AS29" i="1"/>
  <c r="BE53" i="1"/>
  <c r="BE49" i="1"/>
  <c r="BE46" i="1"/>
  <c r="BE43" i="1"/>
  <c r="BE40" i="1"/>
  <c r="BE37" i="1"/>
  <c r="BE34" i="1"/>
  <c r="BE31" i="1"/>
  <c r="BE28" i="1"/>
  <c r="BE54" i="1"/>
  <c r="BE51" i="1"/>
  <c r="BE48" i="1"/>
  <c r="BE45" i="1"/>
  <c r="BE42" i="1"/>
  <c r="BE39" i="1"/>
  <c r="BE36" i="1"/>
  <c r="BE33" i="1"/>
  <c r="BE30" i="1"/>
  <c r="BE27" i="1"/>
  <c r="BE52" i="1"/>
  <c r="BE50" i="1"/>
  <c r="BE47" i="1"/>
  <c r="BE44" i="1"/>
  <c r="BE41" i="1"/>
  <c r="BE38" i="1"/>
  <c r="BE35" i="1"/>
  <c r="BE32" i="1"/>
  <c r="BE29" i="1"/>
  <c r="Y4" i="1"/>
  <c r="AS5" i="1"/>
  <c r="AW7" i="1"/>
  <c r="BM9" i="1"/>
  <c r="Q54" i="1"/>
  <c r="Q53" i="1"/>
  <c r="Q50" i="1"/>
  <c r="Q47" i="1"/>
  <c r="Q44" i="1"/>
  <c r="Q41" i="1"/>
  <c r="Q38" i="1"/>
  <c r="Q35" i="1"/>
  <c r="Q32" i="1"/>
  <c r="Q29" i="1"/>
  <c r="Q49" i="1"/>
  <c r="Q43" i="1"/>
  <c r="Q40" i="1"/>
  <c r="Q37" i="1"/>
  <c r="Q34" i="1"/>
  <c r="Q31" i="1"/>
  <c r="Q28" i="1"/>
  <c r="Q51" i="1"/>
  <c r="Q48" i="1"/>
  <c r="Q45" i="1"/>
  <c r="Q42" i="1"/>
  <c r="Q39" i="1"/>
  <c r="Q36" i="1"/>
  <c r="Q33" i="1"/>
  <c r="Q30" i="1"/>
  <c r="AC54" i="1"/>
  <c r="AC53" i="1"/>
  <c r="AC50" i="1"/>
  <c r="AC47" i="1"/>
  <c r="AC44" i="1"/>
  <c r="AC41" i="1"/>
  <c r="AC38" i="1"/>
  <c r="AC35" i="1"/>
  <c r="AC32" i="1"/>
  <c r="AC29" i="1"/>
  <c r="AC49" i="1"/>
  <c r="AC46" i="1"/>
  <c r="AC43" i="1"/>
  <c r="AC40" i="1"/>
  <c r="AC37" i="1"/>
  <c r="AC31" i="1"/>
  <c r="AC28" i="1"/>
  <c r="AC52" i="1"/>
  <c r="AC51" i="1"/>
  <c r="AC48" i="1"/>
  <c r="AC45" i="1"/>
  <c r="AC42" i="1"/>
  <c r="AC39" i="1"/>
  <c r="AC36" i="1"/>
  <c r="AC33" i="1"/>
  <c r="AC30" i="1"/>
  <c r="AT49" i="1"/>
  <c r="AT46" i="1"/>
  <c r="AT43" i="1"/>
  <c r="AT40" i="1"/>
  <c r="AT37" i="1"/>
  <c r="AT54" i="1"/>
  <c r="AT52" i="1"/>
  <c r="AT51" i="1"/>
  <c r="AT48" i="1"/>
  <c r="AT45" i="1"/>
  <c r="AT42" i="1"/>
  <c r="AT39" i="1"/>
  <c r="AT36" i="1"/>
  <c r="AT33" i="1"/>
  <c r="AT53" i="1"/>
  <c r="BF53" i="1"/>
  <c r="BF49" i="1"/>
  <c r="BF46" i="1"/>
  <c r="BF43" i="1"/>
  <c r="BF40" i="1"/>
  <c r="BF37" i="1"/>
  <c r="BF54" i="1"/>
  <c r="BF51" i="1"/>
  <c r="BF48" i="1"/>
  <c r="BF45" i="1"/>
  <c r="BF42" i="1"/>
  <c r="BF39" i="1"/>
  <c r="BF36" i="1"/>
  <c r="BF33" i="1"/>
  <c r="BF52" i="1"/>
  <c r="R3" i="1"/>
  <c r="AD3" i="1"/>
  <c r="BB3" i="1"/>
  <c r="BN3" i="1"/>
  <c r="Z4" i="1"/>
  <c r="AX4" i="1"/>
  <c r="BJ4" i="1"/>
  <c r="J5" i="1"/>
  <c r="V5" i="1"/>
  <c r="AH5" i="1"/>
  <c r="AT5" i="1"/>
  <c r="BF5" i="1"/>
  <c r="R6" i="1"/>
  <c r="AD6" i="1"/>
  <c r="BB6" i="1"/>
  <c r="BN6" i="1"/>
  <c r="Z7" i="1"/>
  <c r="AX7" i="1"/>
  <c r="BJ7" i="1"/>
  <c r="J8" i="1"/>
  <c r="V8" i="1"/>
  <c r="AH8" i="1"/>
  <c r="AT8" i="1"/>
  <c r="BF8" i="1"/>
  <c r="R9" i="1"/>
  <c r="AD9" i="1"/>
  <c r="BB9" i="1"/>
  <c r="BN9" i="1"/>
  <c r="Z10" i="1"/>
  <c r="AX10" i="1"/>
  <c r="BJ10" i="1"/>
  <c r="J11" i="1"/>
  <c r="V11" i="1"/>
  <c r="AH11" i="1"/>
  <c r="AT11" i="1"/>
  <c r="BF11" i="1"/>
  <c r="R12" i="1"/>
  <c r="AD12" i="1"/>
  <c r="BB12" i="1"/>
  <c r="BN12" i="1"/>
  <c r="Z13" i="1"/>
  <c r="AX13" i="1"/>
  <c r="BJ13" i="1"/>
  <c r="J14" i="1"/>
  <c r="V14" i="1"/>
  <c r="AH14" i="1"/>
  <c r="AT14" i="1"/>
  <c r="BF14" i="1"/>
  <c r="R15" i="1"/>
  <c r="AD15" i="1"/>
  <c r="BB15" i="1"/>
  <c r="BN15" i="1"/>
  <c r="Z16" i="1"/>
  <c r="AX16" i="1"/>
  <c r="BJ16" i="1"/>
  <c r="J17" i="1"/>
  <c r="V17" i="1"/>
  <c r="AH17" i="1"/>
  <c r="AT17" i="1"/>
  <c r="BF17" i="1"/>
  <c r="R18" i="1"/>
  <c r="AD18" i="1"/>
  <c r="BB18" i="1"/>
  <c r="BN18" i="1"/>
  <c r="Z19" i="1"/>
  <c r="AX19" i="1"/>
  <c r="BJ19" i="1"/>
  <c r="J20" i="1"/>
  <c r="V20" i="1"/>
  <c r="AH20" i="1"/>
  <c r="AT20" i="1"/>
  <c r="BF20" i="1"/>
  <c r="R21" i="1"/>
  <c r="AD21" i="1"/>
  <c r="BB21" i="1"/>
  <c r="BN21" i="1"/>
  <c r="Z22" i="1"/>
  <c r="AX22" i="1"/>
  <c r="BJ22" i="1"/>
  <c r="J23" i="1"/>
  <c r="V23" i="1"/>
  <c r="AH23" i="1"/>
  <c r="AT23" i="1"/>
  <c r="BF23" i="1"/>
  <c r="R24" i="1"/>
  <c r="AD24" i="1"/>
  <c r="BB24" i="1"/>
  <c r="BN24" i="1"/>
  <c r="Z25" i="1"/>
  <c r="AX25" i="1"/>
  <c r="BJ25" i="1"/>
  <c r="J26" i="1"/>
  <c r="V26" i="1"/>
  <c r="AH26" i="1"/>
  <c r="AT26" i="1"/>
  <c r="BG26" i="1"/>
  <c r="J27" i="1"/>
  <c r="X27" i="1"/>
  <c r="BC27" i="1"/>
  <c r="Z28" i="1"/>
  <c r="BF28" i="1"/>
  <c r="K29" i="1"/>
  <c r="AA29" i="1"/>
  <c r="BF29" i="1"/>
  <c r="K30" i="1"/>
  <c r="AB30" i="1"/>
  <c r="BG30" i="1"/>
  <c r="AD31" i="1"/>
  <c r="AT31" i="1"/>
  <c r="BL31" i="1"/>
  <c r="O32" i="1"/>
  <c r="AH32" i="1"/>
  <c r="AV32" i="1"/>
  <c r="G34" i="1"/>
  <c r="AC34" i="1" s="1"/>
  <c r="AA34" i="1"/>
  <c r="AR34" i="1"/>
  <c r="BP34" i="1"/>
  <c r="V35" i="1"/>
  <c r="BF35" i="1"/>
  <c r="BD36" i="1"/>
  <c r="P37" i="1"/>
  <c r="BO39" i="1"/>
  <c r="BK40" i="1"/>
  <c r="AH41" i="1"/>
  <c r="BG41" i="1"/>
  <c r="AX43" i="1"/>
  <c r="AX46" i="1"/>
  <c r="AH53" i="1"/>
  <c r="AJ49" i="1"/>
  <c r="AJ46" i="1"/>
  <c r="AJ43" i="1"/>
  <c r="AJ40" i="1"/>
  <c r="AJ37" i="1"/>
  <c r="AJ34" i="1"/>
  <c r="AJ54" i="1"/>
  <c r="AJ52" i="1"/>
  <c r="AJ51" i="1"/>
  <c r="AJ48" i="1"/>
  <c r="AJ45" i="1"/>
  <c r="AJ42" i="1"/>
  <c r="AJ39" i="1"/>
  <c r="AJ53" i="1"/>
  <c r="AJ50" i="1"/>
  <c r="AJ47" i="1"/>
  <c r="AJ44" i="1"/>
  <c r="AJ41" i="1"/>
  <c r="BK14" i="1"/>
  <c r="BK23" i="1"/>
  <c r="AY26" i="1"/>
  <c r="AU54" i="1"/>
  <c r="AU49" i="1"/>
  <c r="AU46" i="1"/>
  <c r="AU43" i="1"/>
  <c r="AU40" i="1"/>
  <c r="AU37" i="1"/>
  <c r="AU34" i="1"/>
  <c r="AU31" i="1"/>
  <c r="AU28" i="1"/>
  <c r="AU52" i="1"/>
  <c r="AU51" i="1"/>
  <c r="AU48" i="1"/>
  <c r="AU45" i="1"/>
  <c r="AU42" i="1"/>
  <c r="AU39" i="1"/>
  <c r="AU50" i="1"/>
  <c r="AU47" i="1"/>
  <c r="AU44" i="1"/>
  <c r="AE57" i="1"/>
  <c r="AE59" i="1" s="1"/>
  <c r="AY4" i="1"/>
  <c r="AU5" i="1"/>
  <c r="BG5" i="1"/>
  <c r="S6" i="1"/>
  <c r="AY7" i="1"/>
  <c r="BK7" i="1"/>
  <c r="AU8" i="1"/>
  <c r="BG8" i="1"/>
  <c r="S9" i="1"/>
  <c r="AY10" i="1"/>
  <c r="BK10" i="1"/>
  <c r="AU11" i="1"/>
  <c r="BG11" i="1"/>
  <c r="S12" i="1"/>
  <c r="BC12" i="1"/>
  <c r="BO12" i="1"/>
  <c r="AY13" i="1"/>
  <c r="BK13" i="1"/>
  <c r="K14" i="1"/>
  <c r="AU14" i="1"/>
  <c r="BG14" i="1"/>
  <c r="S15" i="1"/>
  <c r="BC15" i="1"/>
  <c r="BO15" i="1"/>
  <c r="AY16" i="1"/>
  <c r="BK16" i="1"/>
  <c r="K17" i="1"/>
  <c r="W17" i="1"/>
  <c r="AU17" i="1"/>
  <c r="BG17" i="1"/>
  <c r="S18" i="1"/>
  <c r="BC18" i="1"/>
  <c r="BO18" i="1"/>
  <c r="O19" i="1"/>
  <c r="AA19" i="1"/>
  <c r="AY19" i="1"/>
  <c r="BK19" i="1"/>
  <c r="K20" i="1"/>
  <c r="W20" i="1"/>
  <c r="AI20" i="1"/>
  <c r="AU20" i="1"/>
  <c r="BG20" i="1"/>
  <c r="S21" i="1"/>
  <c r="BC21" i="1"/>
  <c r="BO21" i="1"/>
  <c r="O22" i="1"/>
  <c r="AA22" i="1"/>
  <c r="AY22" i="1"/>
  <c r="BK22" i="1"/>
  <c r="K23" i="1"/>
  <c r="W23" i="1"/>
  <c r="AI23" i="1"/>
  <c r="AU23" i="1"/>
  <c r="BG23" i="1"/>
  <c r="S24" i="1"/>
  <c r="BC24" i="1"/>
  <c r="BO24" i="1"/>
  <c r="O25" i="1"/>
  <c r="AA25" i="1"/>
  <c r="AY25" i="1"/>
  <c r="BK25" i="1"/>
  <c r="K26" i="1"/>
  <c r="W26" i="1"/>
  <c r="AI26" i="1"/>
  <c r="AU26" i="1"/>
  <c r="BH26" i="1"/>
  <c r="K27" i="1"/>
  <c r="Z27" i="1"/>
  <c r="BD27" i="1"/>
  <c r="J28" i="1"/>
  <c r="AA28" i="1"/>
  <c r="BH28" i="1"/>
  <c r="AB29" i="1"/>
  <c r="BG29" i="1"/>
  <c r="BH30" i="1"/>
  <c r="AV31" i="1"/>
  <c r="BN31" i="1"/>
  <c r="P32" i="1"/>
  <c r="AI32" i="1"/>
  <c r="K33" i="1"/>
  <c r="AV33" i="1"/>
  <c r="AB34" i="1"/>
  <c r="AT34" i="1"/>
  <c r="W35" i="1"/>
  <c r="BG35" i="1"/>
  <c r="R36" i="1"/>
  <c r="BG36" i="1"/>
  <c r="S37" i="1"/>
  <c r="G39" i="1"/>
  <c r="AG39" i="1" s="1"/>
  <c r="BP39" i="1"/>
  <c r="AI41" i="1"/>
  <c r="BJ43" i="1"/>
  <c r="R45" i="1"/>
  <c r="BJ46" i="1"/>
  <c r="AY53" i="1"/>
  <c r="AY54" i="1"/>
  <c r="AY52" i="1"/>
  <c r="AY51" i="1"/>
  <c r="AY48" i="1"/>
  <c r="AY45" i="1"/>
  <c r="AY42" i="1"/>
  <c r="AY39" i="1"/>
  <c r="AY36" i="1"/>
  <c r="AY33" i="1"/>
  <c r="AY30" i="1"/>
  <c r="AY27" i="1"/>
  <c r="AY50" i="1"/>
  <c r="AY47" i="1"/>
  <c r="AY44" i="1"/>
  <c r="AY41" i="1"/>
  <c r="AY38" i="1"/>
  <c r="AY49" i="1"/>
  <c r="AY46" i="1"/>
  <c r="AY43" i="1"/>
  <c r="AY17" i="1"/>
  <c r="AD53" i="1"/>
  <c r="AD50" i="1"/>
  <c r="AD47" i="1"/>
  <c r="AD44" i="1"/>
  <c r="AD41" i="1"/>
  <c r="AD38" i="1"/>
  <c r="AD49" i="1"/>
  <c r="AD46" i="1"/>
  <c r="AD43" i="1"/>
  <c r="AD40" i="1"/>
  <c r="AD37" i="1"/>
  <c r="AD34" i="1"/>
  <c r="AD54" i="1"/>
  <c r="AD52" i="1"/>
  <c r="AG53" i="1"/>
  <c r="AG49" i="1"/>
  <c r="AG46" i="1"/>
  <c r="AG40" i="1"/>
  <c r="AG37" i="1"/>
  <c r="AG28" i="1"/>
  <c r="AG54" i="1"/>
  <c r="AG52" i="1"/>
  <c r="AG51" i="1"/>
  <c r="AG48" i="1"/>
  <c r="AG45" i="1"/>
  <c r="AG36" i="1"/>
  <c r="AG33" i="1"/>
  <c r="AG30" i="1"/>
  <c r="AG27" i="1"/>
  <c r="AG50" i="1"/>
  <c r="AG47" i="1"/>
  <c r="AG41" i="1"/>
  <c r="X5" i="1"/>
  <c r="AV5" i="1"/>
  <c r="BH5" i="1"/>
  <c r="AV8" i="1"/>
  <c r="AB10" i="1"/>
  <c r="X11" i="1"/>
  <c r="AV11" i="1"/>
  <c r="AB13" i="1"/>
  <c r="X14" i="1"/>
  <c r="AJ14" i="1"/>
  <c r="AV14" i="1"/>
  <c r="P16" i="1"/>
  <c r="AB16" i="1"/>
  <c r="X17" i="1"/>
  <c r="AJ17" i="1"/>
  <c r="AV17" i="1"/>
  <c r="BH17" i="1"/>
  <c r="T18" i="1"/>
  <c r="P19" i="1"/>
  <c r="AB19" i="1"/>
  <c r="AZ19" i="1"/>
  <c r="BL19" i="1"/>
  <c r="X20" i="1"/>
  <c r="AJ20" i="1"/>
  <c r="AV20" i="1"/>
  <c r="BH20" i="1"/>
  <c r="T21" i="1"/>
  <c r="AR21" i="1"/>
  <c r="BD21" i="1"/>
  <c r="BP21" i="1"/>
  <c r="P22" i="1"/>
  <c r="AB22" i="1"/>
  <c r="AZ22" i="1"/>
  <c r="BL22" i="1"/>
  <c r="X23" i="1"/>
  <c r="AJ23" i="1"/>
  <c r="AV23" i="1"/>
  <c r="BH23" i="1"/>
  <c r="T24" i="1"/>
  <c r="AR24" i="1"/>
  <c r="BD24" i="1"/>
  <c r="BP24" i="1"/>
  <c r="P25" i="1"/>
  <c r="AB25" i="1"/>
  <c r="AZ25" i="1"/>
  <c r="BL25" i="1"/>
  <c r="X26" i="1"/>
  <c r="AJ26" i="1"/>
  <c r="BJ26" i="1"/>
  <c r="AB27" i="1"/>
  <c r="BF27" i="1"/>
  <c r="AB28" i="1"/>
  <c r="BJ28" i="1"/>
  <c r="AD29" i="1"/>
  <c r="BH29" i="1"/>
  <c r="AR30" i="1"/>
  <c r="BJ30" i="1"/>
  <c r="O31" i="1"/>
  <c r="AX31" i="1"/>
  <c r="BO31" i="1"/>
  <c r="R32" i="1"/>
  <c r="AJ32" i="1"/>
  <c r="AZ32" i="1"/>
  <c r="AX33" i="1"/>
  <c r="J34" i="1"/>
  <c r="AX34" i="1"/>
  <c r="X35" i="1"/>
  <c r="BH35" i="1"/>
  <c r="S36" i="1"/>
  <c r="BH36" i="1"/>
  <c r="Z37" i="1"/>
  <c r="Z43" i="1"/>
  <c r="AD45" i="1"/>
  <c r="BB48" i="1"/>
  <c r="BB51" i="1"/>
  <c r="BK17" i="1"/>
  <c r="AY20" i="1"/>
  <c r="R50" i="1"/>
  <c r="R47" i="1"/>
  <c r="R44" i="1"/>
  <c r="R41" i="1"/>
  <c r="R38" i="1"/>
  <c r="R54" i="1"/>
  <c r="R49" i="1"/>
  <c r="R46" i="1"/>
  <c r="R43" i="1"/>
  <c r="R40" i="1"/>
  <c r="R37" i="1"/>
  <c r="R34" i="1"/>
  <c r="R52" i="1"/>
  <c r="R53" i="1"/>
  <c r="BK4" i="1"/>
  <c r="AV49" i="1"/>
  <c r="AV46" i="1"/>
  <c r="AV43" i="1"/>
  <c r="AV40" i="1"/>
  <c r="AV37" i="1"/>
  <c r="AV34" i="1"/>
  <c r="AV54" i="1"/>
  <c r="AV52" i="1"/>
  <c r="AV51" i="1"/>
  <c r="AV48" i="1"/>
  <c r="AV45" i="1"/>
  <c r="AV42" i="1"/>
  <c r="AV39" i="1"/>
  <c r="AV50" i="1"/>
  <c r="AV47" i="1"/>
  <c r="AV44" i="1"/>
  <c r="AV41" i="1"/>
  <c r="AV53" i="1"/>
  <c r="AJ8" i="1"/>
  <c r="BH8" i="1"/>
  <c r="AJ11" i="1"/>
  <c r="BH11" i="1"/>
  <c r="P13" i="1"/>
  <c r="AH49" i="1"/>
  <c r="AH46" i="1"/>
  <c r="AH43" i="1"/>
  <c r="AH40" i="1"/>
  <c r="AH37" i="1"/>
  <c r="AH54" i="1"/>
  <c r="AH52" i="1"/>
  <c r="AH51" i="1"/>
  <c r="AH48" i="1"/>
  <c r="AH45" i="1"/>
  <c r="AH42" i="1"/>
  <c r="AH39" i="1"/>
  <c r="AH36" i="1"/>
  <c r="AH33" i="1"/>
  <c r="BI52" i="1"/>
  <c r="BI51" i="1"/>
  <c r="BI48" i="1"/>
  <c r="BI45" i="1"/>
  <c r="BI42" i="1"/>
  <c r="BI39" i="1"/>
  <c r="BI36" i="1"/>
  <c r="BI33" i="1"/>
  <c r="BI30" i="1"/>
  <c r="BI27" i="1"/>
  <c r="BI54" i="1"/>
  <c r="BI50" i="1"/>
  <c r="BI47" i="1"/>
  <c r="BI44" i="1"/>
  <c r="BI41" i="1"/>
  <c r="BI38" i="1"/>
  <c r="BI35" i="1"/>
  <c r="BI32" i="1"/>
  <c r="BI29" i="1"/>
  <c r="BI26" i="1"/>
  <c r="BI49" i="1"/>
  <c r="BI46" i="1"/>
  <c r="BI43" i="1"/>
  <c r="BI40" i="1"/>
  <c r="BI37" i="1"/>
  <c r="BI34" i="1"/>
  <c r="BI31" i="1"/>
  <c r="BI28" i="1"/>
  <c r="G3" i="1"/>
  <c r="AG3" i="1" s="1"/>
  <c r="AS3" i="1"/>
  <c r="BE3" i="1"/>
  <c r="BQ3" i="1"/>
  <c r="BA4" i="1"/>
  <c r="BM4" i="1"/>
  <c r="AG6" i="1"/>
  <c r="AS6" i="1"/>
  <c r="BE6" i="1"/>
  <c r="BQ6" i="1"/>
  <c r="BA7" i="1"/>
  <c r="Y8" i="1"/>
  <c r="AW8" i="1"/>
  <c r="BI8" i="1"/>
  <c r="U9" i="1"/>
  <c r="AG9" i="1"/>
  <c r="AS9" i="1"/>
  <c r="BE9" i="1"/>
  <c r="BQ9" i="1"/>
  <c r="Q10" i="1"/>
  <c r="AC10" i="1"/>
  <c r="BA10" i="1"/>
  <c r="BM10" i="1"/>
  <c r="Y11" i="1"/>
  <c r="AW11" i="1"/>
  <c r="BI11" i="1"/>
  <c r="U12" i="1"/>
  <c r="AG12" i="1"/>
  <c r="AS12" i="1"/>
  <c r="BE12" i="1"/>
  <c r="BQ12" i="1"/>
  <c r="Q13" i="1"/>
  <c r="AC13" i="1"/>
  <c r="BA13" i="1"/>
  <c r="BM13" i="1"/>
  <c r="Y14" i="1"/>
  <c r="AW14" i="1"/>
  <c r="BI14" i="1"/>
  <c r="U15" i="1"/>
  <c r="AS15" i="1"/>
  <c r="BE15" i="1"/>
  <c r="BQ15" i="1"/>
  <c r="Q16" i="1"/>
  <c r="AC16" i="1"/>
  <c r="BA16" i="1"/>
  <c r="BM16" i="1"/>
  <c r="Y17" i="1"/>
  <c r="AW17" i="1"/>
  <c r="BI17" i="1"/>
  <c r="U18" i="1"/>
  <c r="AG18" i="1"/>
  <c r="AS18" i="1"/>
  <c r="BE18" i="1"/>
  <c r="BQ18" i="1"/>
  <c r="Q19" i="1"/>
  <c r="AC19" i="1"/>
  <c r="BA19" i="1"/>
  <c r="BM19" i="1"/>
  <c r="Y20" i="1"/>
  <c r="AW20" i="1"/>
  <c r="BI20" i="1"/>
  <c r="U21" i="1"/>
  <c r="AG21" i="1"/>
  <c r="AS21" i="1"/>
  <c r="BE21" i="1"/>
  <c r="BQ21" i="1"/>
  <c r="Q22" i="1"/>
  <c r="AC22" i="1"/>
  <c r="BA22" i="1"/>
  <c r="BM22" i="1"/>
  <c r="Y23" i="1"/>
  <c r="AW23" i="1"/>
  <c r="BI23" i="1"/>
  <c r="AG24" i="1"/>
  <c r="AS24" i="1"/>
  <c r="BE24" i="1"/>
  <c r="BQ24" i="1"/>
  <c r="Q25" i="1"/>
  <c r="AC25" i="1"/>
  <c r="BA25" i="1"/>
  <c r="BM25" i="1"/>
  <c r="Y26" i="1"/>
  <c r="BK26" i="1"/>
  <c r="AC27" i="1"/>
  <c r="AD28" i="1"/>
  <c r="AR28" i="1"/>
  <c r="BK28" i="1"/>
  <c r="AR29" i="1"/>
  <c r="AT30" i="1"/>
  <c r="BL30" i="1"/>
  <c r="P31" i="1"/>
  <c r="AH31" i="1"/>
  <c r="AY31" i="1"/>
  <c r="BP31" i="1"/>
  <c r="T32" i="1"/>
  <c r="BB32" i="1"/>
  <c r="AJ33" i="1"/>
  <c r="BB33" i="1"/>
  <c r="AY34" i="1"/>
  <c r="AA35" i="1"/>
  <c r="BN36" i="1"/>
  <c r="AA37" i="1"/>
  <c r="AY37" i="1"/>
  <c r="V38" i="1"/>
  <c r="J41" i="1"/>
  <c r="Z46" i="1"/>
  <c r="R48" i="1"/>
  <c r="BN48" i="1"/>
  <c r="R51" i="1"/>
  <c r="BN51" i="1"/>
  <c r="BK53" i="1"/>
  <c r="BK51" i="1"/>
  <c r="BK48" i="1"/>
  <c r="BK45" i="1"/>
  <c r="BK42" i="1"/>
  <c r="BK39" i="1"/>
  <c r="BK36" i="1"/>
  <c r="BK33" i="1"/>
  <c r="BK30" i="1"/>
  <c r="BK27" i="1"/>
  <c r="BK54" i="1"/>
  <c r="BK52" i="1"/>
  <c r="BK50" i="1"/>
  <c r="BK47" i="1"/>
  <c r="BK44" i="1"/>
  <c r="BK41" i="1"/>
  <c r="BK38" i="1"/>
  <c r="BK49" i="1"/>
  <c r="BK46" i="1"/>
  <c r="BK43" i="1"/>
  <c r="AY5" i="1"/>
  <c r="AY8" i="1"/>
  <c r="BG54" i="1"/>
  <c r="BG53" i="1"/>
  <c r="BG49" i="1"/>
  <c r="BG46" i="1"/>
  <c r="BG43" i="1"/>
  <c r="BG40" i="1"/>
  <c r="BG37" i="1"/>
  <c r="BG34" i="1"/>
  <c r="BG31" i="1"/>
  <c r="BG28" i="1"/>
  <c r="BG51" i="1"/>
  <c r="BG48" i="1"/>
  <c r="BG45" i="1"/>
  <c r="BG42" i="1"/>
  <c r="BG39" i="1"/>
  <c r="BG52" i="1"/>
  <c r="BG50" i="1"/>
  <c r="BG47" i="1"/>
  <c r="BG44" i="1"/>
  <c r="AQ57" i="1"/>
  <c r="AQ59" i="1" s="1"/>
  <c r="S52" i="1"/>
  <c r="E52" i="1"/>
  <c r="F50" i="1"/>
  <c r="AL50" i="1" s="1"/>
  <c r="F54" i="1"/>
  <c r="AL54" i="1" s="1"/>
  <c r="S50" i="1"/>
  <c r="E50" i="1"/>
  <c r="S47" i="1"/>
  <c r="S44" i="1"/>
  <c r="S41" i="1"/>
  <c r="S38" i="1"/>
  <c r="S35" i="1"/>
  <c r="S32" i="1"/>
  <c r="S29" i="1"/>
  <c r="E54" i="1"/>
  <c r="S54" i="1"/>
  <c r="F49" i="1"/>
  <c r="AL49" i="1" s="1"/>
  <c r="F46" i="1"/>
  <c r="AL46" i="1" s="1"/>
  <c r="F52" i="1"/>
  <c r="AL52" i="1" s="1"/>
  <c r="S49" i="1"/>
  <c r="E49" i="1"/>
  <c r="S46" i="1"/>
  <c r="E46" i="1"/>
  <c r="S43" i="1"/>
  <c r="S40" i="1"/>
  <c r="F53" i="1"/>
  <c r="AL53" i="1" s="1"/>
  <c r="E53" i="1"/>
  <c r="F45" i="1"/>
  <c r="AL45" i="1" s="1"/>
  <c r="S51" i="1"/>
  <c r="S48" i="1"/>
  <c r="E45" i="1"/>
  <c r="BH49" i="1"/>
  <c r="BH46" i="1"/>
  <c r="BH43" i="1"/>
  <c r="BH40" i="1"/>
  <c r="BH37" i="1"/>
  <c r="BH34" i="1"/>
  <c r="BH51" i="1"/>
  <c r="BH48" i="1"/>
  <c r="BH45" i="1"/>
  <c r="BH42" i="1"/>
  <c r="BH39" i="1"/>
  <c r="BH54" i="1"/>
  <c r="BH52" i="1"/>
  <c r="BH50" i="1"/>
  <c r="BH47" i="1"/>
  <c r="BH44" i="1"/>
  <c r="BH41" i="1"/>
  <c r="BH53" i="1"/>
  <c r="AF57" i="1"/>
  <c r="AF59" i="1" s="1"/>
  <c r="AJ5" i="1"/>
  <c r="X8" i="1"/>
  <c r="P10" i="1"/>
  <c r="T50" i="1"/>
  <c r="T47" i="1"/>
  <c r="T44" i="1"/>
  <c r="T41" i="1"/>
  <c r="T38" i="1"/>
  <c r="T35" i="1"/>
  <c r="T54" i="1"/>
  <c r="T49" i="1"/>
  <c r="T46" i="1"/>
  <c r="T43" i="1"/>
  <c r="T40" i="1"/>
  <c r="T37" i="1"/>
  <c r="T52" i="1"/>
  <c r="T51" i="1"/>
  <c r="T48" i="1"/>
  <c r="T45" i="1"/>
  <c r="T42" i="1"/>
  <c r="AW52" i="1"/>
  <c r="AW54" i="1"/>
  <c r="AW51" i="1"/>
  <c r="AW48" i="1"/>
  <c r="AW45" i="1"/>
  <c r="AW42" i="1"/>
  <c r="AW39" i="1"/>
  <c r="AW36" i="1"/>
  <c r="AW33" i="1"/>
  <c r="AW30" i="1"/>
  <c r="AW27" i="1"/>
  <c r="AW50" i="1"/>
  <c r="AW47" i="1"/>
  <c r="AW44" i="1"/>
  <c r="AW41" i="1"/>
  <c r="AW38" i="1"/>
  <c r="AW35" i="1"/>
  <c r="AW32" i="1"/>
  <c r="AW29" i="1"/>
  <c r="AW53" i="1"/>
  <c r="AW49" i="1"/>
  <c r="AW46" i="1"/>
  <c r="AW43" i="1"/>
  <c r="AW40" i="1"/>
  <c r="AW37" i="1"/>
  <c r="AW34" i="1"/>
  <c r="AW31" i="1"/>
  <c r="AW28" i="1"/>
  <c r="Y5" i="1"/>
  <c r="AW5" i="1"/>
  <c r="BI5" i="1"/>
  <c r="BM7" i="1"/>
  <c r="U53" i="1"/>
  <c r="U54" i="1"/>
  <c r="U49" i="1"/>
  <c r="U46" i="1"/>
  <c r="U43" i="1"/>
  <c r="U40" i="1"/>
  <c r="U37" i="1"/>
  <c r="U34" i="1"/>
  <c r="U31" i="1"/>
  <c r="U28" i="1"/>
  <c r="U52" i="1"/>
  <c r="U51" i="1"/>
  <c r="U48" i="1"/>
  <c r="U45" i="1"/>
  <c r="U42" i="1"/>
  <c r="U39" i="1"/>
  <c r="U36" i="1"/>
  <c r="U33" i="1"/>
  <c r="U30" i="1"/>
  <c r="U27" i="1"/>
  <c r="U50" i="1"/>
  <c r="U47" i="1"/>
  <c r="U44" i="1"/>
  <c r="U41" i="1"/>
  <c r="U38" i="1"/>
  <c r="U35" i="1"/>
  <c r="U32" i="1"/>
  <c r="U29" i="1"/>
  <c r="AI54" i="1"/>
  <c r="AI49" i="1"/>
  <c r="AI46" i="1"/>
  <c r="AI43" i="1"/>
  <c r="AI40" i="1"/>
  <c r="AI37" i="1"/>
  <c r="AI34" i="1"/>
  <c r="AI31" i="1"/>
  <c r="AI28" i="1"/>
  <c r="AI52" i="1"/>
  <c r="AI51" i="1"/>
  <c r="AI48" i="1"/>
  <c r="AI45" i="1"/>
  <c r="AI42" i="1"/>
  <c r="AI39" i="1"/>
  <c r="AI53" i="1"/>
  <c r="AI50" i="1"/>
  <c r="AI47" i="1"/>
  <c r="AI44" i="1"/>
  <c r="AX54" i="1"/>
  <c r="AX52" i="1"/>
  <c r="AX51" i="1"/>
  <c r="AX48" i="1"/>
  <c r="AX45" i="1"/>
  <c r="AX42" i="1"/>
  <c r="AX39" i="1"/>
  <c r="AX36" i="1"/>
  <c r="AX50" i="1"/>
  <c r="AX47" i="1"/>
  <c r="AX44" i="1"/>
  <c r="AX41" i="1"/>
  <c r="AX38" i="1"/>
  <c r="AX35" i="1"/>
  <c r="AX32" i="1"/>
  <c r="AX53" i="1"/>
  <c r="BJ51" i="1"/>
  <c r="BJ48" i="1"/>
  <c r="BJ45" i="1"/>
  <c r="BJ42" i="1"/>
  <c r="BJ39" i="1"/>
  <c r="BJ36" i="1"/>
  <c r="BJ54" i="1"/>
  <c r="BJ52" i="1"/>
  <c r="BJ50" i="1"/>
  <c r="BJ47" i="1"/>
  <c r="BJ44" i="1"/>
  <c r="BJ41" i="1"/>
  <c r="BJ38" i="1"/>
  <c r="BJ35" i="1"/>
  <c r="BJ32" i="1"/>
  <c r="BJ53" i="1"/>
  <c r="J3" i="1"/>
  <c r="V3" i="1"/>
  <c r="AH3" i="1"/>
  <c r="AT3" i="1"/>
  <c r="BF3" i="1"/>
  <c r="R4" i="1"/>
  <c r="AD4" i="1"/>
  <c r="BB4" i="1"/>
  <c r="BN4" i="1"/>
  <c r="Z5" i="1"/>
  <c r="AX5" i="1"/>
  <c r="BJ5" i="1"/>
  <c r="J6" i="1"/>
  <c r="V6" i="1"/>
  <c r="AH6" i="1"/>
  <c r="AT6" i="1"/>
  <c r="BF6" i="1"/>
  <c r="R7" i="1"/>
  <c r="AD7" i="1"/>
  <c r="BB7" i="1"/>
  <c r="BN7" i="1"/>
  <c r="Z8" i="1"/>
  <c r="AX8" i="1"/>
  <c r="BJ8" i="1"/>
  <c r="J9" i="1"/>
  <c r="V9" i="1"/>
  <c r="AH9" i="1"/>
  <c r="AT9" i="1"/>
  <c r="BF9" i="1"/>
  <c r="R10" i="1"/>
  <c r="AD10" i="1"/>
  <c r="BB10" i="1"/>
  <c r="BN10" i="1"/>
  <c r="Z11" i="1"/>
  <c r="AX11" i="1"/>
  <c r="BJ11" i="1"/>
  <c r="J12" i="1"/>
  <c r="V12" i="1"/>
  <c r="AH12" i="1"/>
  <c r="AT12" i="1"/>
  <c r="BF12" i="1"/>
  <c r="R13" i="1"/>
  <c r="AD13" i="1"/>
  <c r="BB13" i="1"/>
  <c r="BN13" i="1"/>
  <c r="Z14" i="1"/>
  <c r="AX14" i="1"/>
  <c r="BJ14" i="1"/>
  <c r="J15" i="1"/>
  <c r="V15" i="1"/>
  <c r="AH15" i="1"/>
  <c r="AT15" i="1"/>
  <c r="BF15" i="1"/>
  <c r="R16" i="1"/>
  <c r="AD16" i="1"/>
  <c r="BB16" i="1"/>
  <c r="BN16" i="1"/>
  <c r="Z17" i="1"/>
  <c r="AX17" i="1"/>
  <c r="BJ17" i="1"/>
  <c r="J18" i="1"/>
  <c r="V18" i="1"/>
  <c r="AH18" i="1"/>
  <c r="AT18" i="1"/>
  <c r="BF18" i="1"/>
  <c r="R19" i="1"/>
  <c r="AD19" i="1"/>
  <c r="BB19" i="1"/>
  <c r="BN19" i="1"/>
  <c r="Z20" i="1"/>
  <c r="AX20" i="1"/>
  <c r="BJ20" i="1"/>
  <c r="J21" i="1"/>
  <c r="V21" i="1"/>
  <c r="AH21" i="1"/>
  <c r="AT21" i="1"/>
  <c r="BF21" i="1"/>
  <c r="R22" i="1"/>
  <c r="AD22" i="1"/>
  <c r="BB22" i="1"/>
  <c r="BN22" i="1"/>
  <c r="Z23" i="1"/>
  <c r="AX23" i="1"/>
  <c r="BJ23" i="1"/>
  <c r="J24" i="1"/>
  <c r="V24" i="1"/>
  <c r="AH24" i="1"/>
  <c r="AT24" i="1"/>
  <c r="BF24" i="1"/>
  <c r="R25" i="1"/>
  <c r="AD25" i="1"/>
  <c r="BB25" i="1"/>
  <c r="BN25" i="1"/>
  <c r="Z26" i="1"/>
  <c r="AX26" i="1"/>
  <c r="BL26" i="1"/>
  <c r="AD27" i="1"/>
  <c r="BH27" i="1"/>
  <c r="AT28" i="1"/>
  <c r="BL28" i="1"/>
  <c r="O29" i="1"/>
  <c r="AT29" i="1"/>
  <c r="BK29" i="1"/>
  <c r="P30" i="1"/>
  <c r="AH30" i="1"/>
  <c r="AU30" i="1"/>
  <c r="BN30" i="1"/>
  <c r="R31" i="1"/>
  <c r="AJ31" i="1"/>
  <c r="AZ31" i="1"/>
  <c r="V32" i="1"/>
  <c r="BF32" i="1"/>
  <c r="BC33" i="1"/>
  <c r="AH34" i="1"/>
  <c r="AZ34" i="1"/>
  <c r="J35" i="1"/>
  <c r="AB35" i="1"/>
  <c r="BL35" i="1"/>
  <c r="W36" i="1"/>
  <c r="BO36" i="1"/>
  <c r="AB37" i="1"/>
  <c r="AZ37" i="1"/>
  <c r="W38" i="1"/>
  <c r="K41" i="1"/>
  <c r="J44" i="1"/>
  <c r="J47" i="1"/>
  <c r="AD48" i="1"/>
  <c r="AX49" i="1"/>
  <c r="AD51" i="1"/>
  <c r="BB52" i="1"/>
  <c r="AG32" i="1" l="1"/>
  <c r="G4" i="1"/>
  <c r="U4" i="1" s="1"/>
  <c r="U57" i="1" s="1"/>
  <c r="U59" i="1" s="1"/>
  <c r="AG34" i="1"/>
  <c r="BR34" i="1" s="1"/>
  <c r="BD57" i="1"/>
  <c r="BD59" i="1" s="1"/>
  <c r="AW57" i="1"/>
  <c r="AW59" i="1" s="1"/>
  <c r="BA48" i="1"/>
  <c r="BR48" i="1" s="1"/>
  <c r="AL57" i="1"/>
  <c r="AL59" i="1" s="1"/>
  <c r="AR57" i="1"/>
  <c r="AR59" i="1" s="1"/>
  <c r="W57" i="1"/>
  <c r="W59" i="1" s="1"/>
  <c r="BO57" i="1"/>
  <c r="BO59" i="1" s="1"/>
  <c r="BR25" i="1"/>
  <c r="K57" i="1"/>
  <c r="K59" i="1" s="1"/>
  <c r="BC57" i="1"/>
  <c r="BC59" i="1" s="1"/>
  <c r="BJ57" i="1"/>
  <c r="BJ59" i="1" s="1"/>
  <c r="BF57" i="1"/>
  <c r="BF59" i="1" s="1"/>
  <c r="BG57" i="1"/>
  <c r="BG59" i="1" s="1"/>
  <c r="Z57" i="1"/>
  <c r="Z59" i="1" s="1"/>
  <c r="AU57" i="1"/>
  <c r="AU59" i="1" s="1"/>
  <c r="E57" i="1"/>
  <c r="E59" i="1" s="1"/>
  <c r="AG31" i="1"/>
  <c r="BR31" i="1" s="1"/>
  <c r="BP57" i="1"/>
  <c r="BP59" i="1" s="1"/>
  <c r="O57" i="1"/>
  <c r="O59" i="1" s="1"/>
  <c r="BR44" i="1"/>
  <c r="AX57" i="1"/>
  <c r="AX59" i="1" s="1"/>
  <c r="BR41" i="1"/>
  <c r="AI57" i="1"/>
  <c r="AI59" i="1" s="1"/>
  <c r="BI57" i="1"/>
  <c r="BI59" i="1" s="1"/>
  <c r="AC57" i="1"/>
  <c r="AC59" i="1" s="1"/>
  <c r="BR47" i="1"/>
  <c r="BR36" i="1"/>
  <c r="BR37" i="1"/>
  <c r="BM57" i="1"/>
  <c r="BM59" i="1" s="1"/>
  <c r="AB57" i="1"/>
  <c r="AB59" i="1" s="1"/>
  <c r="BR39" i="1"/>
  <c r="BR40" i="1"/>
  <c r="AT57" i="1"/>
  <c r="AT59" i="1" s="1"/>
  <c r="P57" i="1"/>
  <c r="P59" i="1" s="1"/>
  <c r="BR7" i="1"/>
  <c r="BR42" i="1"/>
  <c r="BR43" i="1"/>
  <c r="BR32" i="1"/>
  <c r="AH57" i="1"/>
  <c r="AH59" i="1" s="1"/>
  <c r="AK50" i="1"/>
  <c r="G50" i="1"/>
  <c r="BR26" i="1"/>
  <c r="BR23" i="1"/>
  <c r="BR20" i="1"/>
  <c r="BR17" i="1"/>
  <c r="BR14" i="1"/>
  <c r="BR11" i="1"/>
  <c r="BR8" i="1"/>
  <c r="BR5" i="1"/>
  <c r="BK57" i="1"/>
  <c r="BK59" i="1" s="1"/>
  <c r="BR16" i="1"/>
  <c r="G54" i="1"/>
  <c r="AK54" i="1"/>
  <c r="AY57" i="1"/>
  <c r="AY59" i="1" s="1"/>
  <c r="BR24" i="1"/>
  <c r="BR21" i="1"/>
  <c r="BR18" i="1"/>
  <c r="BR15" i="1"/>
  <c r="BR12" i="1"/>
  <c r="BR9" i="1"/>
  <c r="BR6" i="1"/>
  <c r="J57" i="1"/>
  <c r="J59" i="1" s="1"/>
  <c r="BR3" i="1"/>
  <c r="BR30" i="1"/>
  <c r="BR38" i="1"/>
  <c r="BR51" i="1"/>
  <c r="BR10" i="1"/>
  <c r="BR22" i="1"/>
  <c r="BR19" i="1"/>
  <c r="G53" i="1"/>
  <c r="AK53" i="1"/>
  <c r="BQ57" i="1"/>
  <c r="BQ59" i="1" s="1"/>
  <c r="BN57" i="1"/>
  <c r="BN59" i="1" s="1"/>
  <c r="BH57" i="1"/>
  <c r="BH59" i="1" s="1"/>
  <c r="AK52" i="1"/>
  <c r="G52" i="1"/>
  <c r="BE57" i="1"/>
  <c r="BE59" i="1" s="1"/>
  <c r="BR28" i="1"/>
  <c r="BB57" i="1"/>
  <c r="BB59" i="1" s="1"/>
  <c r="BR29" i="1"/>
  <c r="AV57" i="1"/>
  <c r="AV59" i="1" s="1"/>
  <c r="AS57" i="1"/>
  <c r="AS59" i="1" s="1"/>
  <c r="AJ57" i="1"/>
  <c r="AJ59" i="1" s="1"/>
  <c r="BR35" i="1"/>
  <c r="AK45" i="1"/>
  <c r="G45" i="1"/>
  <c r="F57" i="1"/>
  <c r="F59" i="1" s="1"/>
  <c r="BR27" i="1"/>
  <c r="AD57" i="1"/>
  <c r="AD59" i="1" s="1"/>
  <c r="BL57" i="1"/>
  <c r="BL59" i="1" s="1"/>
  <c r="X57" i="1"/>
  <c r="X59" i="1" s="1"/>
  <c r="G49" i="1"/>
  <c r="AK49" i="1"/>
  <c r="G46" i="1"/>
  <c r="AK46" i="1"/>
  <c r="R57" i="1"/>
  <c r="R59" i="1" s="1"/>
  <c r="AZ57" i="1"/>
  <c r="AZ59" i="1" s="1"/>
  <c r="BR33" i="1"/>
  <c r="BR13" i="1"/>
  <c r="AG4" i="1" l="1"/>
  <c r="BR4" i="1" s="1"/>
  <c r="BA46" i="1"/>
  <c r="Q46" i="1"/>
  <c r="S45" i="1"/>
  <c r="BA45" i="1"/>
  <c r="AK57" i="1"/>
  <c r="AK59" i="1" s="1"/>
  <c r="BA49" i="1"/>
  <c r="V49" i="1"/>
  <c r="BA54" i="1"/>
  <c r="AA54" i="1"/>
  <c r="BA50" i="1"/>
  <c r="Y50" i="1"/>
  <c r="BA53" i="1"/>
  <c r="T53" i="1"/>
  <c r="G57" i="1"/>
  <c r="G59" i="1" s="1"/>
  <c r="BA52" i="1"/>
  <c r="Q52" i="1"/>
  <c r="BR52" i="1" l="1"/>
  <c r="AG57" i="1"/>
  <c r="AG59" i="1" s="1"/>
  <c r="BA57" i="1"/>
  <c r="BA59" i="1" s="1"/>
  <c r="AA57" i="1"/>
  <c r="AA59" i="1" s="1"/>
  <c r="BR54" i="1"/>
  <c r="BR49" i="1"/>
  <c r="V57" i="1"/>
  <c r="V59" i="1" s="1"/>
  <c r="Y57" i="1"/>
  <c r="Y59" i="1" s="1"/>
  <c r="BR50" i="1"/>
  <c r="S57" i="1"/>
  <c r="S59" i="1" s="1"/>
  <c r="BR45" i="1"/>
  <c r="Q57" i="1"/>
  <c r="Q59" i="1" s="1"/>
  <c r="BR46" i="1"/>
  <c r="T57" i="1"/>
  <c r="T59" i="1" s="1"/>
  <c r="BR53" i="1"/>
  <c r="BR57" i="1" l="1"/>
  <c r="BR59" i="1" s="1"/>
</calcChain>
</file>

<file path=xl/sharedStrings.xml><?xml version="1.0" encoding="utf-8"?>
<sst xmlns="http://schemas.openxmlformats.org/spreadsheetml/2006/main" count="229" uniqueCount="90">
  <si>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</si>
  <si>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</si>
  <si>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</si>
  <si>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</si>
  <si>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</si>
  <si>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</si>
  <si>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</si>
  <si>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</si>
  <si>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</si>
  <si>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</si>
  <si>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</si>
  <si>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</si>
  <si>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</si>
  <si>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</si>
  <si>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</si>
  <si>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</si>
  <si>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</si>
  <si>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</si>
  <si>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</si>
  <si>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</si>
  <si>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</si>
  <si>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</si>
  <si>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</si>
  <si>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</si>
  <si>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</si>
  <si>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</si>
  <si>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</si>
  <si>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</si>
  <si>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</si>
  <si>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</si>
  <si>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</si>
  <si>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</si>
  <si>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</si>
  <si>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</si>
  <si>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</si>
  <si>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</si>
  <si>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</si>
  <si>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</si>
  <si>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</si>
  <si>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</si>
  <si>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</si>
  <si>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</si>
  <si>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</si>
  <si>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</si>
  <si>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</si>
  <si>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</si>
  <si>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</si>
  <si>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</si>
  <si>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</si>
  <si>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</si>
  <si>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</si>
  <si>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</si>
  <si>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</si>
  <si>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</si>
  <si>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</si>
  <si>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</si>
  <si>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</si>
  <si>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</si>
  <si>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</si>
  <si>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</si>
  <si>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</si>
  <si>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</si>
  <si>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</si>
  <si>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</si>
  <si>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</si>
  <si>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</si>
  <si>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</si>
  <si>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</si>
  <si>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</si>
  <si>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</si>
  <si>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</si>
  <si>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</si>
  <si>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</si>
  <si>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</si>
  <si>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</si>
  <si>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</si>
  <si>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</si>
  <si>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</si>
  <si>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</si>
  <si>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</si>
  <si>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</si>
  <si>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</si>
  <si>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</si>
  <si>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</si>
  <si>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</si>
  <si>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OPÉRATIONS DE L'EXERCICE</t>
  </si>
  <si>
    <t>SOLDE DE FIN</t>
  </si>
  <si>
    <t>encaissement CAR#24337 - Sphère DI</t>
  </si>
  <si>
    <r>
      <t>encaissement CAR</t>
    </r>
    <r>
      <rPr>
        <b/>
        <sz val="10"/>
        <color rgb="FFFF0000"/>
        <rFont val="Aptos Narrow"/>
        <family val="2"/>
        <scheme val="minor"/>
      </rPr>
      <t>24343</t>
    </r>
    <r>
      <rPr>
        <sz val="10"/>
        <color rgb="FF625850"/>
        <rFont val="Aptos Narrow"/>
        <family val="2"/>
        <scheme val="minor"/>
      </rPr>
      <t xml:space="preserve"> - Sphère DI</t>
    </r>
  </si>
  <si>
    <r>
      <rPr>
        <sz val="10"/>
        <color theme="0"/>
        <rFont val="Aptos Narrow"/>
        <family val="2"/>
        <scheme val="minor"/>
      </rPr>
      <t>encaissement CAR</t>
    </r>
    <r>
      <rPr>
        <sz val="10"/>
        <color theme="1"/>
        <rFont val="Aptos Narrow"/>
        <family val="2"/>
        <scheme val="minor"/>
      </rPr>
      <t>24339</t>
    </r>
    <r>
      <rPr>
        <sz val="10"/>
        <color rgb="FF625850"/>
        <rFont val="Aptos Narrow"/>
        <family val="2"/>
        <scheme val="minor"/>
      </rPr>
      <t xml:space="preserve"> - Sphère DI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</si>
</sst>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9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2" fillId="0" borderId="0" xfId="0" applyFont="1"/>
    <xf numFmtId="164" fontId="1" fillId="0" borderId="0" xfId="0" applyFont="1" applyAlignment="1">
      <alignment horizontal="center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  <xf numFmtId="164" fontId="2" fillId="0" borderId="0" xfId="0" applyFont="1" applyAlignment="1">
      <alignment horizontal="center"/>
    </xf>
    <xf numFmtId="164" fontId="2" fillId="0" borderId="5" xfId="0" applyFont="1" applyBorder="1" applyAlignment="1">
      <alignment horizontal="center"/>
    </xf>
    <xf numFmtId="164" fontId="3" fillId="2" borderId="1" xfId="0" applyFont="1" applyFill="1" applyBorder="1" applyAlignment="1">
      <alignment horizontal="center"/>
    </xf>
    <xf numFmtId="164" fontId="5" fillId="0" borderId="0" xfId="0" applyFont="1" applyAlignment="1">
      <alignment horizontal="center"/>
    </xf>
    <xf numFmtId="164" fontId="1" fillId="0" borderId="1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/>
    </xf>
    <xf numFmtId="164" fontId="1" fillId="0" borderId="2" xfId="0" applyFont="1" applyBorder="1" applyAlignment="1">
      <alignment horizontal="center" vertical="center" wrapText="1" shrinkToFit="1"/>
    </xf>
    <xf numFmtId="49" fontId="2" fillId="3" borderId="0" xfId="0" applyNumberFormat="1" applyFont="1" applyFill="1"/>
    <xf numFmtId="8" fontId="2" fillId="3" borderId="0" xfId="0" applyNumberFormat="1" applyFont="1" applyFill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2">
          <cell r="B2"/>
        </row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 t="str">
            <v>200 - Carl Langlais</v>
          </cell>
        </row>
        <row r="916">
          <cell r="B916" t="str">
            <v>201 - Isabelle Bellavance</v>
          </cell>
        </row>
        <row r="917">
          <cell r="B917" t="str">
            <v>202 - Martin Barette</v>
          </cell>
        </row>
        <row r="918">
          <cell r="B918" t="str">
            <v>203 - Simon Waked</v>
          </cell>
        </row>
        <row r="919">
          <cell r="B919" t="str">
            <v>204 - Nathalie Poitras</v>
          </cell>
        </row>
        <row r="920">
          <cell r="B920" t="str">
            <v>205 - Daniel Bouchard</v>
          </cell>
        </row>
        <row r="921">
          <cell r="B921" t="str">
            <v>206 - Sylvie Rousson</v>
          </cell>
        </row>
        <row r="922">
          <cell r="B922" t="str">
            <v>207 - Claude Darnet</v>
          </cell>
        </row>
        <row r="923">
          <cell r="B923" t="str">
            <v>208 - Mireille Cardinal</v>
          </cell>
        </row>
        <row r="924">
          <cell r="B924" t="str">
            <v>209 - Nathalie Cyrenne</v>
          </cell>
        </row>
        <row r="925">
          <cell r="B925" t="str">
            <v>210 - Hélène Moerman</v>
          </cell>
        </row>
        <row r="926">
          <cell r="B926" t="str">
            <v>211 - André Vaillancourt</v>
          </cell>
        </row>
        <row r="927">
          <cell r="B927" t="str">
            <v>212 - Mathieu Roy</v>
          </cell>
        </row>
        <row r="928">
          <cell r="B928" t="str">
            <v>213 - Jérémie Bilodeau</v>
          </cell>
        </row>
        <row r="929">
          <cell r="B929" t="str">
            <v>214 - Daniel Coffey</v>
          </cell>
        </row>
        <row r="930">
          <cell r="B930" t="str">
            <v>215 - Succession Le Jossec</v>
          </cell>
        </row>
        <row r="931">
          <cell r="B931" t="str">
            <v>216 - Carl Paquin</v>
          </cell>
        </row>
        <row r="932">
          <cell r="B932" t="str">
            <v>217 - Marie-France Luneau</v>
          </cell>
        </row>
        <row r="933">
          <cell r="B933" t="str">
            <v>218 - Minh Bao</v>
          </cell>
        </row>
        <row r="934">
          <cell r="B934" t="str">
            <v>219 - Gabrielle Pelletier</v>
          </cell>
        </row>
        <row r="935">
          <cell r="B935" t="str">
            <v>220 - Chantal Gosselin</v>
          </cell>
        </row>
        <row r="936">
          <cell r="B936" t="str">
            <v>221 - Érik P. Masse et Dominique Sénécale</v>
          </cell>
        </row>
        <row r="937">
          <cell r="B937" t="str">
            <v>222 - Gérard Thibeault</v>
          </cell>
        </row>
        <row r="938">
          <cell r="B938" t="str">
            <v>223 - Julien Lacombe</v>
          </cell>
        </row>
        <row r="939">
          <cell r="B939" t="str">
            <v>224 - Arnaud Blanchet</v>
          </cell>
        </row>
        <row r="940">
          <cell r="B940" t="str">
            <v>225 - Vladislav Agou</v>
          </cell>
        </row>
        <row r="941">
          <cell r="B941" t="str">
            <v>226 - Stéphane Gélinas</v>
          </cell>
        </row>
        <row r="942">
          <cell r="B942" t="str">
            <v>227 - Patrick Monaghan</v>
          </cell>
        </row>
        <row r="943">
          <cell r="B943" t="str">
            <v>228 - Martin Pelletier</v>
          </cell>
        </row>
        <row r="944">
          <cell r="B944" t="str">
            <v>229 - Michelle Roy</v>
          </cell>
        </row>
        <row r="945">
          <cell r="B945" t="str">
            <v>230 - Mario Gagnon</v>
          </cell>
        </row>
        <row r="946">
          <cell r="B946" t="str">
            <v>231 - Alain Éthier et succession</v>
          </cell>
        </row>
        <row r="947">
          <cell r="B947" t="str">
            <v>232 - Michele Thibodeau</v>
          </cell>
        </row>
        <row r="948">
          <cell r="B948" t="str">
            <v>233 - Claude Greenshield</v>
          </cell>
        </row>
        <row r="949">
          <cell r="B949" t="str">
            <v>234 - Nicolas De Tilly</v>
          </cell>
        </row>
        <row r="950">
          <cell r="B950" t="str">
            <v>235 - Vincent Sabourin</v>
          </cell>
        </row>
        <row r="951">
          <cell r="B951" t="str">
            <v>236 - Stéphane Girard</v>
          </cell>
        </row>
        <row r="952">
          <cell r="B952" t="str">
            <v>237 - Rolande Desrochers</v>
          </cell>
        </row>
        <row r="953">
          <cell r="B953" t="str">
            <v>238 - Benoit Durand</v>
          </cell>
        </row>
        <row r="954">
          <cell r="B954" t="str">
            <v>239 - Sandra Desrochers</v>
          </cell>
        </row>
        <row r="955">
          <cell r="B955" t="str">
            <v>240 - Nicolas Côté</v>
          </cell>
        </row>
        <row r="956">
          <cell r="B956" t="str">
            <v>241 - Nathalie Chassé</v>
          </cell>
        </row>
        <row r="957">
          <cell r="B957" t="str">
            <v>242 - Christian et Stephane Mireault</v>
          </cell>
        </row>
        <row r="958">
          <cell r="B958" t="str">
            <v>243 - Yves Rathé</v>
          </cell>
        </row>
        <row r="959">
          <cell r="B959" t="str">
            <v>244 - Suzanne Martin</v>
          </cell>
        </row>
        <row r="960">
          <cell r="B960" t="str">
            <v>245 - Jean Couture</v>
          </cell>
        </row>
        <row r="961">
          <cell r="B961" t="str">
            <v>246 - Benoit Gailloux</v>
          </cell>
        </row>
        <row r="962">
          <cell r="B962" t="str">
            <v>247 - Richard Boies</v>
          </cell>
        </row>
        <row r="963">
          <cell r="B963" t="str">
            <v>248 - Danny Bernier</v>
          </cell>
        </row>
        <row r="964">
          <cell r="B964" t="str">
            <v>249 - Roland et Marie-Thérèse Carbonnel</v>
          </cell>
        </row>
        <row r="965">
          <cell r="B965" t="str">
            <v>250 - Stéphanie Gauthier</v>
          </cell>
        </row>
        <row r="966">
          <cell r="B966" t="str">
            <v>251 - Jacques Pilon</v>
          </cell>
        </row>
        <row r="967">
          <cell r="B967" t="str">
            <v>252 - Réjean Sirard</v>
          </cell>
        </row>
        <row r="968">
          <cell r="B968" t="str">
            <v>253 - Daniel Raymond</v>
          </cell>
        </row>
        <row r="969">
          <cell r="B969" t="str">
            <v>254 - Annick Taillon</v>
          </cell>
        </row>
        <row r="970">
          <cell r="B970" t="str">
            <v>255 - Louise Coallier</v>
          </cell>
        </row>
        <row r="971">
          <cell r="B971" t="str">
            <v>256 - Monique Tremblay</v>
          </cell>
        </row>
        <row r="972">
          <cell r="B972" t="str">
            <v>257 - Pierre-Yves Gay</v>
          </cell>
        </row>
        <row r="973">
          <cell r="B973" t="str">
            <v>258 - Stéphane Dagenais</v>
          </cell>
        </row>
        <row r="974">
          <cell r="B974" t="str">
            <v>259 - Hugo D'Andrade</v>
          </cell>
        </row>
        <row r="975">
          <cell r="B975" t="str">
            <v>260 - André Roy</v>
          </cell>
        </row>
        <row r="976">
          <cell r="B976" t="str">
            <v>261 - Carole Lachance, Ostéothérapeuthe</v>
          </cell>
        </row>
        <row r="977">
          <cell r="B977" t="str">
            <v>262 - Serge Dupuis et Alexandre Catie</v>
          </cell>
        </row>
        <row r="978">
          <cell r="B978" t="str">
            <v>263 - Marielle Rivest</v>
          </cell>
        </row>
        <row r="979">
          <cell r="B979" t="str">
            <v>264 - Louis-Simon Ménard</v>
          </cell>
        </row>
        <row r="980">
          <cell r="B980" t="str">
            <v>265 - Maryse côté</v>
          </cell>
        </row>
        <row r="981">
          <cell r="B981" t="str">
            <v>266 - Lyne Sarrasin</v>
          </cell>
        </row>
        <row r="982">
          <cell r="B982" t="str">
            <v>267 - Claude Dufour</v>
          </cell>
        </row>
        <row r="983">
          <cell r="B983" t="str">
            <v>268 - Succession Voyer</v>
          </cell>
        </row>
        <row r="984">
          <cell r="B984" t="str">
            <v>269 - Josée Rivard</v>
          </cell>
        </row>
        <row r="985">
          <cell r="B985" t="str">
            <v>270 - Claudie Dubée</v>
          </cell>
        </row>
        <row r="986">
          <cell r="B986" t="str">
            <v>271 - Robert Lafortune</v>
          </cell>
        </row>
        <row r="987">
          <cell r="B987" t="str">
            <v>272 - Mariette Beaudoin</v>
          </cell>
        </row>
        <row r="988">
          <cell r="B988" t="str">
            <v>273 - Claude Boyer</v>
          </cell>
        </row>
        <row r="989">
          <cell r="B989" t="str">
            <v>274 - Jasmin Mailloux</v>
          </cell>
        </row>
        <row r="990">
          <cell r="B990" t="str">
            <v>275 - Pascal Gaudio</v>
          </cell>
        </row>
        <row r="991">
          <cell r="B991" t="str">
            <v>276 - Steeve Robitaille</v>
          </cell>
        </row>
        <row r="992">
          <cell r="B992" t="str">
            <v>277 - Marcel Parent</v>
          </cell>
        </row>
        <row r="993">
          <cell r="B993" t="str">
            <v>278 - Nicolas Carrière</v>
          </cell>
        </row>
        <row r="994">
          <cell r="B994" t="str">
            <v>279 - Ginette Marcoux</v>
          </cell>
        </row>
        <row r="995">
          <cell r="B995" t="str">
            <v>280 - Sabino Dhepaganon</v>
          </cell>
        </row>
        <row r="996">
          <cell r="B996" t="str">
            <v>281 - Louise et hélène labrie</v>
          </cell>
        </row>
        <row r="997">
          <cell r="B997" t="str">
            <v>282 - Guy Beaulieu</v>
          </cell>
        </row>
        <row r="998">
          <cell r="B998" t="str">
            <v>283 - Diane Gauthier</v>
          </cell>
        </row>
        <row r="999">
          <cell r="B999" t="str">
            <v>284 - Paul Moïse</v>
          </cell>
        </row>
        <row r="1000">
          <cell r="B1000" t="str">
            <v>285 - Albert Morin</v>
          </cell>
        </row>
        <row r="1001">
          <cell r="B1001" t="str">
            <v>286 - Jean-Marc Venne</v>
          </cell>
        </row>
        <row r="1002">
          <cell r="B1002" t="str">
            <v>287 - Pierre Laurin</v>
          </cell>
        </row>
        <row r="1003">
          <cell r="B1003" t="str">
            <v>288 - Roger Robert</v>
          </cell>
        </row>
        <row r="1004">
          <cell r="B1004" t="str">
            <v>289 - Succession de Thérèse Audet Larochelle</v>
          </cell>
        </row>
        <row r="1005">
          <cell r="B1005" t="str">
            <v>290 - Julie Brisebois</v>
          </cell>
        </row>
        <row r="1006">
          <cell r="B1006" t="str">
            <v>291 - André Sauvé</v>
          </cell>
        </row>
        <row r="1007">
          <cell r="B1007" t="str">
            <v>292 - Robert Choquette</v>
          </cell>
        </row>
        <row r="1008">
          <cell r="B1008" t="str">
            <v>293 - Tali Kiriazidis</v>
          </cell>
        </row>
        <row r="1009">
          <cell r="B1009" t="str">
            <v>294 - Steve Plante</v>
          </cell>
        </row>
        <row r="1010">
          <cell r="B1010" t="str">
            <v>295 - Connie Galarneau</v>
          </cell>
        </row>
        <row r="1011">
          <cell r="B1011" t="str">
            <v>296 - Joelle Viens et Chantal Poirier</v>
          </cell>
        </row>
        <row r="1012">
          <cell r="B1012" t="str">
            <v>297 - Maria Maxim</v>
          </cell>
        </row>
        <row r="1013">
          <cell r="B1013" t="str">
            <v>298 - Jean Rochon</v>
          </cell>
        </row>
        <row r="1014">
          <cell r="B1014" t="str">
            <v>299 - Jean Archambault</v>
          </cell>
        </row>
        <row r="1015">
          <cell r="B1015" t="str">
            <v>300 - Marcel Bélanger</v>
          </cell>
        </row>
        <row r="1016">
          <cell r="B1016" t="str">
            <v>301 - Guillaume Soumis</v>
          </cell>
        </row>
        <row r="1017">
          <cell r="B1017" t="str">
            <v>302 - Marc Therrien</v>
          </cell>
        </row>
        <row r="1018">
          <cell r="B1018" t="str">
            <v>303 - Pierre Thibault</v>
          </cell>
        </row>
        <row r="1019">
          <cell r="B1019" t="str">
            <v>304 - Marcel Allard</v>
          </cell>
        </row>
        <row r="1020">
          <cell r="B1020" t="str">
            <v>305 - Éric Gallant</v>
          </cell>
        </row>
        <row r="1021">
          <cell r="B1021" t="str">
            <v>306 - Martine Thibodeau</v>
          </cell>
        </row>
        <row r="1022">
          <cell r="B1022" t="str">
            <v>307 - Julie Prud'Homme</v>
          </cell>
        </row>
        <row r="1023">
          <cell r="B1023" t="str">
            <v>308 - Anthony Comeau</v>
          </cell>
        </row>
        <row r="1024">
          <cell r="B1024" t="str">
            <v>309 - Ahmed Said Bouchbouk</v>
          </cell>
        </row>
        <row r="1025">
          <cell r="B1025" t="str">
            <v>310 - Lucienne Soublière</v>
          </cell>
        </row>
        <row r="1026">
          <cell r="B1026" t="str">
            <v>311 - Sylvie Duguay et Yvan Préville</v>
          </cell>
        </row>
        <row r="1027">
          <cell r="B1027" t="str">
            <v>312 - Daniel Rousseau</v>
          </cell>
        </row>
        <row r="1028">
          <cell r="B1028" t="str">
            <v>313 - Gilles Lavigne</v>
          </cell>
        </row>
        <row r="1029">
          <cell r="B1029" t="str">
            <v>314 - Réal et Monique Tardif</v>
          </cell>
        </row>
        <row r="1030">
          <cell r="B1030" t="str">
            <v>315 - Daniel Brunet</v>
          </cell>
        </row>
        <row r="1031">
          <cell r="B1031" t="str">
            <v>316 - Annie Francescon</v>
          </cell>
        </row>
        <row r="1032">
          <cell r="B1032" t="str">
            <v>317 - Succession Jacques Chassé</v>
          </cell>
        </row>
        <row r="1033">
          <cell r="B1033" t="str">
            <v>318 - Sylvain Lessard</v>
          </cell>
        </row>
        <row r="1034">
          <cell r="B1034" t="str">
            <v>319 - Jonathan St-Denis</v>
          </cell>
        </row>
        <row r="1035">
          <cell r="B1035" t="str">
            <v>320 - Éric Beaulieu</v>
          </cell>
        </row>
        <row r="1036">
          <cell r="B1036" t="str">
            <v>321 - Nathalie Dion</v>
          </cell>
        </row>
        <row r="1037">
          <cell r="B1037" t="str">
            <v>322 - Mario Champagne</v>
          </cell>
        </row>
        <row r="1038">
          <cell r="B1038" t="str">
            <v>323 - Robert Girouard</v>
          </cell>
        </row>
        <row r="1039">
          <cell r="B1039" t="str">
            <v>324 - Diane Camiran / Yves Bissonette</v>
          </cell>
        </row>
        <row r="1040">
          <cell r="B1040" t="str">
            <v>325 - Patrick Bastien</v>
          </cell>
        </row>
        <row r="1041">
          <cell r="B1041" t="str">
            <v>326 - Céline Nolet</v>
          </cell>
        </row>
        <row r="1042">
          <cell r="B1042" t="str">
            <v>327 - Yannick Rose</v>
          </cell>
        </row>
        <row r="1043">
          <cell r="B1043" t="str">
            <v>328 - Yves Veillette</v>
          </cell>
        </row>
        <row r="1044">
          <cell r="B1044" t="str">
            <v>329 - Richard Charland</v>
          </cell>
        </row>
        <row r="1045">
          <cell r="B1045" t="str">
            <v>330 - Isabelle Lemay - Succesion Guy-René</v>
          </cell>
        </row>
        <row r="1046">
          <cell r="B1046" t="str">
            <v>331 - Sylvain Garceau</v>
          </cell>
        </row>
        <row r="1047">
          <cell r="B1047" t="str">
            <v>332 - Colette Gillet</v>
          </cell>
        </row>
        <row r="1048">
          <cell r="B1048" t="str">
            <v>333 - Hugo Lafortune</v>
          </cell>
        </row>
        <row r="1049">
          <cell r="B1049" t="str">
            <v>334 - Dominique Auger</v>
          </cell>
        </row>
        <row r="1050">
          <cell r="B1050" t="str">
            <v>335 - Patrick Ouellette</v>
          </cell>
        </row>
        <row r="1051">
          <cell r="B1051" t="str">
            <v>336 - Mme Legris</v>
          </cell>
        </row>
        <row r="1052">
          <cell r="B1052" t="str">
            <v>337 - Lise et Jean-Marc Laspeyres</v>
          </cell>
        </row>
        <row r="1053">
          <cell r="B1053" t="str">
            <v>338 - Lise Hébert</v>
          </cell>
        </row>
        <row r="1054">
          <cell r="B1054" t="str">
            <v>339 - Succession Paul-Aimé Hervieux</v>
          </cell>
        </row>
        <row r="1055">
          <cell r="B1055" t="str">
            <v>340 - Michel Sylvestre</v>
          </cell>
        </row>
        <row r="1056">
          <cell r="B1056" t="str">
            <v>341 - Steve Paquin</v>
          </cell>
        </row>
        <row r="1057">
          <cell r="B1057" t="str">
            <v>342 - Succession Stéphane Gosselin</v>
          </cell>
        </row>
        <row r="1058">
          <cell r="B1058" t="str">
            <v>343 - Jean-Pierre Zagula</v>
          </cell>
        </row>
        <row r="1059">
          <cell r="B1059" t="str">
            <v>344 - Josée Gladu</v>
          </cell>
        </row>
        <row r="1060">
          <cell r="B1060" t="str">
            <v>345 - David Savard</v>
          </cell>
        </row>
        <row r="1061">
          <cell r="B1061" t="str">
            <v>346 - Théogene Francoeur</v>
          </cell>
        </row>
        <row r="1062">
          <cell r="B1062" t="str">
            <v>347 - Pierre-Édouard Laurin</v>
          </cell>
        </row>
        <row r="1063">
          <cell r="B1063" t="str">
            <v>348 - Pierre Cossette</v>
          </cell>
        </row>
        <row r="1064">
          <cell r="B1064" t="str">
            <v>349 - David Cardigos</v>
          </cell>
        </row>
        <row r="1065">
          <cell r="B1065" t="str">
            <v>350 - Succession Raymond Plante</v>
          </cell>
        </row>
        <row r="1066">
          <cell r="B1066" t="str">
            <v>351 - Daniel Charrette</v>
          </cell>
        </row>
        <row r="1067">
          <cell r="B1067" t="str">
            <v>352 - Anouk St-Pierre</v>
          </cell>
        </row>
        <row r="1068">
          <cell r="B1068" t="str">
            <v>353 - Simon Hébert-Blanchard</v>
          </cell>
        </row>
        <row r="1069">
          <cell r="B1069" t="str">
            <v>354 - Simone Roberge Piquet</v>
          </cell>
        </row>
        <row r="1070">
          <cell r="B1070" t="str">
            <v>355 - Nicole Tremblay</v>
          </cell>
        </row>
        <row r="1071">
          <cell r="B1071" t="str">
            <v>356 - Jean-François Schetagne</v>
          </cell>
        </row>
        <row r="1072">
          <cell r="B1072" t="str">
            <v>357 - Alain Éthier</v>
          </cell>
        </row>
        <row r="1073">
          <cell r="B1073" t="str">
            <v>358 - Marguerite Papineau Charrette</v>
          </cell>
        </row>
        <row r="1074">
          <cell r="B1074" t="str">
            <v>359 - Sandra Parent / Jacques Tougas</v>
          </cell>
        </row>
        <row r="1075">
          <cell r="B1075" t="str">
            <v>360 - Succession Guy Lefrançois</v>
          </cell>
        </row>
        <row r="1076">
          <cell r="B1076" t="str">
            <v>361 - Martin Lavallée, Valeur mobilière desjardins</v>
          </cell>
        </row>
        <row r="1077">
          <cell r="B1077" t="str">
            <v>362 -Bernard Desjardins</v>
          </cell>
        </row>
        <row r="1078">
          <cell r="B1078" t="str">
            <v>363 - Ronald Cheschire</v>
          </cell>
        </row>
        <row r="1079">
          <cell r="B1079" t="str">
            <v>364 - Stéphane Amireault</v>
          </cell>
        </row>
        <row r="1080">
          <cell r="B1080" t="str">
            <v>365 - Nicola Hagemeister</v>
          </cell>
        </row>
        <row r="1081">
          <cell r="B1081" t="str">
            <v>366 - Sylvain Petitpas</v>
          </cell>
        </row>
        <row r="1082">
          <cell r="B1082" t="str">
            <v>367 - Nicole Bégin</v>
          </cell>
        </row>
        <row r="1083">
          <cell r="B1083" t="str">
            <v>368 - Succession Beaudet</v>
          </cell>
        </row>
        <row r="1084">
          <cell r="B1084" t="str">
            <v>369 - Rita Ferrara</v>
          </cell>
        </row>
        <row r="1085">
          <cell r="B1085" t="str">
            <v>370 - Pierrette Gilbert</v>
          </cell>
        </row>
        <row r="1086">
          <cell r="B1086" t="str">
            <v>371 - Claude Bédard</v>
          </cell>
        </row>
        <row r="1087">
          <cell r="B1087" t="str">
            <v>372 - Adam Vaillancourt</v>
          </cell>
        </row>
        <row r="1088">
          <cell r="B1088" t="str">
            <v>373 - Pia Hane</v>
          </cell>
        </row>
        <row r="1089">
          <cell r="B1089" t="str">
            <v>374 - Madeleine Gaudreau</v>
          </cell>
        </row>
        <row r="1090">
          <cell r="B1090" t="str">
            <v>375 - François Contant</v>
          </cell>
        </row>
        <row r="1091">
          <cell r="B1091" t="str">
            <v>376 - Christian C Bélanger</v>
          </cell>
        </row>
        <row r="1092">
          <cell r="B1092" t="str">
            <v>377 - Nicole Renaud</v>
          </cell>
        </row>
        <row r="1093">
          <cell r="B1093" t="str">
            <v>378 - Martin Poisson</v>
          </cell>
        </row>
        <row r="1094">
          <cell r="B1094" t="str">
            <v>379 - Fernande Moreau</v>
          </cell>
        </row>
        <row r="1095">
          <cell r="B1095" t="str">
            <v>380 - Cédric Meloche</v>
          </cell>
        </row>
        <row r="1096">
          <cell r="B1096" t="str">
            <v>381 - Succession Pierre Sénécal</v>
          </cell>
        </row>
        <row r="1097">
          <cell r="B1097" t="str">
            <v>382 - Succession Louise Dupont</v>
          </cell>
        </row>
        <row r="1098">
          <cell r="B1098" t="str">
            <v>383 - Succession Jeannine Caron (Francis et Lorraine Caron)</v>
          </cell>
        </row>
        <row r="1099">
          <cell r="B1099" t="str">
            <v>384 - Vicky Tassé</v>
          </cell>
        </row>
        <row r="1100">
          <cell r="B1100" t="str">
            <v>385 - Bruno Pupato</v>
          </cell>
        </row>
        <row r="1101">
          <cell r="B1101" t="str">
            <v>386 - Sophie Chabot</v>
          </cell>
        </row>
        <row r="1102">
          <cell r="B1102" t="str">
            <v>387 - Luc Morel</v>
          </cell>
        </row>
        <row r="1103">
          <cell r="B1103" t="str">
            <v>388 - Martin Leroux</v>
          </cell>
        </row>
        <row r="1104">
          <cell r="B1104" t="str">
            <v>389 - Chantal Poirier</v>
          </cell>
        </row>
        <row r="1105">
          <cell r="B1105" t="str">
            <v>390 - Daniel Mockle</v>
          </cell>
        </row>
        <row r="1106">
          <cell r="B1106" t="str">
            <v>391 - Mathieu Baril &amp; Jennifer Brien</v>
          </cell>
        </row>
        <row r="1107">
          <cell r="B1107" t="str">
            <v>392 - Éric Leblanc</v>
          </cell>
        </row>
        <row r="1108">
          <cell r="B1108" t="str">
            <v>393 - Yanik Sciamma</v>
          </cell>
        </row>
        <row r="1109">
          <cell r="B1109" t="str">
            <v>394 - Benoit Gagné</v>
          </cell>
        </row>
        <row r="1110">
          <cell r="B1110" t="str">
            <v>395 - Jean Mongrain</v>
          </cell>
        </row>
        <row r="1111">
          <cell r="B1111" t="str">
            <v>396 - Succession Alain Desrosiers</v>
          </cell>
        </row>
        <row r="1112">
          <cell r="B1112" t="str">
            <v>397 - Yvan Roy</v>
          </cell>
        </row>
        <row r="1113">
          <cell r="B1113" t="str">
            <v>398 - Marjorie Marchand</v>
          </cell>
        </row>
        <row r="1114">
          <cell r="B1114" t="str">
            <v>399 - Marc-André Gauthier</v>
          </cell>
        </row>
        <row r="1115">
          <cell r="B1115" t="str">
            <v>400 - Lyne Bélanger</v>
          </cell>
        </row>
        <row r="1116">
          <cell r="B1116" t="str">
            <v>401 - Patrick et Jean Lessard</v>
          </cell>
        </row>
        <row r="1117">
          <cell r="B1117" t="str">
            <v>402 - Succession Roland Perreault</v>
          </cell>
        </row>
        <row r="1118">
          <cell r="B1118" t="str">
            <v>403 - Alexandre Boucher</v>
          </cell>
        </row>
        <row r="1119">
          <cell r="B1119" t="str">
            <v>404 - Rachelle Didier</v>
          </cell>
        </row>
        <row r="1120">
          <cell r="B1120" t="str">
            <v>405 - Candid Morin</v>
          </cell>
        </row>
        <row r="1121">
          <cell r="B1121" t="str">
            <v>406 - Claude Blais</v>
          </cell>
        </row>
        <row r="1122">
          <cell r="B1122" t="str">
            <v>407 - Succession Bernard Bourgeault</v>
          </cell>
        </row>
        <row r="1123">
          <cell r="B1123" t="str">
            <v>408 - Louis Parker</v>
          </cell>
        </row>
        <row r="1124">
          <cell r="B1124" t="str">
            <v>409 - Serge Lamothe</v>
          </cell>
        </row>
        <row r="1125">
          <cell r="B1125" t="str">
            <v>410 - Succession Roger Pominville</v>
          </cell>
        </row>
        <row r="1126">
          <cell r="B1126" t="str">
            <v>411 - Catherine Lavoie</v>
          </cell>
        </row>
        <row r="1127">
          <cell r="B1127" t="str">
            <v>412 - PO Verdon/Colombe Perreault</v>
          </cell>
        </row>
        <row r="1128">
          <cell r="B1128" t="str">
            <v>413 - Carl Longpré (client de Jules Mayrand)</v>
          </cell>
        </row>
        <row r="1129">
          <cell r="B1129" t="str">
            <v>414 - Succession Aline Chatel Gagnon (Jean Chatel)</v>
          </cell>
        </row>
        <row r="1130">
          <cell r="B1130" t="str">
            <v>415 - Daniel Trempe</v>
          </cell>
        </row>
        <row r="1131">
          <cell r="B1131" t="str">
            <v>416 - Maryse Cantin</v>
          </cell>
        </row>
        <row r="1132">
          <cell r="B1132" t="str">
            <v>417 - Succession Claire Hamelin</v>
          </cell>
        </row>
        <row r="1133">
          <cell r="B1133" t="str">
            <v>418 - Mario Cloutier</v>
          </cell>
        </row>
        <row r="1134">
          <cell r="B1134" t="str">
            <v>419 - Paul Saint-Georges</v>
          </cell>
        </row>
        <row r="1135">
          <cell r="B1135" t="str">
            <v>420 - Éric St-Jean</v>
          </cell>
        </row>
        <row r="1136">
          <cell r="B1136" t="str">
            <v>421 - Louis Freyd</v>
          </cell>
        </row>
        <row r="1137">
          <cell r="B1137" t="str">
            <v>422 - Marlèna Michalczyk</v>
          </cell>
        </row>
        <row r="1138">
          <cell r="B1138" t="str">
            <v>423 - Daniel Mailloux</v>
          </cell>
        </row>
        <row r="1139">
          <cell r="B1139" t="str">
            <v>424 - Catherine Tremblay</v>
          </cell>
        </row>
        <row r="1140">
          <cell r="B1140" t="str">
            <v>425 - Denise et Patricia Savoie</v>
          </cell>
        </row>
        <row r="1141">
          <cell r="B1141" t="str">
            <v>426 - Éric Richard (Pourvoirire Richard)</v>
          </cell>
        </row>
        <row r="1142">
          <cell r="B1142" t="str">
            <v>427 - François Dubeau et Johanne Freyd</v>
          </cell>
        </row>
        <row r="1143">
          <cell r="B1143" t="str">
            <v>428 - Anne Élizabeth Lavoie</v>
          </cell>
        </row>
        <row r="1144">
          <cell r="B1144" t="str">
            <v>429 - Succession Pierre Saindon</v>
          </cell>
        </row>
        <row r="1145">
          <cell r="B1145" t="str">
            <v>430 - Pierre-Alexandre Charron</v>
          </cell>
        </row>
        <row r="1146">
          <cell r="B1146" t="str">
            <v>431 - Nurlana Allakvherdi</v>
          </cell>
        </row>
        <row r="1147">
          <cell r="B1147" t="str">
            <v>432 - Succession Guy Duranceau</v>
          </cell>
        </row>
        <row r="1148">
          <cell r="B1148" t="str">
            <v>433 - Josée Robillard</v>
          </cell>
        </row>
        <row r="1149">
          <cell r="B1149" t="str">
            <v>434 - Nancie Ouimette et Éric Boudreault</v>
          </cell>
        </row>
        <row r="1150">
          <cell r="B1150" t="str">
            <v>435 - Chantal Custeau</v>
          </cell>
        </row>
        <row r="1151">
          <cell r="B1151" t="str">
            <v>436 - Madeleine Charlebois</v>
          </cell>
        </row>
        <row r="1152">
          <cell r="B1152" t="str">
            <v>437 - Éric Barrette</v>
          </cell>
        </row>
        <row r="1153">
          <cell r="B1153" t="str">
            <v>438 - Nathalie Bourgeois</v>
          </cell>
        </row>
        <row r="1154">
          <cell r="B1154" t="str">
            <v>439 - Yvon Forest</v>
          </cell>
        </row>
        <row r="1155">
          <cell r="B1155" t="str">
            <v>440 - Julie Paquet</v>
          </cell>
        </row>
        <row r="1156">
          <cell r="B1156" t="str">
            <v>441 - Guy Labbé</v>
          </cell>
        </row>
        <row r="1157">
          <cell r="B1157" t="str">
            <v>442 - Marcel Aubin</v>
          </cell>
        </row>
        <row r="1158">
          <cell r="B1158" t="str">
            <v>443 - Émilie Charrette</v>
          </cell>
        </row>
        <row r="1159">
          <cell r="B1159" t="str">
            <v>444 - Vente résidence avec tour telus</v>
          </cell>
        </row>
        <row r="1160">
          <cell r="B1160" t="str">
            <v>445 - Josée Plante</v>
          </cell>
        </row>
        <row r="1161">
          <cell r="B1161" t="str">
            <v>446 - Arianne Brosseau, Notaire</v>
          </cell>
        </row>
        <row r="1162">
          <cell r="B1162" t="str">
            <v>447 - Lucie Sigouin Cousineau</v>
          </cell>
        </row>
        <row r="1163">
          <cell r="B1163" t="str">
            <v>448 - Louise Lefebvre</v>
          </cell>
        </row>
        <row r="1164">
          <cell r="B1164" t="str">
            <v>449 - Sucession Yvonne Avoine</v>
          </cell>
        </row>
        <row r="1165">
          <cell r="B1165" t="str">
            <v>450 - Gaétan Laferrière</v>
          </cell>
        </row>
        <row r="1166">
          <cell r="B1166" t="str">
            <v>451 - Jean-François Côté</v>
          </cell>
        </row>
        <row r="1167">
          <cell r="B1167" t="str">
            <v>452 - Pierre Berthiaume</v>
          </cell>
        </row>
        <row r="1168">
          <cell r="B1168" t="str">
            <v>453 - Jacques Cusson</v>
          </cell>
        </row>
        <row r="1169">
          <cell r="B1169" t="str">
            <v>454 - Marc Boissé-Kippen</v>
          </cell>
        </row>
        <row r="1170">
          <cell r="B1170" t="str">
            <v>455 - André Dubois (Monique Bibaud)</v>
          </cell>
        </row>
        <row r="1171">
          <cell r="B1171" t="str">
            <v>456 - Richard Fraser</v>
          </cell>
        </row>
        <row r="1172">
          <cell r="B1172" t="str">
            <v>457 - Jean-Sébastien De Césare</v>
          </cell>
        </row>
        <row r="1173">
          <cell r="B1173" t="str">
            <v>458 - Daniel Delaney</v>
          </cell>
        </row>
        <row r="1174">
          <cell r="B1174" t="str">
            <v>459 - Adam Lachapelle</v>
          </cell>
        </row>
        <row r="1175">
          <cell r="B1175" t="str">
            <v>460 - Nathalie Hébert</v>
          </cell>
        </row>
        <row r="1176">
          <cell r="B1176" t="str">
            <v>461 - Marie-Claude Lamy</v>
          </cell>
        </row>
        <row r="1177">
          <cell r="B1177" t="str">
            <v>462 - Olivier Cendré</v>
          </cell>
        </row>
        <row r="1178">
          <cell r="B1178" t="str">
            <v>463 - Fiducie Livia et Anais Quintal</v>
          </cell>
        </row>
        <row r="1179">
          <cell r="B1179" t="str">
            <v>464 - Mathieu Chaîné</v>
          </cell>
        </row>
        <row r="1180">
          <cell r="B1180" t="str">
            <v>465 - Isabelle Meloche et Jonathan Levasseur</v>
          </cell>
        </row>
        <row r="1181">
          <cell r="B1181" t="str">
            <v>466 - Annabelle Caron</v>
          </cell>
        </row>
        <row r="1182">
          <cell r="B1182" t="str">
            <v>467 - Succession Guy Veilleux</v>
          </cell>
        </row>
        <row r="1183">
          <cell r="B1183" t="str">
            <v>468 - Coralyn Ah-Moy</v>
          </cell>
        </row>
        <row r="1184">
          <cell r="B1184" t="str">
            <v>469 - Christiane Poirier</v>
          </cell>
        </row>
        <row r="1185">
          <cell r="B1185" t="str">
            <v>470 - Nancy Guay (Espace Stratégies)</v>
          </cell>
        </row>
        <row r="1186">
          <cell r="B1186" t="str">
            <v>471 - Monique Dansereau</v>
          </cell>
        </row>
        <row r="1187">
          <cell r="B1187" t="str">
            <v>472 - Line Carrière</v>
          </cell>
        </row>
        <row r="1188">
          <cell r="B1188" t="str">
            <v>473 - Éric De Fourni</v>
          </cell>
        </row>
        <row r="1189">
          <cell r="B1189" t="str">
            <v>474 - Alia Chams</v>
          </cell>
        </row>
        <row r="1190">
          <cell r="B1190" t="str">
            <v>475 - Chantal Lebrun</v>
          </cell>
        </row>
        <row r="1191">
          <cell r="B1191" t="str">
            <v>476 - Mylène Auger</v>
          </cell>
        </row>
        <row r="1192">
          <cell r="B1192" t="str">
            <v>477 - Roger Monette</v>
          </cell>
        </row>
        <row r="1193">
          <cell r="B1193" t="str">
            <v>478 - Véronique Blain</v>
          </cell>
        </row>
        <row r="1194">
          <cell r="B1194" t="str">
            <v>479 - François Lebrun</v>
          </cell>
        </row>
        <row r="1195">
          <cell r="B1195" t="str">
            <v>480 - Carole Voyer</v>
          </cell>
        </row>
        <row r="1196">
          <cell r="B1196" t="str">
            <v>481 - Yori Brunet</v>
          </cell>
        </row>
        <row r="1197">
          <cell r="B1197" t="str">
            <v>482 - Alain Désy</v>
          </cell>
        </row>
        <row r="1198">
          <cell r="B1198" t="str">
            <v>483 - Bruno Généreux</v>
          </cell>
        </row>
        <row r="1199">
          <cell r="B1199" t="str">
            <v>484 - Philippe Torres</v>
          </cell>
        </row>
        <row r="1200">
          <cell r="B1200" t="str">
            <v>485 - Alex Giguère</v>
          </cell>
        </row>
        <row r="1201">
          <cell r="B1201" t="str">
            <v>486 - François Garneau</v>
          </cell>
        </row>
        <row r="1202">
          <cell r="B1202" t="str">
            <v>487 - Catherine Florent</v>
          </cell>
        </row>
        <row r="1203">
          <cell r="B1203" t="str">
            <v>488 - Edouard Demangles</v>
          </cell>
        </row>
        <row r="1204">
          <cell r="B1204" t="str">
            <v>489 - Pascal Poitevin</v>
          </cell>
        </row>
        <row r="1205">
          <cell r="B1205" t="str">
            <v>490 - Mélissa St-Amant</v>
          </cell>
        </row>
        <row r="1206">
          <cell r="B1206" t="str">
            <v>491 - Geneviève Huot</v>
          </cell>
        </row>
        <row r="1207">
          <cell r="B1207" t="str">
            <v>492 - Claude Savoie</v>
          </cell>
        </row>
        <row r="1208">
          <cell r="B1208" t="str">
            <v>493 - Stéphane Cormier</v>
          </cell>
        </row>
        <row r="1209">
          <cell r="B1209" t="str">
            <v>494 - Francine Gaucher</v>
          </cell>
        </row>
        <row r="1210">
          <cell r="B1210" t="str">
            <v>495 - Gilles Beauchamps</v>
          </cell>
        </row>
        <row r="1211">
          <cell r="B1211" t="str">
            <v>496 - Patsy Biron</v>
          </cell>
        </row>
        <row r="1212">
          <cell r="B1212" t="str">
            <v>497 - Alain Roussel</v>
          </cell>
        </row>
        <row r="1213">
          <cell r="B1213" t="str">
            <v>498 - Audrey-Amélie Perron</v>
          </cell>
        </row>
        <row r="1214">
          <cell r="B1214" t="str">
            <v>499 - Succession Angeline Moreau</v>
          </cell>
        </row>
        <row r="1215">
          <cell r="B1215" t="str">
            <v>500 - Succession Michel Gingras</v>
          </cell>
        </row>
        <row r="1216">
          <cell r="B1216" t="str">
            <v>501 - Succession Mario Gravel</v>
          </cell>
        </row>
        <row r="1217">
          <cell r="B1217" t="str">
            <v>502 - Francine Bélanger Catellier</v>
          </cell>
        </row>
        <row r="1218">
          <cell r="B1218" t="str">
            <v>503 - Succession Jacques Raymond</v>
          </cell>
        </row>
        <row r="1219">
          <cell r="B1219" t="str">
            <v>504 - Succession Aimé Brunelle</v>
          </cell>
        </row>
        <row r="1220">
          <cell r="B1220" t="str">
            <v>505 - Stéphane Gauthier</v>
          </cell>
        </row>
        <row r="1221">
          <cell r="B1221" t="str">
            <v>506 - Jonathan Jacques</v>
          </cell>
        </row>
        <row r="1222">
          <cell r="B1222" t="str">
            <v>507 - Pauline Riberdy</v>
          </cell>
        </row>
        <row r="1223">
          <cell r="B1223" t="str">
            <v>508 - Mylène Servant</v>
          </cell>
        </row>
        <row r="1224">
          <cell r="B1224" t="str">
            <v>509 - Félix Gauthier-Telmosse</v>
          </cell>
        </row>
        <row r="1225">
          <cell r="B1225" t="str">
            <v>510 - Emmanuel Labat</v>
          </cell>
        </row>
        <row r="1226">
          <cell r="B1226" t="str">
            <v>511 - Jean Robitaille</v>
          </cell>
        </row>
        <row r="1227">
          <cell r="B1227" t="str">
            <v>512 - Monique Prud'Homme</v>
          </cell>
        </row>
        <row r="1228">
          <cell r="B1228" t="str">
            <v>513 - Patrice Caron</v>
          </cell>
        </row>
        <row r="1229">
          <cell r="B1229" t="str">
            <v>514 - Jean-Charles Roch</v>
          </cell>
        </row>
        <row r="1230">
          <cell r="B1230" t="str">
            <v>515 - Succession Paul-Émile Morin</v>
          </cell>
        </row>
        <row r="1231">
          <cell r="B1231" t="str">
            <v>516 - Fiducie D'Alcantara</v>
          </cell>
        </row>
        <row r="1232">
          <cell r="B1232" t="str">
            <v>517 - Succession Richard Shedleur</v>
          </cell>
        </row>
        <row r="1233">
          <cell r="B1233" t="str">
            <v>518 - Fiducie Familiale Desilets</v>
          </cell>
        </row>
        <row r="1234">
          <cell r="B1234" t="str">
            <v>519 - Succession Éric Morais</v>
          </cell>
        </row>
        <row r="1235">
          <cell r="B1235" t="str">
            <v>520 - Christian Roch</v>
          </cell>
        </row>
        <row r="1236">
          <cell r="B1236" t="str">
            <v>521 - Monique Allard</v>
          </cell>
        </row>
        <row r="1237">
          <cell r="B1237" t="str">
            <v>522 - Diane Robert</v>
          </cell>
        </row>
        <row r="1238">
          <cell r="B1238" t="str">
            <v>523 - Claude Drapeau</v>
          </cell>
        </row>
        <row r="1239">
          <cell r="B1239" t="str">
            <v>524 - Maryse L'Archevêque</v>
          </cell>
        </row>
        <row r="1240">
          <cell r="B1240" t="str">
            <v>525 - Succession Jean Beaupré</v>
          </cell>
        </row>
        <row r="1241">
          <cell r="B1241" t="str">
            <v>526 - Didier Dubois</v>
          </cell>
        </row>
        <row r="1242">
          <cell r="B1242" t="str">
            <v>527 - Johanne Comeau</v>
          </cell>
        </row>
        <row r="1243">
          <cell r="B1243" t="str">
            <v>528 - Mélissa Perreault</v>
          </cell>
        </row>
        <row r="1244">
          <cell r="B1244" t="str">
            <v>529 - Benoit Simard (Forge 3000)</v>
          </cell>
        </row>
        <row r="1245">
          <cell r="B1245" t="str">
            <v>530 - Succession Marc-André Desnoyer</v>
          </cell>
        </row>
        <row r="1246">
          <cell r="B1246" t="str">
            <v>531 - Isabelle Gingras</v>
          </cell>
        </row>
        <row r="1247">
          <cell r="B1247" t="str">
            <v>532 - Marco Cusson</v>
          </cell>
        </row>
        <row r="1248">
          <cell r="B1248" t="str">
            <v>533 - Marie-Josée Bergeron</v>
          </cell>
        </row>
        <row r="1249">
          <cell r="B1249" t="str">
            <v>534 - Dominique Bérard (Succession)</v>
          </cell>
        </row>
        <row r="1250">
          <cell r="B1250" t="str">
            <v>535 - Renaud Tournilhac</v>
          </cell>
        </row>
        <row r="1251">
          <cell r="B1251" t="str">
            <v>536 - Patricia Harbec</v>
          </cell>
        </row>
        <row r="1252">
          <cell r="B1252" t="str">
            <v>537 - Succession Émile Fouarge</v>
          </cell>
        </row>
        <row r="1253">
          <cell r="B1253" t="str">
            <v>538 - Sonia Fournier</v>
          </cell>
        </row>
        <row r="1254">
          <cell r="B1254" t="str">
            <v>539 - Pierre Deshaies</v>
          </cell>
        </row>
        <row r="1255">
          <cell r="B1255" t="str">
            <v>540 - Succession Andrée Prud'Homme</v>
          </cell>
        </row>
        <row r="1256">
          <cell r="B1256" t="str">
            <v>541 - Pierre Lavallée</v>
          </cell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D86-06BB-4B43-97FE-978A255EBB4E}">
  <sheetPr codeName="Feuil5" filterMode="1">
    <tabColor rgb="FF8C8375"/>
    <pageSetUpPr fitToPage="1"/>
  </sheetPr>
  <dimension ref="A1:BR59"/>
  <sheetViews>
    <sheetView tabSelected="1" zoomScaleNormal="100" zoomScaleSheetLayoutView="90" workbookViewId="0">
      <selection sqref="A1:C44"/>
    </sheetView>
  </sheetViews>
  <sheetFormatPr baseColWidth="10" defaultColWidth="10.7109375" defaultRowHeight="13.5" x14ac:dyDescent="0.25"/>
  <cols>
    <col min="1" max="1" width="14.5703125" style="28" customWidth="1"/>
    <col min="2" max="2" width="45.7109375" style="24" customWidth="1"/>
    <col min="3" max="3" width="13" style="24" customWidth="1"/>
    <col min="4" max="4" width="10.42578125" style="24" bestFit="1" customWidth="1"/>
    <col min="5" max="6" width="9.5703125" style="24" bestFit="1" customWidth="1"/>
    <col min="7" max="7" width="11.85546875" style="24" bestFit="1" customWidth="1"/>
    <col min="8" max="8" width="24.42578125" style="24" bestFit="1" customWidth="1"/>
    <col min="9" max="9" width="30" style="24" bestFit="1" customWidth="1"/>
    <col min="10" max="70" width="15.7109375" style="24" customWidth="1"/>
    <col min="71" max="71" width="1.28515625" style="24" bestFit="1" customWidth="1"/>
    <col min="72" max="72" width="1.7109375" style="24" bestFit="1" customWidth="1"/>
    <col min="73" max="73" width="10.7109375" style="24" customWidth="1"/>
    <col min="74" max="16384" width="10.7109375" style="24"/>
  </cols>
  <sheetData>
    <row r="1" spans="1:70" s="5" customFormat="1" ht="41.25" thickBot="1" x14ac:dyDescent="0.3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0" t="s">
        <v>7</v>
      </c>
      <c r="I1" s="30" t="s">
        <v>8</v>
      </c>
      <c r="J1" s="3" t="str">
        <f>'[1]Comptes GL'!B7</f>
        <v>Revenus de consultation</v>
      </c>
      <c r="K1" s="3" t="str">
        <f>'[1]Comptes GL'!B8</f>
        <v>Revenus - Sociétés apparentées</v>
      </c>
      <c r="L1" s="3" t="s">
        <v>9</v>
      </c>
      <c r="M1" s="3" t="s">
        <v>10</v>
      </c>
      <c r="N1" s="3" t="s">
        <v>11</v>
      </c>
      <c r="O1" s="3" t="str">
        <f>'[1]Comptes GL'!B12</f>
        <v>Salaires</v>
      </c>
      <c r="P1" s="3" t="str">
        <f>'[1]Comptes GL'!B13</f>
        <v>Sous-traitance</v>
      </c>
      <c r="Q1" s="3" t="str">
        <f>'[1]Comptes GL'!B14</f>
        <v>Frais de déplacement</v>
      </c>
      <c r="R1" s="3" t="str">
        <f>'[1]Comptes GL'!B15</f>
        <v>Documentation et outils de recherche</v>
      </c>
      <c r="S1" s="3" t="str">
        <f>'[1]Comptes GL'!B16</f>
        <v>Frais de Formations</v>
      </c>
      <c r="T1" s="3" t="str">
        <f>'[1]Comptes GL'!B17</f>
        <v>Frais informatiques &amp; Site web</v>
      </c>
      <c r="U1" s="3" t="str">
        <f>'[1]Comptes GL'!B18</f>
        <v>Loyer</v>
      </c>
      <c r="V1" s="3" t="str">
        <f>'[1]Comptes GL'!B19</f>
        <v>Frais de communications</v>
      </c>
      <c r="W1" s="3" t="str">
        <f>'[1]Comptes GL'!B20</f>
        <v>Assurances &amp; Cotisations</v>
      </c>
      <c r="X1" s="3" t="str">
        <f>'[1]Comptes GL'!B21</f>
        <v>Frais de publicité</v>
      </c>
      <c r="Y1" s="3" t="str">
        <f>'[1]Comptes GL'!B22</f>
        <v>Frais de représentation</v>
      </c>
      <c r="Z1" s="3" t="str">
        <f>'[1]Comptes GL'!B23</f>
        <v>Golf / Pourvoirie</v>
      </c>
      <c r="AA1" s="3" t="str">
        <f>'[1]Comptes GL'!B24</f>
        <v>Frais de poste</v>
      </c>
      <c r="AB1" s="3" t="str">
        <f>'[1]Comptes GL'!B25</f>
        <v>Fournitures de bureau</v>
      </c>
      <c r="AC1" s="3" t="str">
        <f>'[1]Comptes GL'!B26</f>
        <v>Frais financiers</v>
      </c>
      <c r="AD1" s="3" t="str">
        <f>'[1]Comptes GL'!B27</f>
        <v>Mauvaises créances</v>
      </c>
      <c r="AE1" s="3" t="s">
        <v>12</v>
      </c>
      <c r="AF1" s="3" t="s">
        <v>13</v>
      </c>
      <c r="AG1" s="3" t="str">
        <f>'[1]Comptes GL'!B30</f>
        <v>Encaisse</v>
      </c>
      <c r="AH1" s="3" t="str">
        <f>'[1]Comptes GL'!B31</f>
        <v>Comptes clients</v>
      </c>
      <c r="AI1" s="3" t="str">
        <f>'[1]Comptes GL'!B32</f>
        <v>Provision mauvaises créances</v>
      </c>
      <c r="AJ1" s="3" t="str">
        <f>'[1]Comptes GL'!B33</f>
        <v>TPS payées</v>
      </c>
      <c r="AK1" s="3" t="str">
        <f>'[1]Comptes GL'!B34</f>
        <v>TVQ payées</v>
      </c>
      <c r="AL1" s="3" t="str">
        <f>'[1]Comptes GL'!B35</f>
        <v>TPS percues</v>
      </c>
      <c r="AM1" s="3" t="str">
        <f>'[1]Comptes GL'!B36</f>
        <v>TVQ percues</v>
      </c>
      <c r="AN1" s="3" t="str">
        <f>'[1]Comptes GL'!B37</f>
        <v>Acomptes provisionnels TPS</v>
      </c>
      <c r="AO1" s="3" t="s">
        <v>14</v>
      </c>
      <c r="AP1" s="3" t="s">
        <v>15</v>
      </c>
      <c r="AQ1" s="3" t="s">
        <v>16</v>
      </c>
      <c r="AR1" s="3" t="str">
        <f>'[1]Comptes GL'!B41</f>
        <v>Mobilier de bureau</v>
      </c>
      <c r="AS1" s="3" t="str">
        <f>'[1]Comptes GL'!B42</f>
        <v>Amort. Cum - mobil. de bureau</v>
      </c>
      <c r="AT1" s="3" t="str">
        <f>'[1]Comptes GL'!B43</f>
        <v>Matériel informatique</v>
      </c>
      <c r="AU1" s="3" t="str">
        <f>'[1]Comptes GL'!B44</f>
        <v>Amort. Cum - mat. Inform.</v>
      </c>
      <c r="AV1" s="3" t="str">
        <f>'[1]Comptes GL'!B45</f>
        <v>Logiciel informatique</v>
      </c>
      <c r="AW1" s="3" t="str">
        <f>'[1]Comptes GL'!B46</f>
        <v>Amort. Cum - logiciels</v>
      </c>
      <c r="AX1" s="3" t="str">
        <f>'[1]Comptes GL'!B47</f>
        <v>Achalandage</v>
      </c>
      <c r="AY1" s="3" t="str">
        <f>'[1]Comptes GL'!B48</f>
        <v>Amort. Cum - Achalandage</v>
      </c>
      <c r="AZ1" s="3" t="str">
        <f>'[1]Comptes GL'!B49</f>
        <v>Marge de crédit</v>
      </c>
      <c r="BA1" s="3" t="str">
        <f>'[1]Comptes GL'!B50</f>
        <v>Carte de crédit</v>
      </c>
      <c r="BB1" s="3" t="str">
        <f>'[1]Comptes GL'!B51</f>
        <v>Comptes fournisseurs</v>
      </c>
      <c r="BC1" s="3" t="str">
        <f>'[1]Comptes GL'!B52</f>
        <v>Salaires à payer</v>
      </c>
      <c r="BD1" s="3" t="str">
        <f>'[1]Comptes GL'!B53</f>
        <v>Vacances à payer</v>
      </c>
      <c r="BE1" s="3" t="str">
        <f>'[1]Comptes GL'!B54</f>
        <v>DAS à payer</v>
      </c>
      <c r="BF1" s="3" t="str">
        <f>'[1]Comptes GL'!B55</f>
        <v>Avances avec Guillaume Charron</v>
      </c>
      <c r="BG1" s="3" t="str">
        <f>'[1]Comptes GL'!B56</f>
        <v>Avances avec 9249-3626 Québec inc.</v>
      </c>
      <c r="BH1" s="3" t="str">
        <f>'[1]Comptes GL'!B57</f>
        <v>Avances avec 9333-4829 Québec inc</v>
      </c>
      <c r="BI1" s="3" t="str">
        <f>'[1]Comptes GL'!B58</f>
        <v>Impôt Fédéral à payer</v>
      </c>
      <c r="BJ1" s="3" t="str">
        <f>'[1]Comptes GL'!B59</f>
        <v>Impôt Québec à payer</v>
      </c>
      <c r="BK1" s="3" t="str">
        <f>'[1]Comptes GL'!B60</f>
        <v>Acomptes - Impôt Fédéral</v>
      </c>
      <c r="BL1" s="3" t="str">
        <f>'[1]Comptes GL'!B61</f>
        <v>Acomptes - Impôt Québec</v>
      </c>
      <c r="BM1" s="3" t="str">
        <f>'[1]Comptes GL'!B62</f>
        <v>Produit perçu d'avance</v>
      </c>
      <c r="BN1" s="3" t="str">
        <f>'[1]Comptes GL'!B63</f>
        <v>Actions ordinaires</v>
      </c>
      <c r="BO1" s="3" t="str">
        <f>'[1]Comptes GL'!B64</f>
        <v>Actions privilégiées</v>
      </c>
      <c r="BP1" s="3" t="str">
        <f>'[1]Comptes GL'!B65</f>
        <v>Bénéfices Non Répartis</v>
      </c>
      <c r="BQ1" s="3" t="str">
        <f>'[1]Comptes GL'!B66</f>
        <v>Dividendes</v>
      </c>
      <c r="BR1" s="4" t="s">
        <v>17</v>
      </c>
    </row>
    <row r="2" spans="1:70" s="12" customFormat="1" ht="14.25" hidden="1" thickBot="1" x14ac:dyDescent="0.3">
      <c r="A2" s="6" t="s">
        <v>18</v>
      </c>
      <c r="B2" s="7"/>
      <c r="C2" s="8"/>
      <c r="D2" s="8"/>
      <c r="E2" s="8"/>
      <c r="F2" s="8"/>
      <c r="G2" s="8"/>
      <c r="H2" s="9"/>
      <c r="I2" s="9"/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124365.80000000002</v>
      </c>
      <c r="AI2" s="10">
        <v>401270.99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-57401.530000000006</v>
      </c>
      <c r="AP2" s="10">
        <v>-114514.79</v>
      </c>
      <c r="AQ2" s="10">
        <v>68313</v>
      </c>
      <c r="AR2" s="10">
        <v>4063</v>
      </c>
      <c r="AS2" s="10">
        <v>91727.670000000027</v>
      </c>
      <c r="AT2" s="10">
        <v>-81101.17</v>
      </c>
      <c r="AU2" s="10">
        <v>113106.26</v>
      </c>
      <c r="AV2" s="10">
        <v>-108457.88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-359.39</v>
      </c>
      <c r="BC2" s="10">
        <v>-188.4</v>
      </c>
      <c r="BD2" s="10">
        <v>0</v>
      </c>
      <c r="BE2" s="10">
        <v>-16972.539999999997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15567</v>
      </c>
      <c r="BL2" s="10">
        <v>12776</v>
      </c>
      <c r="BM2" s="10">
        <v>-1217.3700000000008</v>
      </c>
      <c r="BN2" s="10">
        <v>-100</v>
      </c>
      <c r="BO2" s="10">
        <v>-300</v>
      </c>
      <c r="BP2" s="10">
        <v>-450576.65</v>
      </c>
      <c r="BQ2" s="10">
        <v>0</v>
      </c>
      <c r="BR2" s="11">
        <f>SUM(J2:BQ2)</f>
        <v>5.8207660913467407E-11</v>
      </c>
    </row>
    <row r="3" spans="1:70" s="1" customFormat="1" x14ac:dyDescent="0.25">
      <c r="A3" s="25">
        <v>45505</v>
      </c>
      <c r="B3" s="14" t="s">
        <v>19</v>
      </c>
      <c r="C3" s="15">
        <v>1810.86</v>
      </c>
      <c r="D3" s="15" t="s">
        <v>20</v>
      </c>
      <c r="E3" s="15">
        <f>ROUND(IF(D3='[1]Liste choix'!$C$8,0,IF($H3=$S$1,(C3/1.14975*0.05*0.5),C3/1.14975*0.05)),2)</f>
        <v>0</v>
      </c>
      <c r="F3" s="15">
        <f>ROUND(IF(D3='[1]Liste choix'!$C$8,0,IF($H3=$S$1,C3/1.14975*0.09975*0.5,C3/1.14975*0.09975)),2)</f>
        <v>0</v>
      </c>
      <c r="G3" s="15">
        <f t="shared" ref="G3:G54" si="0">C3-E3-F3</f>
        <v>1810.86</v>
      </c>
      <c r="H3" s="1" t="s">
        <v>21</v>
      </c>
      <c r="I3" s="1" t="s">
        <v>22</v>
      </c>
      <c r="J3" s="13">
        <f t="shared" ref="J3:J54" si="1">+IF($H3=$J$1,$G3,0)-IF($I3=$J$1,$G3,0)</f>
        <v>0</v>
      </c>
      <c r="K3" s="13">
        <f t="shared" ref="K3:Z18" si="2">+IF($H3=K$1,$G3,0)-IF($I3=K$1,$G3,0)</f>
        <v>0</v>
      </c>
      <c r="L3" s="13">
        <f t="shared" si="2"/>
        <v>0</v>
      </c>
      <c r="M3" s="13">
        <f t="shared" si="2"/>
        <v>0</v>
      </c>
      <c r="N3" s="13">
        <f t="shared" si="2"/>
        <v>0</v>
      </c>
      <c r="O3" s="13">
        <f t="shared" si="2"/>
        <v>0</v>
      </c>
      <c r="P3" s="13">
        <f t="shared" si="2"/>
        <v>0</v>
      </c>
      <c r="Q3" s="13">
        <f t="shared" si="2"/>
        <v>0</v>
      </c>
      <c r="R3" s="13">
        <f t="shared" si="2"/>
        <v>0</v>
      </c>
      <c r="S3" s="13">
        <f t="shared" si="2"/>
        <v>0</v>
      </c>
      <c r="T3" s="13">
        <f t="shared" si="2"/>
        <v>0</v>
      </c>
      <c r="U3" s="13">
        <f t="shared" si="2"/>
        <v>0</v>
      </c>
      <c r="V3" s="13">
        <f t="shared" si="2"/>
        <v>0</v>
      </c>
      <c r="W3" s="13">
        <f t="shared" si="2"/>
        <v>0</v>
      </c>
      <c r="X3" s="13">
        <f t="shared" si="2"/>
        <v>0</v>
      </c>
      <c r="Y3" s="13">
        <f t="shared" si="2"/>
        <v>0</v>
      </c>
      <c r="Z3" s="13">
        <f t="shared" si="2"/>
        <v>0</v>
      </c>
      <c r="AA3" s="13">
        <f t="shared" ref="AA3:AG17" si="3">+IF($H3=AA$1,$G3,0)-IF($I3=AA$1,$G3,0)</f>
        <v>0</v>
      </c>
      <c r="AB3" s="13">
        <f t="shared" si="3"/>
        <v>0</v>
      </c>
      <c r="AC3" s="13">
        <f t="shared" si="3"/>
        <v>0</v>
      </c>
      <c r="AD3" s="13">
        <f t="shared" si="3"/>
        <v>0</v>
      </c>
      <c r="AE3" s="13">
        <f t="shared" si="3"/>
        <v>0</v>
      </c>
      <c r="AF3" s="13">
        <f t="shared" si="3"/>
        <v>0</v>
      </c>
      <c r="AG3" s="13">
        <f t="shared" si="3"/>
        <v>1810.86</v>
      </c>
      <c r="AH3" s="13">
        <f t="shared" ref="AH3:AJ22" si="4">+IF($H3=AH$1,$C3,0)-IF($I3=AH$1,$C3,0)</f>
        <v>-1810.86</v>
      </c>
      <c r="AI3" s="13">
        <f t="shared" si="4"/>
        <v>0</v>
      </c>
      <c r="AJ3" s="13">
        <f t="shared" si="4"/>
        <v>0</v>
      </c>
      <c r="AK3" s="13">
        <f t="shared" ref="AK3:AK54" si="5">IF(D3="payée",$E3,0)</f>
        <v>0</v>
      </c>
      <c r="AL3" s="13">
        <f t="shared" ref="AL3:AL54" si="6">IF(D3="payée",$F3,0)</f>
        <v>0</v>
      </c>
      <c r="AM3" s="13">
        <f t="shared" ref="AM3:AM54" si="7">IF(D3="perçue",-$E3,0)</f>
        <v>0</v>
      </c>
      <c r="AN3" s="13">
        <f t="shared" ref="AN3:AN54" si="8">IF(D3="perçue",-$F3,0)</f>
        <v>0</v>
      </c>
      <c r="AO3" s="13">
        <f t="shared" ref="AO3:BA18" si="9">+IF($H3=AO$1,$G3,0)-IF($I3=AO$1,$G3,0)</f>
        <v>0</v>
      </c>
      <c r="AP3" s="13">
        <f t="shared" si="9"/>
        <v>0</v>
      </c>
      <c r="AQ3" s="13">
        <f t="shared" si="9"/>
        <v>0</v>
      </c>
      <c r="AR3" s="13">
        <f t="shared" si="9"/>
        <v>0</v>
      </c>
      <c r="AS3" s="13">
        <f t="shared" si="9"/>
        <v>0</v>
      </c>
      <c r="AT3" s="13">
        <f t="shared" si="9"/>
        <v>0</v>
      </c>
      <c r="AU3" s="13">
        <f t="shared" si="9"/>
        <v>0</v>
      </c>
      <c r="AV3" s="13">
        <f t="shared" si="9"/>
        <v>0</v>
      </c>
      <c r="AW3" s="13">
        <f t="shared" si="9"/>
        <v>0</v>
      </c>
      <c r="AX3" s="13">
        <f t="shared" si="9"/>
        <v>0</v>
      </c>
      <c r="AY3" s="13">
        <f t="shared" si="9"/>
        <v>0</v>
      </c>
      <c r="AZ3" s="13">
        <f t="shared" si="9"/>
        <v>0</v>
      </c>
      <c r="BA3" s="13">
        <f t="shared" si="9"/>
        <v>0</v>
      </c>
      <c r="BB3" s="13">
        <f t="shared" ref="BB3:BH18" si="10">+IF($H3=BB$1,$C3,0)-IF($I3=BB$1,$C3,0)</f>
        <v>0</v>
      </c>
      <c r="BC3" s="13">
        <f t="shared" si="10"/>
        <v>0</v>
      </c>
      <c r="BD3" s="13">
        <f t="shared" si="10"/>
        <v>0</v>
      </c>
      <c r="BE3" s="13">
        <f t="shared" si="10"/>
        <v>0</v>
      </c>
      <c r="BF3" s="13">
        <f t="shared" si="10"/>
        <v>0</v>
      </c>
      <c r="BG3" s="13">
        <f t="shared" si="10"/>
        <v>0</v>
      </c>
      <c r="BH3" s="13">
        <f t="shared" si="10"/>
        <v>0</v>
      </c>
      <c r="BI3" s="13">
        <f t="shared" ref="BI3:BQ18" si="11">+IF($H3=BI$1,$G3,0)-IF($I3=BI$1,$G3,0)</f>
        <v>0</v>
      </c>
      <c r="BJ3" s="13">
        <f t="shared" si="11"/>
        <v>0</v>
      </c>
      <c r="BK3" s="13">
        <f t="shared" si="11"/>
        <v>0</v>
      </c>
      <c r="BL3" s="13">
        <f t="shared" si="11"/>
        <v>0</v>
      </c>
      <c r="BM3" s="13">
        <f t="shared" si="11"/>
        <v>0</v>
      </c>
      <c r="BN3" s="13">
        <f t="shared" si="11"/>
        <v>0</v>
      </c>
      <c r="BO3" s="13">
        <f t="shared" si="11"/>
        <v>0</v>
      </c>
      <c r="BP3" s="13">
        <f t="shared" si="11"/>
        <v>0</v>
      </c>
      <c r="BQ3" s="13">
        <f t="shared" si="11"/>
        <v>0</v>
      </c>
      <c r="BR3" s="13">
        <f t="shared" ref="BR3:BR34" si="12">SUM(J3:BQ3)</f>
        <v>0</v>
      </c>
    </row>
    <row r="4" spans="1:70" s="1" customFormat="1" hidden="1" x14ac:dyDescent="0.25">
      <c r="A4" s="25">
        <v>45505</v>
      </c>
      <c r="B4" s="14" t="s">
        <v>23</v>
      </c>
      <c r="C4" s="15">
        <v>730.09</v>
      </c>
      <c r="D4" s="15" t="s">
        <v>24</v>
      </c>
      <c r="E4" s="15">
        <f>ROUND(IF(D4='[1]Liste choix'!$C$8,0,IF($H4=$S$1,(C4/1.14975*0.05*0.5),C4/1.14975*0.05)),2)</f>
        <v>31.75</v>
      </c>
      <c r="F4" s="15">
        <f>ROUND(IF(D4='[1]Liste choix'!$C$8,0,IF($H4=$S$1,C4/1.14975*0.09975*0.5,C4/1.14975*0.09975)),2)</f>
        <v>63.34</v>
      </c>
      <c r="G4" s="15">
        <f t="shared" si="0"/>
        <v>635</v>
      </c>
      <c r="H4" s="1" t="s">
        <v>25</v>
      </c>
      <c r="I4" s="1" t="s">
        <v>21</v>
      </c>
      <c r="J4" s="13">
        <f t="shared" si="1"/>
        <v>0</v>
      </c>
      <c r="K4" s="13">
        <f t="shared" si="2"/>
        <v>0</v>
      </c>
      <c r="L4" s="13">
        <f t="shared" si="2"/>
        <v>0</v>
      </c>
      <c r="M4" s="13">
        <f t="shared" si="2"/>
        <v>0</v>
      </c>
      <c r="N4" s="13">
        <f t="shared" si="2"/>
        <v>0</v>
      </c>
      <c r="O4" s="13">
        <f t="shared" si="2"/>
        <v>0</v>
      </c>
      <c r="P4" s="13">
        <f t="shared" si="2"/>
        <v>0</v>
      </c>
      <c r="Q4" s="13">
        <f t="shared" si="2"/>
        <v>0</v>
      </c>
      <c r="R4" s="13">
        <f t="shared" si="2"/>
        <v>0</v>
      </c>
      <c r="S4" s="13">
        <f t="shared" si="2"/>
        <v>0</v>
      </c>
      <c r="T4" s="13">
        <f t="shared" si="2"/>
        <v>0</v>
      </c>
      <c r="U4" s="13">
        <f t="shared" si="2"/>
        <v>635</v>
      </c>
      <c r="V4" s="13">
        <f t="shared" si="2"/>
        <v>0</v>
      </c>
      <c r="W4" s="13">
        <f t="shared" si="2"/>
        <v>0</v>
      </c>
      <c r="X4" s="13">
        <f t="shared" si="2"/>
        <v>0</v>
      </c>
      <c r="Y4" s="13">
        <f t="shared" si="2"/>
        <v>0</v>
      </c>
      <c r="Z4" s="13">
        <f t="shared" si="2"/>
        <v>0</v>
      </c>
      <c r="AA4" s="13">
        <f t="shared" si="3"/>
        <v>0</v>
      </c>
      <c r="AB4" s="13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13">
        <f t="shared" si="3"/>
        <v>-635</v>
      </c>
      <c r="AH4" s="13">
        <f t="shared" si="4"/>
        <v>0</v>
      </c>
      <c r="AI4" s="13">
        <f t="shared" si="4"/>
        <v>0</v>
      </c>
      <c r="AJ4" s="13">
        <f t="shared" si="4"/>
        <v>0</v>
      </c>
      <c r="AK4" s="13">
        <f t="shared" si="5"/>
        <v>31.75</v>
      </c>
      <c r="AL4" s="13">
        <f t="shared" si="6"/>
        <v>63.34</v>
      </c>
      <c r="AM4" s="13">
        <f t="shared" si="7"/>
        <v>0</v>
      </c>
      <c r="AN4" s="13">
        <f t="shared" si="8"/>
        <v>0</v>
      </c>
      <c r="AO4" s="13">
        <f t="shared" si="9"/>
        <v>0</v>
      </c>
      <c r="AP4" s="13">
        <f t="shared" si="9"/>
        <v>0</v>
      </c>
      <c r="AQ4" s="13">
        <f t="shared" si="9"/>
        <v>0</v>
      </c>
      <c r="AR4" s="13">
        <f t="shared" si="9"/>
        <v>0</v>
      </c>
      <c r="AS4" s="13">
        <f t="shared" si="9"/>
        <v>0</v>
      </c>
      <c r="AT4" s="13">
        <f t="shared" si="9"/>
        <v>0</v>
      </c>
      <c r="AU4" s="13">
        <f t="shared" si="9"/>
        <v>0</v>
      </c>
      <c r="AV4" s="13">
        <f t="shared" si="9"/>
        <v>0</v>
      </c>
      <c r="AW4" s="13">
        <f t="shared" si="9"/>
        <v>0</v>
      </c>
      <c r="AX4" s="13">
        <f t="shared" si="9"/>
        <v>0</v>
      </c>
      <c r="AY4" s="13">
        <f t="shared" si="9"/>
        <v>0</v>
      </c>
      <c r="AZ4" s="13">
        <f t="shared" si="9"/>
        <v>0</v>
      </c>
      <c r="BA4" s="13">
        <f t="shared" si="9"/>
        <v>0</v>
      </c>
      <c r="BB4" s="13">
        <f t="shared" si="10"/>
        <v>0</v>
      </c>
      <c r="BC4" s="13">
        <f t="shared" si="10"/>
        <v>0</v>
      </c>
      <c r="BD4" s="13">
        <f t="shared" si="10"/>
        <v>0</v>
      </c>
      <c r="BE4" s="13">
        <f t="shared" si="10"/>
        <v>0</v>
      </c>
      <c r="BF4" s="13">
        <f t="shared" si="10"/>
        <v>0</v>
      </c>
      <c r="BG4" s="13">
        <f t="shared" si="10"/>
        <v>0</v>
      </c>
      <c r="BH4" s="13">
        <f t="shared" si="10"/>
        <v>0</v>
      </c>
      <c r="BI4" s="13">
        <f t="shared" si="11"/>
        <v>0</v>
      </c>
      <c r="BJ4" s="13">
        <f t="shared" si="11"/>
        <v>0</v>
      </c>
      <c r="BK4" s="13">
        <f t="shared" si="11"/>
        <v>0</v>
      </c>
      <c r="BL4" s="13">
        <f t="shared" si="11"/>
        <v>0</v>
      </c>
      <c r="BM4" s="13">
        <f t="shared" si="11"/>
        <v>0</v>
      </c>
      <c r="BN4" s="13">
        <f t="shared" si="11"/>
        <v>0</v>
      </c>
      <c r="BO4" s="13">
        <f t="shared" si="11"/>
        <v>0</v>
      </c>
      <c r="BP4" s="13">
        <f t="shared" si="11"/>
        <v>0</v>
      </c>
      <c r="BQ4" s="13">
        <f t="shared" si="11"/>
        <v>0</v>
      </c>
      <c r="BR4" s="13">
        <f t="shared" si="12"/>
        <v>95.09</v>
      </c>
    </row>
    <row r="5" spans="1:70" s="1" customFormat="1" x14ac:dyDescent="0.25">
      <c r="A5" s="25">
        <v>45505</v>
      </c>
      <c r="B5" s="14" t="s">
        <v>26</v>
      </c>
      <c r="C5" s="15">
        <v>2816.89</v>
      </c>
      <c r="D5" s="15" t="s">
        <v>20</v>
      </c>
      <c r="E5" s="15">
        <f>ROUND(IF(D5='[1]Liste choix'!$C$8,0,IF($H5=$S$1,(C5/1.14975*0.05*0.5),C5/1.14975*0.05)),2)</f>
        <v>0</v>
      </c>
      <c r="F5" s="15">
        <f>ROUND(IF(D5='[1]Liste choix'!$C$8,0,IF($H5=$S$1,C5/1.14975*0.09975*0.5,C5/1.14975*0.09975)),2)</f>
        <v>0</v>
      </c>
      <c r="G5" s="15">
        <f t="shared" si="0"/>
        <v>2816.89</v>
      </c>
      <c r="H5" s="1" t="s">
        <v>21</v>
      </c>
      <c r="I5" s="1" t="s">
        <v>22</v>
      </c>
      <c r="J5" s="13">
        <f t="shared" si="1"/>
        <v>0</v>
      </c>
      <c r="K5" s="13">
        <f t="shared" si="2"/>
        <v>0</v>
      </c>
      <c r="L5" s="13">
        <f t="shared" si="2"/>
        <v>0</v>
      </c>
      <c r="M5" s="13">
        <f t="shared" si="2"/>
        <v>0</v>
      </c>
      <c r="N5" s="13">
        <f t="shared" si="2"/>
        <v>0</v>
      </c>
      <c r="O5" s="13">
        <f t="shared" si="2"/>
        <v>0</v>
      </c>
      <c r="P5" s="13">
        <f t="shared" si="2"/>
        <v>0</v>
      </c>
      <c r="Q5" s="13">
        <f t="shared" si="2"/>
        <v>0</v>
      </c>
      <c r="R5" s="13">
        <f t="shared" si="2"/>
        <v>0</v>
      </c>
      <c r="S5" s="13">
        <f t="shared" si="2"/>
        <v>0</v>
      </c>
      <c r="T5" s="13">
        <f t="shared" si="2"/>
        <v>0</v>
      </c>
      <c r="U5" s="13">
        <f t="shared" si="2"/>
        <v>0</v>
      </c>
      <c r="V5" s="13">
        <f t="shared" si="2"/>
        <v>0</v>
      </c>
      <c r="W5" s="13">
        <f t="shared" si="2"/>
        <v>0</v>
      </c>
      <c r="X5" s="13">
        <f t="shared" si="2"/>
        <v>0</v>
      </c>
      <c r="Y5" s="13">
        <f t="shared" si="2"/>
        <v>0</v>
      </c>
      <c r="Z5" s="13">
        <f t="shared" si="2"/>
        <v>0</v>
      </c>
      <c r="AA5" s="13">
        <f t="shared" si="3"/>
        <v>0</v>
      </c>
      <c r="AB5" s="13">
        <f t="shared" si="3"/>
        <v>0</v>
      </c>
      <c r="AC5" s="13">
        <f t="shared" si="3"/>
        <v>0</v>
      </c>
      <c r="AD5" s="13">
        <f t="shared" si="3"/>
        <v>0</v>
      </c>
      <c r="AE5" s="13">
        <f t="shared" si="3"/>
        <v>0</v>
      </c>
      <c r="AF5" s="13">
        <f t="shared" si="3"/>
        <v>0</v>
      </c>
      <c r="AG5" s="13">
        <f t="shared" si="3"/>
        <v>2816.89</v>
      </c>
      <c r="AH5" s="13">
        <f t="shared" si="4"/>
        <v>-2816.89</v>
      </c>
      <c r="AI5" s="13">
        <f t="shared" si="4"/>
        <v>0</v>
      </c>
      <c r="AJ5" s="13">
        <f t="shared" si="4"/>
        <v>0</v>
      </c>
      <c r="AK5" s="13">
        <f t="shared" si="5"/>
        <v>0</v>
      </c>
      <c r="AL5" s="13">
        <f t="shared" si="6"/>
        <v>0</v>
      </c>
      <c r="AM5" s="13">
        <f t="shared" si="7"/>
        <v>0</v>
      </c>
      <c r="AN5" s="13">
        <f t="shared" si="8"/>
        <v>0</v>
      </c>
      <c r="AO5" s="13">
        <f t="shared" si="9"/>
        <v>0</v>
      </c>
      <c r="AP5" s="13">
        <f t="shared" si="9"/>
        <v>0</v>
      </c>
      <c r="AQ5" s="13">
        <f t="shared" si="9"/>
        <v>0</v>
      </c>
      <c r="AR5" s="13">
        <f t="shared" si="9"/>
        <v>0</v>
      </c>
      <c r="AS5" s="13">
        <f t="shared" si="9"/>
        <v>0</v>
      </c>
      <c r="AT5" s="13">
        <f t="shared" si="9"/>
        <v>0</v>
      </c>
      <c r="AU5" s="13">
        <f t="shared" si="9"/>
        <v>0</v>
      </c>
      <c r="AV5" s="13">
        <f t="shared" si="9"/>
        <v>0</v>
      </c>
      <c r="AW5" s="13">
        <f t="shared" si="9"/>
        <v>0</v>
      </c>
      <c r="AX5" s="13">
        <f t="shared" si="9"/>
        <v>0</v>
      </c>
      <c r="AY5" s="13">
        <f t="shared" si="9"/>
        <v>0</v>
      </c>
      <c r="AZ5" s="13">
        <f t="shared" si="9"/>
        <v>0</v>
      </c>
      <c r="BA5" s="13">
        <f t="shared" si="9"/>
        <v>0</v>
      </c>
      <c r="BB5" s="13">
        <f t="shared" si="10"/>
        <v>0</v>
      </c>
      <c r="BC5" s="13">
        <f t="shared" si="10"/>
        <v>0</v>
      </c>
      <c r="BD5" s="13">
        <f t="shared" si="10"/>
        <v>0</v>
      </c>
      <c r="BE5" s="13">
        <f t="shared" si="10"/>
        <v>0</v>
      </c>
      <c r="BF5" s="13">
        <f t="shared" si="10"/>
        <v>0</v>
      </c>
      <c r="BG5" s="13">
        <f t="shared" si="10"/>
        <v>0</v>
      </c>
      <c r="BH5" s="13">
        <f t="shared" si="10"/>
        <v>0</v>
      </c>
      <c r="BI5" s="13">
        <f t="shared" si="11"/>
        <v>0</v>
      </c>
      <c r="BJ5" s="13">
        <f t="shared" si="11"/>
        <v>0</v>
      </c>
      <c r="BK5" s="13">
        <f t="shared" si="11"/>
        <v>0</v>
      </c>
      <c r="BL5" s="13">
        <f t="shared" si="11"/>
        <v>0</v>
      </c>
      <c r="BM5" s="13">
        <f t="shared" si="11"/>
        <v>0</v>
      </c>
      <c r="BN5" s="13">
        <f t="shared" si="11"/>
        <v>0</v>
      </c>
      <c r="BO5" s="13">
        <f t="shared" si="11"/>
        <v>0</v>
      </c>
      <c r="BP5" s="13">
        <f t="shared" si="11"/>
        <v>0</v>
      </c>
      <c r="BQ5" s="13">
        <f t="shared" si="11"/>
        <v>0</v>
      </c>
      <c r="BR5" s="13">
        <f t="shared" si="12"/>
        <v>0</v>
      </c>
    </row>
    <row r="6" spans="1:70" s="1" customFormat="1" x14ac:dyDescent="0.25">
      <c r="A6" s="25">
        <v>45505</v>
      </c>
      <c r="B6" s="14" t="s">
        <v>27</v>
      </c>
      <c r="C6" s="15">
        <v>1609.65</v>
      </c>
      <c r="D6" s="15" t="s">
        <v>20</v>
      </c>
      <c r="E6" s="15">
        <f>ROUND(IF(D6='[1]Liste choix'!$C$8,0,IF($H6=$S$1,(C6/1.14975*0.05*0.5),C6/1.14975*0.05)),2)</f>
        <v>0</v>
      </c>
      <c r="F6" s="15">
        <f>ROUND(IF(D6='[1]Liste choix'!$C$8,0,IF($H6=$S$1,C6/1.14975*0.09975*0.5,C6/1.14975*0.09975)),2)</f>
        <v>0</v>
      </c>
      <c r="G6" s="15">
        <f t="shared" si="0"/>
        <v>1609.65</v>
      </c>
      <c r="H6" s="1" t="s">
        <v>21</v>
      </c>
      <c r="I6" s="1" t="s">
        <v>22</v>
      </c>
      <c r="J6" s="13">
        <f t="shared" si="1"/>
        <v>0</v>
      </c>
      <c r="K6" s="13">
        <f t="shared" si="2"/>
        <v>0</v>
      </c>
      <c r="L6" s="13">
        <f t="shared" si="2"/>
        <v>0</v>
      </c>
      <c r="M6" s="13">
        <f t="shared" si="2"/>
        <v>0</v>
      </c>
      <c r="N6" s="13">
        <f t="shared" si="2"/>
        <v>0</v>
      </c>
      <c r="O6" s="13">
        <f t="shared" si="2"/>
        <v>0</v>
      </c>
      <c r="P6" s="13">
        <f t="shared" si="2"/>
        <v>0</v>
      </c>
      <c r="Q6" s="13">
        <f t="shared" si="2"/>
        <v>0</v>
      </c>
      <c r="R6" s="13">
        <f t="shared" si="2"/>
        <v>0</v>
      </c>
      <c r="S6" s="13">
        <f t="shared" si="2"/>
        <v>0</v>
      </c>
      <c r="T6" s="13">
        <f t="shared" si="2"/>
        <v>0</v>
      </c>
      <c r="U6" s="13">
        <f t="shared" si="2"/>
        <v>0</v>
      </c>
      <c r="V6" s="13">
        <f t="shared" si="2"/>
        <v>0</v>
      </c>
      <c r="W6" s="13">
        <f t="shared" si="2"/>
        <v>0</v>
      </c>
      <c r="X6" s="13">
        <f t="shared" si="2"/>
        <v>0</v>
      </c>
      <c r="Y6" s="13">
        <f t="shared" si="2"/>
        <v>0</v>
      </c>
      <c r="Z6" s="13">
        <f t="shared" si="2"/>
        <v>0</v>
      </c>
      <c r="AA6" s="13">
        <f t="shared" si="3"/>
        <v>0</v>
      </c>
      <c r="AB6" s="13">
        <f t="shared" si="3"/>
        <v>0</v>
      </c>
      <c r="AC6" s="13">
        <f t="shared" si="3"/>
        <v>0</v>
      </c>
      <c r="AD6" s="13">
        <f t="shared" si="3"/>
        <v>0</v>
      </c>
      <c r="AE6" s="13">
        <f t="shared" si="3"/>
        <v>0</v>
      </c>
      <c r="AF6" s="13">
        <f t="shared" si="3"/>
        <v>0</v>
      </c>
      <c r="AG6" s="13">
        <f t="shared" si="3"/>
        <v>1609.65</v>
      </c>
      <c r="AH6" s="13">
        <f t="shared" si="4"/>
        <v>-1609.65</v>
      </c>
      <c r="AI6" s="13">
        <f t="shared" si="4"/>
        <v>0</v>
      </c>
      <c r="AJ6" s="13">
        <f t="shared" si="4"/>
        <v>0</v>
      </c>
      <c r="AK6" s="13">
        <f t="shared" si="5"/>
        <v>0</v>
      </c>
      <c r="AL6" s="13">
        <f t="shared" si="6"/>
        <v>0</v>
      </c>
      <c r="AM6" s="13">
        <f t="shared" si="7"/>
        <v>0</v>
      </c>
      <c r="AN6" s="13">
        <f t="shared" si="8"/>
        <v>0</v>
      </c>
      <c r="AO6" s="13">
        <f t="shared" si="9"/>
        <v>0</v>
      </c>
      <c r="AP6" s="13">
        <f t="shared" si="9"/>
        <v>0</v>
      </c>
      <c r="AQ6" s="13">
        <f t="shared" si="9"/>
        <v>0</v>
      </c>
      <c r="AR6" s="13">
        <f t="shared" si="9"/>
        <v>0</v>
      </c>
      <c r="AS6" s="13">
        <f t="shared" si="9"/>
        <v>0</v>
      </c>
      <c r="AT6" s="13">
        <f t="shared" si="9"/>
        <v>0</v>
      </c>
      <c r="AU6" s="13">
        <f t="shared" si="9"/>
        <v>0</v>
      </c>
      <c r="AV6" s="13">
        <f t="shared" si="9"/>
        <v>0</v>
      </c>
      <c r="AW6" s="13">
        <f t="shared" si="9"/>
        <v>0</v>
      </c>
      <c r="AX6" s="13">
        <f t="shared" si="9"/>
        <v>0</v>
      </c>
      <c r="AY6" s="13">
        <f t="shared" si="9"/>
        <v>0</v>
      </c>
      <c r="AZ6" s="13">
        <f t="shared" si="9"/>
        <v>0</v>
      </c>
      <c r="BA6" s="13">
        <f t="shared" si="9"/>
        <v>0</v>
      </c>
      <c r="BB6" s="13">
        <f t="shared" si="10"/>
        <v>0</v>
      </c>
      <c r="BC6" s="13">
        <f t="shared" si="10"/>
        <v>0</v>
      </c>
      <c r="BD6" s="13">
        <f t="shared" si="10"/>
        <v>0</v>
      </c>
      <c r="BE6" s="13">
        <f t="shared" si="10"/>
        <v>0</v>
      </c>
      <c r="BF6" s="13">
        <f t="shared" si="10"/>
        <v>0</v>
      </c>
      <c r="BG6" s="13">
        <f t="shared" si="10"/>
        <v>0</v>
      </c>
      <c r="BH6" s="13">
        <f t="shared" si="10"/>
        <v>0</v>
      </c>
      <c r="BI6" s="13">
        <f t="shared" si="11"/>
        <v>0</v>
      </c>
      <c r="BJ6" s="13">
        <f t="shared" si="11"/>
        <v>0</v>
      </c>
      <c r="BK6" s="13">
        <f t="shared" si="11"/>
        <v>0</v>
      </c>
      <c r="BL6" s="13">
        <f t="shared" si="11"/>
        <v>0</v>
      </c>
      <c r="BM6" s="13">
        <f t="shared" si="11"/>
        <v>0</v>
      </c>
      <c r="BN6" s="13">
        <f t="shared" si="11"/>
        <v>0</v>
      </c>
      <c r="BO6" s="13">
        <f t="shared" si="11"/>
        <v>0</v>
      </c>
      <c r="BP6" s="13">
        <f t="shared" si="11"/>
        <v>0</v>
      </c>
      <c r="BQ6" s="13">
        <f t="shared" si="11"/>
        <v>0</v>
      </c>
      <c r="BR6" s="13">
        <f t="shared" si="12"/>
        <v>0</v>
      </c>
    </row>
    <row r="7" spans="1:70" s="1" customFormat="1" x14ac:dyDescent="0.25">
      <c r="A7" s="25">
        <v>45505</v>
      </c>
      <c r="B7" s="14" t="s">
        <v>87</v>
      </c>
      <c r="C7" s="15">
        <v>1609.65</v>
      </c>
      <c r="D7" s="15" t="s">
        <v>20</v>
      </c>
      <c r="E7" s="15">
        <f>ROUND(IF(D7='[1]Liste choix'!$C$8,0,IF($H7=$S$1,(C7/1.14975*0.05*0.5),C7/1.14975*0.05)),2)</f>
        <v>0</v>
      </c>
      <c r="F7" s="15">
        <f>ROUND(IF(D7='[1]Liste choix'!$C$8,0,IF($H7=$S$1,C7/1.14975*0.09975*0.5,C7/1.14975*0.09975)),2)</f>
        <v>0</v>
      </c>
      <c r="G7" s="15">
        <f t="shared" si="0"/>
        <v>1609.65</v>
      </c>
      <c r="H7" s="1" t="s">
        <v>21</v>
      </c>
      <c r="I7" s="1" t="s">
        <v>22</v>
      </c>
      <c r="J7" s="13">
        <f t="shared" si="1"/>
        <v>0</v>
      </c>
      <c r="K7" s="13">
        <f t="shared" si="2"/>
        <v>0</v>
      </c>
      <c r="L7" s="13">
        <f t="shared" si="2"/>
        <v>0</v>
      </c>
      <c r="M7" s="13">
        <f t="shared" si="2"/>
        <v>0</v>
      </c>
      <c r="N7" s="13">
        <f t="shared" si="2"/>
        <v>0</v>
      </c>
      <c r="O7" s="13">
        <f t="shared" si="2"/>
        <v>0</v>
      </c>
      <c r="P7" s="13">
        <f t="shared" si="2"/>
        <v>0</v>
      </c>
      <c r="Q7" s="13">
        <f t="shared" si="2"/>
        <v>0</v>
      </c>
      <c r="R7" s="13">
        <f t="shared" si="2"/>
        <v>0</v>
      </c>
      <c r="S7" s="13">
        <f t="shared" si="2"/>
        <v>0</v>
      </c>
      <c r="T7" s="13">
        <f t="shared" si="2"/>
        <v>0</v>
      </c>
      <c r="U7" s="13">
        <f t="shared" si="2"/>
        <v>0</v>
      </c>
      <c r="V7" s="13">
        <f t="shared" si="2"/>
        <v>0</v>
      </c>
      <c r="W7" s="13">
        <f t="shared" si="2"/>
        <v>0</v>
      </c>
      <c r="X7" s="13">
        <f t="shared" si="2"/>
        <v>0</v>
      </c>
      <c r="Y7" s="13">
        <f t="shared" si="2"/>
        <v>0</v>
      </c>
      <c r="Z7" s="13">
        <f t="shared" si="2"/>
        <v>0</v>
      </c>
      <c r="AA7" s="13">
        <f t="shared" si="3"/>
        <v>0</v>
      </c>
      <c r="AB7" s="13">
        <f t="shared" si="3"/>
        <v>0</v>
      </c>
      <c r="AC7" s="13">
        <f t="shared" si="3"/>
        <v>0</v>
      </c>
      <c r="AD7" s="13">
        <f t="shared" si="3"/>
        <v>0</v>
      </c>
      <c r="AE7" s="13">
        <f t="shared" si="3"/>
        <v>0</v>
      </c>
      <c r="AF7" s="13">
        <f t="shared" si="3"/>
        <v>0</v>
      </c>
      <c r="AG7" s="13">
        <f t="shared" si="3"/>
        <v>1609.65</v>
      </c>
      <c r="AH7" s="13">
        <f t="shared" si="4"/>
        <v>-1609.65</v>
      </c>
      <c r="AI7" s="13">
        <f t="shared" si="4"/>
        <v>0</v>
      </c>
      <c r="AJ7" s="13">
        <f t="shared" si="4"/>
        <v>0</v>
      </c>
      <c r="AK7" s="13">
        <f t="shared" si="5"/>
        <v>0</v>
      </c>
      <c r="AL7" s="13">
        <f t="shared" si="6"/>
        <v>0</v>
      </c>
      <c r="AM7" s="13">
        <f t="shared" si="7"/>
        <v>0</v>
      </c>
      <c r="AN7" s="13">
        <f t="shared" si="8"/>
        <v>0</v>
      </c>
      <c r="AO7" s="13">
        <f t="shared" si="9"/>
        <v>0</v>
      </c>
      <c r="AP7" s="13">
        <f t="shared" si="9"/>
        <v>0</v>
      </c>
      <c r="AQ7" s="13">
        <f t="shared" si="9"/>
        <v>0</v>
      </c>
      <c r="AR7" s="13">
        <f t="shared" si="9"/>
        <v>0</v>
      </c>
      <c r="AS7" s="13">
        <f t="shared" si="9"/>
        <v>0</v>
      </c>
      <c r="AT7" s="13">
        <f t="shared" si="9"/>
        <v>0</v>
      </c>
      <c r="AU7" s="13">
        <f t="shared" si="9"/>
        <v>0</v>
      </c>
      <c r="AV7" s="13">
        <f t="shared" si="9"/>
        <v>0</v>
      </c>
      <c r="AW7" s="13">
        <f t="shared" si="9"/>
        <v>0</v>
      </c>
      <c r="AX7" s="13">
        <f t="shared" si="9"/>
        <v>0</v>
      </c>
      <c r="AY7" s="13">
        <f t="shared" si="9"/>
        <v>0</v>
      </c>
      <c r="AZ7" s="13">
        <f t="shared" si="9"/>
        <v>0</v>
      </c>
      <c r="BA7" s="13">
        <f t="shared" si="9"/>
        <v>0</v>
      </c>
      <c r="BB7" s="13">
        <f t="shared" si="10"/>
        <v>0</v>
      </c>
      <c r="BC7" s="13">
        <f t="shared" si="10"/>
        <v>0</v>
      </c>
      <c r="BD7" s="13">
        <f t="shared" si="10"/>
        <v>0</v>
      </c>
      <c r="BE7" s="13">
        <f t="shared" si="10"/>
        <v>0</v>
      </c>
      <c r="BF7" s="13">
        <f t="shared" si="10"/>
        <v>0</v>
      </c>
      <c r="BG7" s="13">
        <f t="shared" si="10"/>
        <v>0</v>
      </c>
      <c r="BH7" s="13">
        <f t="shared" si="10"/>
        <v>0</v>
      </c>
      <c r="BI7" s="13">
        <f t="shared" si="11"/>
        <v>0</v>
      </c>
      <c r="BJ7" s="13">
        <f t="shared" si="11"/>
        <v>0</v>
      </c>
      <c r="BK7" s="13">
        <f t="shared" si="11"/>
        <v>0</v>
      </c>
      <c r="BL7" s="13">
        <f t="shared" si="11"/>
        <v>0</v>
      </c>
      <c r="BM7" s="13">
        <f t="shared" si="11"/>
        <v>0</v>
      </c>
      <c r="BN7" s="13">
        <f t="shared" si="11"/>
        <v>0</v>
      </c>
      <c r="BO7" s="13">
        <f t="shared" si="11"/>
        <v>0</v>
      </c>
      <c r="BP7" s="13">
        <f t="shared" si="11"/>
        <v>0</v>
      </c>
      <c r="BQ7" s="13">
        <f t="shared" si="11"/>
        <v>0</v>
      </c>
      <c r="BR7" s="13">
        <f t="shared" si="12"/>
        <v>0</v>
      </c>
    </row>
    <row r="8" spans="1:70" s="1" customFormat="1" x14ac:dyDescent="0.25">
      <c r="A8" s="25">
        <v>45505</v>
      </c>
      <c r="B8" s="14" t="s">
        <v>28</v>
      </c>
      <c r="C8" s="15">
        <v>1609.65</v>
      </c>
      <c r="D8" s="15" t="s">
        <v>20</v>
      </c>
      <c r="E8" s="15">
        <f>ROUND(IF(D8='[1]Liste choix'!$C$8,0,IF($H8=$S$1,(C8/1.14975*0.05*0.5),C8/1.14975*0.05)),2)</f>
        <v>0</v>
      </c>
      <c r="F8" s="15">
        <f>ROUND(IF(D8='[1]Liste choix'!$C$8,0,IF($H8=$S$1,C8/1.14975*0.09975*0.5,C8/1.14975*0.09975)),2)</f>
        <v>0</v>
      </c>
      <c r="G8" s="15">
        <f t="shared" si="0"/>
        <v>1609.65</v>
      </c>
      <c r="H8" s="1" t="s">
        <v>21</v>
      </c>
      <c r="I8" s="1" t="s">
        <v>22</v>
      </c>
      <c r="J8" s="13">
        <f t="shared" si="1"/>
        <v>0</v>
      </c>
      <c r="K8" s="13">
        <f t="shared" si="2"/>
        <v>0</v>
      </c>
      <c r="L8" s="13">
        <f t="shared" si="2"/>
        <v>0</v>
      </c>
      <c r="M8" s="13">
        <f t="shared" si="2"/>
        <v>0</v>
      </c>
      <c r="N8" s="13">
        <f t="shared" si="2"/>
        <v>0</v>
      </c>
      <c r="O8" s="13">
        <f t="shared" si="2"/>
        <v>0</v>
      </c>
      <c r="P8" s="13">
        <f t="shared" si="2"/>
        <v>0</v>
      </c>
      <c r="Q8" s="13">
        <f t="shared" si="2"/>
        <v>0</v>
      </c>
      <c r="R8" s="13">
        <f t="shared" si="2"/>
        <v>0</v>
      </c>
      <c r="S8" s="13">
        <f t="shared" si="2"/>
        <v>0</v>
      </c>
      <c r="T8" s="13">
        <f t="shared" si="2"/>
        <v>0</v>
      </c>
      <c r="U8" s="13">
        <f t="shared" si="2"/>
        <v>0</v>
      </c>
      <c r="V8" s="13">
        <f t="shared" si="2"/>
        <v>0</v>
      </c>
      <c r="W8" s="13">
        <f t="shared" si="2"/>
        <v>0</v>
      </c>
      <c r="X8" s="13">
        <f t="shared" si="2"/>
        <v>0</v>
      </c>
      <c r="Y8" s="13">
        <f t="shared" si="2"/>
        <v>0</v>
      </c>
      <c r="Z8" s="13">
        <f t="shared" si="2"/>
        <v>0</v>
      </c>
      <c r="AA8" s="13">
        <f t="shared" si="3"/>
        <v>0</v>
      </c>
      <c r="AB8" s="13">
        <f t="shared" si="3"/>
        <v>0</v>
      </c>
      <c r="AC8" s="13">
        <f t="shared" si="3"/>
        <v>0</v>
      </c>
      <c r="AD8" s="13">
        <f t="shared" si="3"/>
        <v>0</v>
      </c>
      <c r="AE8" s="13">
        <f t="shared" si="3"/>
        <v>0</v>
      </c>
      <c r="AF8" s="13">
        <f t="shared" si="3"/>
        <v>0</v>
      </c>
      <c r="AG8" s="13">
        <f t="shared" si="3"/>
        <v>1609.65</v>
      </c>
      <c r="AH8" s="13">
        <f t="shared" si="4"/>
        <v>-1609.65</v>
      </c>
      <c r="AI8" s="13">
        <f t="shared" si="4"/>
        <v>0</v>
      </c>
      <c r="AJ8" s="13">
        <f t="shared" si="4"/>
        <v>0</v>
      </c>
      <c r="AK8" s="13">
        <f t="shared" si="5"/>
        <v>0</v>
      </c>
      <c r="AL8" s="13">
        <f t="shared" si="6"/>
        <v>0</v>
      </c>
      <c r="AM8" s="13">
        <f t="shared" si="7"/>
        <v>0</v>
      </c>
      <c r="AN8" s="13">
        <f t="shared" si="8"/>
        <v>0</v>
      </c>
      <c r="AO8" s="13">
        <f t="shared" si="9"/>
        <v>0</v>
      </c>
      <c r="AP8" s="13">
        <f t="shared" si="9"/>
        <v>0</v>
      </c>
      <c r="AQ8" s="13">
        <f t="shared" si="9"/>
        <v>0</v>
      </c>
      <c r="AR8" s="13">
        <f t="shared" si="9"/>
        <v>0</v>
      </c>
      <c r="AS8" s="13">
        <f t="shared" si="9"/>
        <v>0</v>
      </c>
      <c r="AT8" s="13">
        <f t="shared" si="9"/>
        <v>0</v>
      </c>
      <c r="AU8" s="13">
        <f t="shared" si="9"/>
        <v>0</v>
      </c>
      <c r="AV8" s="13">
        <f t="shared" si="9"/>
        <v>0</v>
      </c>
      <c r="AW8" s="13">
        <f t="shared" si="9"/>
        <v>0</v>
      </c>
      <c r="AX8" s="13">
        <f t="shared" si="9"/>
        <v>0</v>
      </c>
      <c r="AY8" s="13">
        <f t="shared" si="9"/>
        <v>0</v>
      </c>
      <c r="AZ8" s="13">
        <f t="shared" si="9"/>
        <v>0</v>
      </c>
      <c r="BA8" s="13">
        <f t="shared" si="9"/>
        <v>0</v>
      </c>
      <c r="BB8" s="13">
        <f t="shared" si="10"/>
        <v>0</v>
      </c>
      <c r="BC8" s="13">
        <f t="shared" si="10"/>
        <v>0</v>
      </c>
      <c r="BD8" s="13">
        <f t="shared" si="10"/>
        <v>0</v>
      </c>
      <c r="BE8" s="13">
        <f t="shared" si="10"/>
        <v>0</v>
      </c>
      <c r="BF8" s="13">
        <f t="shared" si="10"/>
        <v>0</v>
      </c>
      <c r="BG8" s="13">
        <f t="shared" si="10"/>
        <v>0</v>
      </c>
      <c r="BH8" s="13">
        <f t="shared" si="10"/>
        <v>0</v>
      </c>
      <c r="BI8" s="13">
        <f t="shared" si="11"/>
        <v>0</v>
      </c>
      <c r="BJ8" s="13">
        <f t="shared" si="11"/>
        <v>0</v>
      </c>
      <c r="BK8" s="13">
        <f t="shared" si="11"/>
        <v>0</v>
      </c>
      <c r="BL8" s="13">
        <f t="shared" si="11"/>
        <v>0</v>
      </c>
      <c r="BM8" s="13">
        <f t="shared" si="11"/>
        <v>0</v>
      </c>
      <c r="BN8" s="13">
        <f t="shared" si="11"/>
        <v>0</v>
      </c>
      <c r="BO8" s="13">
        <f t="shared" si="11"/>
        <v>0</v>
      </c>
      <c r="BP8" s="13">
        <f t="shared" si="11"/>
        <v>0</v>
      </c>
      <c r="BQ8" s="13">
        <f t="shared" si="11"/>
        <v>0</v>
      </c>
      <c r="BR8" s="13">
        <f t="shared" si="12"/>
        <v>0</v>
      </c>
    </row>
    <row r="9" spans="1:70" s="1" customFormat="1" x14ac:dyDescent="0.25">
      <c r="A9" s="25">
        <v>45505</v>
      </c>
      <c r="B9" s="14" t="s">
        <v>29</v>
      </c>
      <c r="C9" s="15">
        <v>1106.6400000000001</v>
      </c>
      <c r="D9" s="15" t="s">
        <v>20</v>
      </c>
      <c r="E9" s="15">
        <f>ROUND(IF(D9='[1]Liste choix'!$C$8,0,IF($H9=$S$1,(C9/1.14975*0.05*0.5),C9/1.14975*0.05)),2)</f>
        <v>0</v>
      </c>
      <c r="F9" s="15">
        <f>ROUND(IF(D9='[1]Liste choix'!$C$8,0,IF($H9=$S$1,C9/1.14975*0.09975*0.5,C9/1.14975*0.09975)),2)</f>
        <v>0</v>
      </c>
      <c r="G9" s="15">
        <f t="shared" si="0"/>
        <v>1106.6400000000001</v>
      </c>
      <c r="H9" s="1" t="s">
        <v>21</v>
      </c>
      <c r="I9" s="1" t="s">
        <v>22</v>
      </c>
      <c r="J9" s="13">
        <f t="shared" si="1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13">
        <f t="shared" si="2"/>
        <v>0</v>
      </c>
      <c r="S9" s="13">
        <f t="shared" si="2"/>
        <v>0</v>
      </c>
      <c r="T9" s="13">
        <f t="shared" si="2"/>
        <v>0</v>
      </c>
      <c r="U9" s="13">
        <f t="shared" si="2"/>
        <v>0</v>
      </c>
      <c r="V9" s="13">
        <f t="shared" si="2"/>
        <v>0</v>
      </c>
      <c r="W9" s="13">
        <f t="shared" si="2"/>
        <v>0</v>
      </c>
      <c r="X9" s="13">
        <f t="shared" si="2"/>
        <v>0</v>
      </c>
      <c r="Y9" s="13">
        <f t="shared" si="2"/>
        <v>0</v>
      </c>
      <c r="Z9" s="13">
        <f t="shared" si="2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3"/>
        <v>1106.6400000000001</v>
      </c>
      <c r="AH9" s="13">
        <f t="shared" si="4"/>
        <v>-1106.6400000000001</v>
      </c>
      <c r="AI9" s="13">
        <f t="shared" si="4"/>
        <v>0</v>
      </c>
      <c r="AJ9" s="13">
        <f t="shared" si="4"/>
        <v>0</v>
      </c>
      <c r="AK9" s="13">
        <f t="shared" si="5"/>
        <v>0</v>
      </c>
      <c r="AL9" s="13">
        <f t="shared" si="6"/>
        <v>0</v>
      </c>
      <c r="AM9" s="13">
        <f t="shared" si="7"/>
        <v>0</v>
      </c>
      <c r="AN9" s="13">
        <f t="shared" si="8"/>
        <v>0</v>
      </c>
      <c r="AO9" s="13">
        <f t="shared" si="9"/>
        <v>0</v>
      </c>
      <c r="AP9" s="13">
        <f t="shared" si="9"/>
        <v>0</v>
      </c>
      <c r="AQ9" s="13">
        <f t="shared" si="9"/>
        <v>0</v>
      </c>
      <c r="AR9" s="13">
        <f t="shared" si="9"/>
        <v>0</v>
      </c>
      <c r="AS9" s="13">
        <f t="shared" si="9"/>
        <v>0</v>
      </c>
      <c r="AT9" s="13">
        <f t="shared" si="9"/>
        <v>0</v>
      </c>
      <c r="AU9" s="13">
        <f t="shared" si="9"/>
        <v>0</v>
      </c>
      <c r="AV9" s="13">
        <f t="shared" si="9"/>
        <v>0</v>
      </c>
      <c r="AW9" s="13">
        <f t="shared" si="9"/>
        <v>0</v>
      </c>
      <c r="AX9" s="13">
        <f t="shared" si="9"/>
        <v>0</v>
      </c>
      <c r="AY9" s="13">
        <f t="shared" si="9"/>
        <v>0</v>
      </c>
      <c r="AZ9" s="13">
        <f t="shared" si="9"/>
        <v>0</v>
      </c>
      <c r="BA9" s="13">
        <f t="shared" si="9"/>
        <v>0</v>
      </c>
      <c r="BB9" s="13">
        <f t="shared" si="10"/>
        <v>0</v>
      </c>
      <c r="BC9" s="13">
        <f t="shared" si="10"/>
        <v>0</v>
      </c>
      <c r="BD9" s="13">
        <f t="shared" si="10"/>
        <v>0</v>
      </c>
      <c r="BE9" s="13">
        <f t="shared" si="10"/>
        <v>0</v>
      </c>
      <c r="BF9" s="13">
        <f t="shared" si="10"/>
        <v>0</v>
      </c>
      <c r="BG9" s="13">
        <f t="shared" si="10"/>
        <v>0</v>
      </c>
      <c r="BH9" s="13">
        <f t="shared" si="10"/>
        <v>0</v>
      </c>
      <c r="BI9" s="13">
        <f t="shared" si="11"/>
        <v>0</v>
      </c>
      <c r="BJ9" s="13">
        <f t="shared" si="11"/>
        <v>0</v>
      </c>
      <c r="BK9" s="13">
        <f t="shared" si="11"/>
        <v>0</v>
      </c>
      <c r="BL9" s="13">
        <f t="shared" si="11"/>
        <v>0</v>
      </c>
      <c r="BM9" s="13">
        <f t="shared" si="11"/>
        <v>0</v>
      </c>
      <c r="BN9" s="13">
        <f t="shared" si="11"/>
        <v>0</v>
      </c>
      <c r="BO9" s="13">
        <f t="shared" si="11"/>
        <v>0</v>
      </c>
      <c r="BP9" s="13">
        <f t="shared" si="11"/>
        <v>0</v>
      </c>
      <c r="BQ9" s="13">
        <f t="shared" si="11"/>
        <v>0</v>
      </c>
      <c r="BR9" s="13">
        <f t="shared" si="12"/>
        <v>0</v>
      </c>
    </row>
    <row r="10" spans="1:70" s="1" customFormat="1" x14ac:dyDescent="0.25">
      <c r="A10" s="25">
        <v>45505</v>
      </c>
      <c r="B10" s="14" t="s">
        <v>89</v>
      </c>
      <c r="C10" s="15">
        <v>503.01</v>
      </c>
      <c r="D10" s="15" t="s">
        <v>20</v>
      </c>
      <c r="E10" s="15">
        <f>ROUND(IF(D10='[1]Liste choix'!$C$8,0,IF($H10=$S$1,(C10/1.14975*0.05*0.5),C10/1.14975*0.05)),2)</f>
        <v>0</v>
      </c>
      <c r="F10" s="15">
        <f>ROUND(IF(D10='[1]Liste choix'!$C$8,0,IF($H10=$S$1,C10/1.14975*0.09975*0.5,C10/1.14975*0.09975)),2)</f>
        <v>0</v>
      </c>
      <c r="G10" s="15">
        <f t="shared" si="0"/>
        <v>503.01</v>
      </c>
      <c r="H10" s="1" t="s">
        <v>21</v>
      </c>
      <c r="I10" s="1" t="s">
        <v>22</v>
      </c>
      <c r="J10" s="13">
        <f t="shared" si="1"/>
        <v>0</v>
      </c>
      <c r="K10" s="13">
        <f t="shared" si="2"/>
        <v>0</v>
      </c>
      <c r="L10" s="13">
        <f t="shared" si="2"/>
        <v>0</v>
      </c>
      <c r="M10" s="13">
        <f t="shared" si="2"/>
        <v>0</v>
      </c>
      <c r="N10" s="13">
        <f t="shared" si="2"/>
        <v>0</v>
      </c>
      <c r="O10" s="13">
        <f t="shared" si="2"/>
        <v>0</v>
      </c>
      <c r="P10" s="13">
        <f t="shared" si="2"/>
        <v>0</v>
      </c>
      <c r="Q10" s="13">
        <f t="shared" si="2"/>
        <v>0</v>
      </c>
      <c r="R10" s="13">
        <f t="shared" si="2"/>
        <v>0</v>
      </c>
      <c r="S10" s="13">
        <f t="shared" si="2"/>
        <v>0</v>
      </c>
      <c r="T10" s="13">
        <f t="shared" si="2"/>
        <v>0</v>
      </c>
      <c r="U10" s="13">
        <f t="shared" si="2"/>
        <v>0</v>
      </c>
      <c r="V10" s="13">
        <f t="shared" si="2"/>
        <v>0</v>
      </c>
      <c r="W10" s="13">
        <f t="shared" si="2"/>
        <v>0</v>
      </c>
      <c r="X10" s="13">
        <f t="shared" si="2"/>
        <v>0</v>
      </c>
      <c r="Y10" s="13">
        <f t="shared" si="2"/>
        <v>0</v>
      </c>
      <c r="Z10" s="13">
        <f t="shared" si="2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3"/>
        <v>503.01</v>
      </c>
      <c r="AH10" s="13">
        <f t="shared" si="4"/>
        <v>-503.01</v>
      </c>
      <c r="AI10" s="13">
        <f t="shared" si="4"/>
        <v>0</v>
      </c>
      <c r="AJ10" s="13">
        <f t="shared" si="4"/>
        <v>0</v>
      </c>
      <c r="AK10" s="13">
        <f t="shared" si="5"/>
        <v>0</v>
      </c>
      <c r="AL10" s="13">
        <f t="shared" si="6"/>
        <v>0</v>
      </c>
      <c r="AM10" s="13">
        <f t="shared" si="7"/>
        <v>0</v>
      </c>
      <c r="AN10" s="13">
        <f t="shared" si="8"/>
        <v>0</v>
      </c>
      <c r="AO10" s="13">
        <f t="shared" si="9"/>
        <v>0</v>
      </c>
      <c r="AP10" s="13">
        <f t="shared" si="9"/>
        <v>0</v>
      </c>
      <c r="AQ10" s="13">
        <f t="shared" si="9"/>
        <v>0</v>
      </c>
      <c r="AR10" s="13">
        <f t="shared" si="9"/>
        <v>0</v>
      </c>
      <c r="AS10" s="13">
        <f t="shared" si="9"/>
        <v>0</v>
      </c>
      <c r="AT10" s="13">
        <f t="shared" si="9"/>
        <v>0</v>
      </c>
      <c r="AU10" s="13">
        <f t="shared" si="9"/>
        <v>0</v>
      </c>
      <c r="AV10" s="13">
        <f t="shared" si="9"/>
        <v>0</v>
      </c>
      <c r="AW10" s="13">
        <f t="shared" si="9"/>
        <v>0</v>
      </c>
      <c r="AX10" s="13">
        <f t="shared" si="9"/>
        <v>0</v>
      </c>
      <c r="AY10" s="13">
        <f t="shared" si="9"/>
        <v>0</v>
      </c>
      <c r="AZ10" s="13">
        <f t="shared" si="9"/>
        <v>0</v>
      </c>
      <c r="BA10" s="13">
        <f t="shared" si="9"/>
        <v>0</v>
      </c>
      <c r="BB10" s="13">
        <f t="shared" si="10"/>
        <v>0</v>
      </c>
      <c r="BC10" s="13">
        <f t="shared" si="10"/>
        <v>0</v>
      </c>
      <c r="BD10" s="13">
        <f t="shared" si="10"/>
        <v>0</v>
      </c>
      <c r="BE10" s="13">
        <f t="shared" si="10"/>
        <v>0</v>
      </c>
      <c r="BF10" s="13">
        <f t="shared" si="10"/>
        <v>0</v>
      </c>
      <c r="BG10" s="13">
        <f t="shared" si="10"/>
        <v>0</v>
      </c>
      <c r="BH10" s="13">
        <f t="shared" si="10"/>
        <v>0</v>
      </c>
      <c r="BI10" s="13">
        <f t="shared" si="11"/>
        <v>0</v>
      </c>
      <c r="BJ10" s="13">
        <f t="shared" si="11"/>
        <v>0</v>
      </c>
      <c r="BK10" s="13">
        <f t="shared" si="11"/>
        <v>0</v>
      </c>
      <c r="BL10" s="13">
        <f t="shared" si="11"/>
        <v>0</v>
      </c>
      <c r="BM10" s="13">
        <f t="shared" si="11"/>
        <v>0</v>
      </c>
      <c r="BN10" s="13">
        <f t="shared" si="11"/>
        <v>0</v>
      </c>
      <c r="BO10" s="13">
        <f t="shared" si="11"/>
        <v>0</v>
      </c>
      <c r="BP10" s="13">
        <f t="shared" si="11"/>
        <v>0</v>
      </c>
      <c r="BQ10" s="13">
        <f t="shared" si="11"/>
        <v>0</v>
      </c>
      <c r="BR10" s="13">
        <f t="shared" si="12"/>
        <v>0</v>
      </c>
    </row>
    <row r="11" spans="1:70" s="1" customFormat="1" x14ac:dyDescent="0.25">
      <c r="A11" s="25">
        <v>45505</v>
      </c>
      <c r="B11" s="14" t="s">
        <v>30</v>
      </c>
      <c r="C11" s="15">
        <v>1609.65</v>
      </c>
      <c r="D11" s="15" t="s">
        <v>20</v>
      </c>
      <c r="E11" s="15">
        <f>ROUND(IF(D11='[1]Liste choix'!$C$8,0,IF($H11=$S$1,(C11/1.14975*0.05*0.5),C11/1.14975*0.05)),2)</f>
        <v>0</v>
      </c>
      <c r="F11" s="15">
        <f>ROUND(IF(D11='[1]Liste choix'!$C$8,0,IF($H11=$S$1,C11/1.14975*0.09975*0.5,C11/1.14975*0.09975)),2)</f>
        <v>0</v>
      </c>
      <c r="G11" s="15">
        <f t="shared" si="0"/>
        <v>1609.65</v>
      </c>
      <c r="H11" s="1" t="s">
        <v>21</v>
      </c>
      <c r="I11" s="1" t="s">
        <v>22</v>
      </c>
      <c r="J11" s="13">
        <f t="shared" si="1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  <c r="T11" s="13">
        <f t="shared" si="2"/>
        <v>0</v>
      </c>
      <c r="U11" s="13">
        <f t="shared" si="2"/>
        <v>0</v>
      </c>
      <c r="V11" s="13">
        <f t="shared" si="2"/>
        <v>0</v>
      </c>
      <c r="W11" s="13">
        <f t="shared" si="2"/>
        <v>0</v>
      </c>
      <c r="X11" s="13">
        <f t="shared" si="2"/>
        <v>0</v>
      </c>
      <c r="Y11" s="13">
        <f t="shared" si="2"/>
        <v>0</v>
      </c>
      <c r="Z11" s="13">
        <f t="shared" si="2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3"/>
        <v>1609.65</v>
      </c>
      <c r="AH11" s="13">
        <f t="shared" si="4"/>
        <v>-1609.65</v>
      </c>
      <c r="AI11" s="13">
        <f t="shared" si="4"/>
        <v>0</v>
      </c>
      <c r="AJ11" s="13">
        <f t="shared" si="4"/>
        <v>0</v>
      </c>
      <c r="AK11" s="13">
        <f t="shared" si="5"/>
        <v>0</v>
      </c>
      <c r="AL11" s="13">
        <f t="shared" si="6"/>
        <v>0</v>
      </c>
      <c r="AM11" s="13">
        <f t="shared" si="7"/>
        <v>0</v>
      </c>
      <c r="AN11" s="13">
        <f t="shared" si="8"/>
        <v>0</v>
      </c>
      <c r="AO11" s="13">
        <f t="shared" si="9"/>
        <v>0</v>
      </c>
      <c r="AP11" s="13">
        <f t="shared" si="9"/>
        <v>0</v>
      </c>
      <c r="AQ11" s="13">
        <f t="shared" si="9"/>
        <v>0</v>
      </c>
      <c r="AR11" s="13">
        <f t="shared" si="9"/>
        <v>0</v>
      </c>
      <c r="AS11" s="13">
        <f t="shared" si="9"/>
        <v>0</v>
      </c>
      <c r="AT11" s="13">
        <f t="shared" si="9"/>
        <v>0</v>
      </c>
      <c r="AU11" s="13">
        <f t="shared" si="9"/>
        <v>0</v>
      </c>
      <c r="AV11" s="13">
        <f t="shared" si="9"/>
        <v>0</v>
      </c>
      <c r="AW11" s="13">
        <f t="shared" si="9"/>
        <v>0</v>
      </c>
      <c r="AX11" s="13">
        <f t="shared" si="9"/>
        <v>0</v>
      </c>
      <c r="AY11" s="13">
        <f t="shared" si="9"/>
        <v>0</v>
      </c>
      <c r="AZ11" s="13">
        <f t="shared" si="9"/>
        <v>0</v>
      </c>
      <c r="BA11" s="13">
        <f t="shared" si="9"/>
        <v>0</v>
      </c>
      <c r="BB11" s="13">
        <f t="shared" si="10"/>
        <v>0</v>
      </c>
      <c r="BC11" s="13">
        <f t="shared" si="10"/>
        <v>0</v>
      </c>
      <c r="BD11" s="13">
        <f t="shared" si="10"/>
        <v>0</v>
      </c>
      <c r="BE11" s="13">
        <f t="shared" si="10"/>
        <v>0</v>
      </c>
      <c r="BF11" s="13">
        <f t="shared" si="10"/>
        <v>0</v>
      </c>
      <c r="BG11" s="13">
        <f t="shared" si="10"/>
        <v>0</v>
      </c>
      <c r="BH11" s="13">
        <f t="shared" si="10"/>
        <v>0</v>
      </c>
      <c r="BI11" s="13">
        <f t="shared" si="11"/>
        <v>0</v>
      </c>
      <c r="BJ11" s="13">
        <f t="shared" si="11"/>
        <v>0</v>
      </c>
      <c r="BK11" s="13">
        <f t="shared" si="11"/>
        <v>0</v>
      </c>
      <c r="BL11" s="13">
        <f t="shared" si="11"/>
        <v>0</v>
      </c>
      <c r="BM11" s="13">
        <f t="shared" si="11"/>
        <v>0</v>
      </c>
      <c r="BN11" s="13">
        <f t="shared" si="11"/>
        <v>0</v>
      </c>
      <c r="BO11" s="13">
        <f t="shared" si="11"/>
        <v>0</v>
      </c>
      <c r="BP11" s="13">
        <f t="shared" si="11"/>
        <v>0</v>
      </c>
      <c r="BQ11" s="13">
        <f t="shared" si="11"/>
        <v>0</v>
      </c>
      <c r="BR11" s="13">
        <f t="shared" si="12"/>
        <v>0</v>
      </c>
    </row>
    <row r="12" spans="1:70" s="1" customFormat="1" x14ac:dyDescent="0.25">
      <c r="A12" s="25">
        <v>45505</v>
      </c>
      <c r="B12" s="14" t="s">
        <v>31</v>
      </c>
      <c r="C12" s="15">
        <v>1106.6400000000001</v>
      </c>
      <c r="D12" s="15" t="s">
        <v>20</v>
      </c>
      <c r="E12" s="15">
        <f>ROUND(IF(D12='[1]Liste choix'!$C$8,0,IF($H12=$S$1,(C12/1.14975*0.05*0.5),C12/1.14975*0.05)),2)</f>
        <v>0</v>
      </c>
      <c r="F12" s="15">
        <f>ROUND(IF(D12='[1]Liste choix'!$C$8,0,IF($H12=$S$1,C12/1.14975*0.09975*0.5,C12/1.14975*0.09975)),2)</f>
        <v>0</v>
      </c>
      <c r="G12" s="15">
        <f t="shared" si="0"/>
        <v>1106.6400000000001</v>
      </c>
      <c r="H12" s="1" t="s">
        <v>21</v>
      </c>
      <c r="I12" s="1" t="s">
        <v>22</v>
      </c>
      <c r="J12" s="13">
        <f t="shared" si="1"/>
        <v>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0</v>
      </c>
      <c r="T12" s="13">
        <f t="shared" si="2"/>
        <v>0</v>
      </c>
      <c r="U12" s="13">
        <f t="shared" si="2"/>
        <v>0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3"/>
        <v>1106.6400000000001</v>
      </c>
      <c r="AH12" s="13">
        <f t="shared" si="4"/>
        <v>-1106.6400000000001</v>
      </c>
      <c r="AI12" s="13">
        <f t="shared" si="4"/>
        <v>0</v>
      </c>
      <c r="AJ12" s="13">
        <f t="shared" si="4"/>
        <v>0</v>
      </c>
      <c r="AK12" s="13">
        <f t="shared" si="5"/>
        <v>0</v>
      </c>
      <c r="AL12" s="13">
        <f t="shared" si="6"/>
        <v>0</v>
      </c>
      <c r="AM12" s="13">
        <f t="shared" si="7"/>
        <v>0</v>
      </c>
      <c r="AN12" s="13">
        <f t="shared" si="8"/>
        <v>0</v>
      </c>
      <c r="AO12" s="13">
        <f t="shared" si="9"/>
        <v>0</v>
      </c>
      <c r="AP12" s="13">
        <f t="shared" si="9"/>
        <v>0</v>
      </c>
      <c r="AQ12" s="13">
        <f t="shared" si="9"/>
        <v>0</v>
      </c>
      <c r="AR12" s="13">
        <f t="shared" si="9"/>
        <v>0</v>
      </c>
      <c r="AS12" s="13">
        <f t="shared" si="9"/>
        <v>0</v>
      </c>
      <c r="AT12" s="13">
        <f t="shared" si="9"/>
        <v>0</v>
      </c>
      <c r="AU12" s="13">
        <f t="shared" si="9"/>
        <v>0</v>
      </c>
      <c r="AV12" s="13">
        <f t="shared" si="9"/>
        <v>0</v>
      </c>
      <c r="AW12" s="13">
        <f t="shared" si="9"/>
        <v>0</v>
      </c>
      <c r="AX12" s="13">
        <f t="shared" si="9"/>
        <v>0</v>
      </c>
      <c r="AY12" s="13">
        <f t="shared" si="9"/>
        <v>0</v>
      </c>
      <c r="AZ12" s="13">
        <f t="shared" si="9"/>
        <v>0</v>
      </c>
      <c r="BA12" s="13">
        <f t="shared" si="9"/>
        <v>0</v>
      </c>
      <c r="BB12" s="13">
        <f t="shared" si="10"/>
        <v>0</v>
      </c>
      <c r="BC12" s="13">
        <f t="shared" si="10"/>
        <v>0</v>
      </c>
      <c r="BD12" s="13">
        <f t="shared" si="10"/>
        <v>0</v>
      </c>
      <c r="BE12" s="13">
        <f t="shared" si="10"/>
        <v>0</v>
      </c>
      <c r="BF12" s="13">
        <f t="shared" si="10"/>
        <v>0</v>
      </c>
      <c r="BG12" s="13">
        <f t="shared" si="10"/>
        <v>0</v>
      </c>
      <c r="BH12" s="13">
        <f t="shared" si="10"/>
        <v>0</v>
      </c>
      <c r="BI12" s="13">
        <f t="shared" si="11"/>
        <v>0</v>
      </c>
      <c r="BJ12" s="13">
        <f t="shared" si="11"/>
        <v>0</v>
      </c>
      <c r="BK12" s="13">
        <f t="shared" si="11"/>
        <v>0</v>
      </c>
      <c r="BL12" s="13">
        <f t="shared" si="11"/>
        <v>0</v>
      </c>
      <c r="BM12" s="13">
        <f t="shared" si="11"/>
        <v>0</v>
      </c>
      <c r="BN12" s="13">
        <f t="shared" si="11"/>
        <v>0</v>
      </c>
      <c r="BO12" s="13">
        <f t="shared" si="11"/>
        <v>0</v>
      </c>
      <c r="BP12" s="13">
        <f t="shared" si="11"/>
        <v>0</v>
      </c>
      <c r="BQ12" s="13">
        <f t="shared" si="11"/>
        <v>0</v>
      </c>
      <c r="BR12" s="13">
        <f t="shared" si="12"/>
        <v>0</v>
      </c>
    </row>
    <row r="13" spans="1:70" s="1" customFormat="1" x14ac:dyDescent="0.25">
      <c r="A13" s="25">
        <v>45505</v>
      </c>
      <c r="B13" s="14" t="s">
        <v>32</v>
      </c>
      <c r="C13" s="15">
        <v>1106.6400000000001</v>
      </c>
      <c r="D13" s="15" t="s">
        <v>20</v>
      </c>
      <c r="E13" s="15">
        <f>ROUND(IF(D13='[1]Liste choix'!$C$8,0,IF($H13=$S$1,(C13/1.14975*0.05*0.5),C13/1.14975*0.05)),2)</f>
        <v>0</v>
      </c>
      <c r="F13" s="15">
        <f>ROUND(IF(D13='[1]Liste choix'!$C$8,0,IF($H13=$S$1,C13/1.14975*0.09975*0.5,C13/1.14975*0.09975)),2)</f>
        <v>0</v>
      </c>
      <c r="G13" s="15">
        <f t="shared" si="0"/>
        <v>1106.6400000000001</v>
      </c>
      <c r="H13" s="1" t="s">
        <v>21</v>
      </c>
      <c r="I13" s="1" t="s">
        <v>22</v>
      </c>
      <c r="J13" s="13">
        <f t="shared" si="1"/>
        <v>0</v>
      </c>
      <c r="K13" s="13">
        <f t="shared" si="2"/>
        <v>0</v>
      </c>
      <c r="L13" s="13">
        <f t="shared" si="2"/>
        <v>0</v>
      </c>
      <c r="M13" s="13">
        <f t="shared" si="2"/>
        <v>0</v>
      </c>
      <c r="N13" s="13">
        <f t="shared" si="2"/>
        <v>0</v>
      </c>
      <c r="O13" s="13">
        <f t="shared" si="2"/>
        <v>0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3">
        <f t="shared" si="2"/>
        <v>0</v>
      </c>
      <c r="Y13" s="13">
        <f t="shared" si="2"/>
        <v>0</v>
      </c>
      <c r="Z13" s="13">
        <f t="shared" si="2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3"/>
        <v>1106.6400000000001</v>
      </c>
      <c r="AH13" s="13">
        <f t="shared" si="4"/>
        <v>-1106.6400000000001</v>
      </c>
      <c r="AI13" s="13">
        <f t="shared" si="4"/>
        <v>0</v>
      </c>
      <c r="AJ13" s="13">
        <f t="shared" si="4"/>
        <v>0</v>
      </c>
      <c r="AK13" s="13">
        <f t="shared" si="5"/>
        <v>0</v>
      </c>
      <c r="AL13" s="13">
        <f t="shared" si="6"/>
        <v>0</v>
      </c>
      <c r="AM13" s="13">
        <f t="shared" si="7"/>
        <v>0</v>
      </c>
      <c r="AN13" s="13">
        <f t="shared" si="8"/>
        <v>0</v>
      </c>
      <c r="AO13" s="13">
        <f t="shared" si="9"/>
        <v>0</v>
      </c>
      <c r="AP13" s="13">
        <f t="shared" si="9"/>
        <v>0</v>
      </c>
      <c r="AQ13" s="13">
        <f t="shared" si="9"/>
        <v>0</v>
      </c>
      <c r="AR13" s="13">
        <f t="shared" si="9"/>
        <v>0</v>
      </c>
      <c r="AS13" s="13">
        <f t="shared" si="9"/>
        <v>0</v>
      </c>
      <c r="AT13" s="13">
        <f t="shared" si="9"/>
        <v>0</v>
      </c>
      <c r="AU13" s="13">
        <f t="shared" si="9"/>
        <v>0</v>
      </c>
      <c r="AV13" s="13">
        <f t="shared" si="9"/>
        <v>0</v>
      </c>
      <c r="AW13" s="13">
        <f t="shared" si="9"/>
        <v>0</v>
      </c>
      <c r="AX13" s="13">
        <f t="shared" si="9"/>
        <v>0</v>
      </c>
      <c r="AY13" s="13">
        <f t="shared" si="9"/>
        <v>0</v>
      </c>
      <c r="AZ13" s="13">
        <f t="shared" si="9"/>
        <v>0</v>
      </c>
      <c r="BA13" s="13">
        <f t="shared" si="9"/>
        <v>0</v>
      </c>
      <c r="BB13" s="13">
        <f t="shared" si="10"/>
        <v>0</v>
      </c>
      <c r="BC13" s="13">
        <f t="shared" si="10"/>
        <v>0</v>
      </c>
      <c r="BD13" s="13">
        <f t="shared" si="10"/>
        <v>0</v>
      </c>
      <c r="BE13" s="13">
        <f t="shared" si="10"/>
        <v>0</v>
      </c>
      <c r="BF13" s="13">
        <f t="shared" si="10"/>
        <v>0</v>
      </c>
      <c r="BG13" s="13">
        <f t="shared" si="10"/>
        <v>0</v>
      </c>
      <c r="BH13" s="13">
        <f t="shared" si="10"/>
        <v>0</v>
      </c>
      <c r="BI13" s="13">
        <f t="shared" si="11"/>
        <v>0</v>
      </c>
      <c r="BJ13" s="13">
        <f t="shared" si="11"/>
        <v>0</v>
      </c>
      <c r="BK13" s="13">
        <f t="shared" si="11"/>
        <v>0</v>
      </c>
      <c r="BL13" s="13">
        <f t="shared" si="11"/>
        <v>0</v>
      </c>
      <c r="BM13" s="13">
        <f t="shared" si="11"/>
        <v>0</v>
      </c>
      <c r="BN13" s="13">
        <f t="shared" si="11"/>
        <v>0</v>
      </c>
      <c r="BO13" s="13">
        <f t="shared" si="11"/>
        <v>0</v>
      </c>
      <c r="BP13" s="13">
        <f t="shared" si="11"/>
        <v>0</v>
      </c>
      <c r="BQ13" s="13">
        <f t="shared" si="11"/>
        <v>0</v>
      </c>
      <c r="BR13" s="13">
        <f t="shared" si="12"/>
        <v>0</v>
      </c>
    </row>
    <row r="14" spans="1:70" s="1" customFormat="1" x14ac:dyDescent="0.25">
      <c r="A14" s="25">
        <v>45505</v>
      </c>
      <c r="B14" s="14" t="s">
        <v>33</v>
      </c>
      <c r="C14" s="15">
        <v>1106.6400000000001</v>
      </c>
      <c r="D14" s="15" t="s">
        <v>20</v>
      </c>
      <c r="E14" s="15">
        <f>ROUND(IF(D14='[1]Liste choix'!$C$8,0,IF($H14=$S$1,(C14/1.14975*0.05*0.5),C14/1.14975*0.05)),2)</f>
        <v>0</v>
      </c>
      <c r="F14" s="15">
        <f>ROUND(IF(D14='[1]Liste choix'!$C$8,0,IF($H14=$S$1,C14/1.14975*0.09975*0.5,C14/1.14975*0.09975)),2)</f>
        <v>0</v>
      </c>
      <c r="G14" s="15">
        <f t="shared" si="0"/>
        <v>1106.6400000000001</v>
      </c>
      <c r="H14" s="1" t="s">
        <v>21</v>
      </c>
      <c r="I14" s="1" t="s">
        <v>22</v>
      </c>
      <c r="J14" s="13">
        <f t="shared" si="1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 t="shared" si="2"/>
        <v>0</v>
      </c>
      <c r="P14" s="13">
        <f t="shared" si="2"/>
        <v>0</v>
      </c>
      <c r="Q14" s="13">
        <f t="shared" si="2"/>
        <v>0</v>
      </c>
      <c r="R14" s="13">
        <f t="shared" si="2"/>
        <v>0</v>
      </c>
      <c r="S14" s="13">
        <f t="shared" si="2"/>
        <v>0</v>
      </c>
      <c r="T14" s="13">
        <f t="shared" si="2"/>
        <v>0</v>
      </c>
      <c r="U14" s="13">
        <f t="shared" si="2"/>
        <v>0</v>
      </c>
      <c r="V14" s="13">
        <f t="shared" si="2"/>
        <v>0</v>
      </c>
      <c r="W14" s="13">
        <f t="shared" si="2"/>
        <v>0</v>
      </c>
      <c r="X14" s="13">
        <f t="shared" si="2"/>
        <v>0</v>
      </c>
      <c r="Y14" s="13">
        <f t="shared" si="2"/>
        <v>0</v>
      </c>
      <c r="Z14" s="13">
        <f t="shared" si="2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3"/>
        <v>1106.6400000000001</v>
      </c>
      <c r="AH14" s="13">
        <f t="shared" si="4"/>
        <v>-1106.6400000000001</v>
      </c>
      <c r="AI14" s="13">
        <f t="shared" si="4"/>
        <v>0</v>
      </c>
      <c r="AJ14" s="13">
        <f t="shared" si="4"/>
        <v>0</v>
      </c>
      <c r="AK14" s="13">
        <f t="shared" si="5"/>
        <v>0</v>
      </c>
      <c r="AL14" s="13">
        <f t="shared" si="6"/>
        <v>0</v>
      </c>
      <c r="AM14" s="13">
        <f t="shared" si="7"/>
        <v>0</v>
      </c>
      <c r="AN14" s="13">
        <f t="shared" si="8"/>
        <v>0</v>
      </c>
      <c r="AO14" s="13">
        <f t="shared" si="9"/>
        <v>0</v>
      </c>
      <c r="AP14" s="13">
        <f t="shared" si="9"/>
        <v>0</v>
      </c>
      <c r="AQ14" s="13">
        <f t="shared" si="9"/>
        <v>0</v>
      </c>
      <c r="AR14" s="13">
        <f t="shared" si="9"/>
        <v>0</v>
      </c>
      <c r="AS14" s="13">
        <f t="shared" si="9"/>
        <v>0</v>
      </c>
      <c r="AT14" s="13">
        <f t="shared" si="9"/>
        <v>0</v>
      </c>
      <c r="AU14" s="13">
        <f t="shared" si="9"/>
        <v>0</v>
      </c>
      <c r="AV14" s="13">
        <f t="shared" si="9"/>
        <v>0</v>
      </c>
      <c r="AW14" s="13">
        <f t="shared" si="9"/>
        <v>0</v>
      </c>
      <c r="AX14" s="13">
        <f t="shared" si="9"/>
        <v>0</v>
      </c>
      <c r="AY14" s="13">
        <f t="shared" si="9"/>
        <v>0</v>
      </c>
      <c r="AZ14" s="13">
        <f t="shared" si="9"/>
        <v>0</v>
      </c>
      <c r="BA14" s="13">
        <f t="shared" si="9"/>
        <v>0</v>
      </c>
      <c r="BB14" s="13">
        <f t="shared" si="10"/>
        <v>0</v>
      </c>
      <c r="BC14" s="13">
        <f t="shared" si="10"/>
        <v>0</v>
      </c>
      <c r="BD14" s="13">
        <f t="shared" si="10"/>
        <v>0</v>
      </c>
      <c r="BE14" s="13">
        <f t="shared" si="10"/>
        <v>0</v>
      </c>
      <c r="BF14" s="13">
        <f t="shared" si="10"/>
        <v>0</v>
      </c>
      <c r="BG14" s="13">
        <f t="shared" si="10"/>
        <v>0</v>
      </c>
      <c r="BH14" s="13">
        <f t="shared" si="10"/>
        <v>0</v>
      </c>
      <c r="BI14" s="13">
        <f t="shared" si="11"/>
        <v>0</v>
      </c>
      <c r="BJ14" s="13">
        <f t="shared" si="11"/>
        <v>0</v>
      </c>
      <c r="BK14" s="13">
        <f t="shared" si="11"/>
        <v>0</v>
      </c>
      <c r="BL14" s="13">
        <f t="shared" si="11"/>
        <v>0</v>
      </c>
      <c r="BM14" s="13">
        <f t="shared" si="11"/>
        <v>0</v>
      </c>
      <c r="BN14" s="13">
        <f t="shared" si="11"/>
        <v>0</v>
      </c>
      <c r="BO14" s="13">
        <f t="shared" si="11"/>
        <v>0</v>
      </c>
      <c r="BP14" s="13">
        <f t="shared" si="11"/>
        <v>0</v>
      </c>
      <c r="BQ14" s="13">
        <f t="shared" si="11"/>
        <v>0</v>
      </c>
      <c r="BR14" s="13">
        <f t="shared" si="12"/>
        <v>0</v>
      </c>
    </row>
    <row r="15" spans="1:70" s="1" customFormat="1" x14ac:dyDescent="0.25">
      <c r="A15" s="25">
        <v>45505</v>
      </c>
      <c r="B15" s="32" t="s">
        <v>88</v>
      </c>
      <c r="C15" s="33">
        <v>0</v>
      </c>
      <c r="D15" s="15" t="s">
        <v>20</v>
      </c>
      <c r="E15" s="15">
        <f>ROUND(IF(D15='[1]Liste choix'!$C$8,0,IF($H15=$S$1,(C15/1.14975*0.05*0.5),C15/1.14975*0.05)),2)</f>
        <v>0</v>
      </c>
      <c r="F15" s="15">
        <f>ROUND(IF(D15='[1]Liste choix'!$C$8,0,IF($H15=$S$1,C15/1.14975*0.09975*0.5,C15/1.14975*0.09975)),2)</f>
        <v>0</v>
      </c>
      <c r="G15" s="15">
        <f t="shared" si="0"/>
        <v>0</v>
      </c>
      <c r="H15" s="1" t="s">
        <v>21</v>
      </c>
      <c r="I15" s="1" t="s">
        <v>22</v>
      </c>
      <c r="J15" s="13">
        <f t="shared" si="1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13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3"/>
        <v>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3"/>
        <v>0</v>
      </c>
      <c r="AH15" s="13">
        <f t="shared" si="4"/>
        <v>0</v>
      </c>
      <c r="AI15" s="13">
        <f t="shared" si="4"/>
        <v>0</v>
      </c>
      <c r="AJ15" s="13">
        <f t="shared" si="4"/>
        <v>0</v>
      </c>
      <c r="AK15" s="13">
        <f t="shared" si="5"/>
        <v>0</v>
      </c>
      <c r="AL15" s="13">
        <f t="shared" si="6"/>
        <v>0</v>
      </c>
      <c r="AM15" s="13">
        <f t="shared" si="7"/>
        <v>0</v>
      </c>
      <c r="AN15" s="13">
        <f t="shared" si="8"/>
        <v>0</v>
      </c>
      <c r="AO15" s="13">
        <f t="shared" si="9"/>
        <v>0</v>
      </c>
      <c r="AP15" s="13">
        <f t="shared" si="9"/>
        <v>0</v>
      </c>
      <c r="AQ15" s="13">
        <f t="shared" si="9"/>
        <v>0</v>
      </c>
      <c r="AR15" s="13">
        <f t="shared" si="9"/>
        <v>0</v>
      </c>
      <c r="AS15" s="13">
        <f t="shared" si="9"/>
        <v>0</v>
      </c>
      <c r="AT15" s="13">
        <f t="shared" si="9"/>
        <v>0</v>
      </c>
      <c r="AU15" s="13">
        <f t="shared" si="9"/>
        <v>0</v>
      </c>
      <c r="AV15" s="13">
        <f t="shared" si="9"/>
        <v>0</v>
      </c>
      <c r="AW15" s="13">
        <f t="shared" si="9"/>
        <v>0</v>
      </c>
      <c r="AX15" s="13">
        <f t="shared" si="9"/>
        <v>0</v>
      </c>
      <c r="AY15" s="13">
        <f t="shared" si="9"/>
        <v>0</v>
      </c>
      <c r="AZ15" s="13">
        <f t="shared" si="9"/>
        <v>0</v>
      </c>
      <c r="BA15" s="13">
        <f t="shared" si="9"/>
        <v>0</v>
      </c>
      <c r="BB15" s="13">
        <f t="shared" si="10"/>
        <v>0</v>
      </c>
      <c r="BC15" s="13">
        <f t="shared" si="10"/>
        <v>0</v>
      </c>
      <c r="BD15" s="13">
        <f t="shared" si="10"/>
        <v>0</v>
      </c>
      <c r="BE15" s="13">
        <f t="shared" si="10"/>
        <v>0</v>
      </c>
      <c r="BF15" s="13">
        <f t="shared" si="10"/>
        <v>0</v>
      </c>
      <c r="BG15" s="13">
        <f t="shared" si="10"/>
        <v>0</v>
      </c>
      <c r="BH15" s="13">
        <f t="shared" si="10"/>
        <v>0</v>
      </c>
      <c r="BI15" s="13">
        <f t="shared" si="11"/>
        <v>0</v>
      </c>
      <c r="BJ15" s="13">
        <f t="shared" si="11"/>
        <v>0</v>
      </c>
      <c r="BK15" s="13">
        <f t="shared" si="11"/>
        <v>0</v>
      </c>
      <c r="BL15" s="13">
        <f t="shared" si="11"/>
        <v>0</v>
      </c>
      <c r="BM15" s="13">
        <f t="shared" si="11"/>
        <v>0</v>
      </c>
      <c r="BN15" s="13">
        <f t="shared" si="11"/>
        <v>0</v>
      </c>
      <c r="BO15" s="13">
        <f t="shared" si="11"/>
        <v>0</v>
      </c>
      <c r="BP15" s="13">
        <f t="shared" si="11"/>
        <v>0</v>
      </c>
      <c r="BQ15" s="13">
        <f t="shared" si="11"/>
        <v>0</v>
      </c>
      <c r="BR15" s="13">
        <f t="shared" si="12"/>
        <v>0</v>
      </c>
    </row>
    <row r="16" spans="1:70" s="1" customFormat="1" x14ac:dyDescent="0.25">
      <c r="A16" s="25">
        <v>45505</v>
      </c>
      <c r="B16" s="14" t="s">
        <v>34</v>
      </c>
      <c r="C16" s="15">
        <v>1810.86</v>
      </c>
      <c r="D16" s="15" t="s">
        <v>20</v>
      </c>
      <c r="E16" s="15">
        <f>ROUND(IF(D16='[1]Liste choix'!$C$8,0,IF($H16=$S$1,(C16/1.14975*0.05*0.5),C16/1.14975*0.05)),2)</f>
        <v>0</v>
      </c>
      <c r="F16" s="15">
        <f>ROUND(IF(D16='[1]Liste choix'!$C$8,0,IF($H16=$S$1,C16/1.14975*0.09975*0.5,C16/1.14975*0.09975)),2)</f>
        <v>0</v>
      </c>
      <c r="G16" s="15">
        <f t="shared" si="0"/>
        <v>1810.86</v>
      </c>
      <c r="H16" s="1" t="s">
        <v>21</v>
      </c>
      <c r="I16" s="1" t="s">
        <v>22</v>
      </c>
      <c r="J16" s="13">
        <f t="shared" si="1"/>
        <v>0</v>
      </c>
      <c r="K16" s="13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2"/>
        <v>0</v>
      </c>
      <c r="P16" s="13">
        <f t="shared" si="2"/>
        <v>0</v>
      </c>
      <c r="Q16" s="13">
        <f t="shared" si="2"/>
        <v>0</v>
      </c>
      <c r="R16" s="13">
        <f t="shared" si="2"/>
        <v>0</v>
      </c>
      <c r="S16" s="13">
        <f t="shared" si="2"/>
        <v>0</v>
      </c>
      <c r="T16" s="13">
        <f t="shared" si="2"/>
        <v>0</v>
      </c>
      <c r="U16" s="13">
        <f t="shared" si="2"/>
        <v>0</v>
      </c>
      <c r="V16" s="13">
        <f t="shared" si="2"/>
        <v>0</v>
      </c>
      <c r="W16" s="13">
        <f t="shared" si="2"/>
        <v>0</v>
      </c>
      <c r="X16" s="13">
        <f t="shared" si="2"/>
        <v>0</v>
      </c>
      <c r="Y16" s="13">
        <f t="shared" si="2"/>
        <v>0</v>
      </c>
      <c r="Z16" s="13">
        <f t="shared" si="2"/>
        <v>0</v>
      </c>
      <c r="AA16" s="13">
        <f t="shared" si="3"/>
        <v>0</v>
      </c>
      <c r="AB16" s="13">
        <f t="shared" si="3"/>
        <v>0</v>
      </c>
      <c r="AC16" s="13">
        <f t="shared" si="3"/>
        <v>0</v>
      </c>
      <c r="AD16" s="13">
        <f t="shared" si="3"/>
        <v>0</v>
      </c>
      <c r="AE16" s="13">
        <f t="shared" si="3"/>
        <v>0</v>
      </c>
      <c r="AF16" s="13">
        <f t="shared" si="3"/>
        <v>0</v>
      </c>
      <c r="AG16" s="13">
        <f t="shared" si="3"/>
        <v>1810.86</v>
      </c>
      <c r="AH16" s="13">
        <f t="shared" si="4"/>
        <v>-1810.86</v>
      </c>
      <c r="AI16" s="13">
        <f t="shared" si="4"/>
        <v>0</v>
      </c>
      <c r="AJ16" s="13">
        <f t="shared" si="4"/>
        <v>0</v>
      </c>
      <c r="AK16" s="13">
        <f t="shared" si="5"/>
        <v>0</v>
      </c>
      <c r="AL16" s="13">
        <f t="shared" si="6"/>
        <v>0</v>
      </c>
      <c r="AM16" s="13">
        <f t="shared" si="7"/>
        <v>0</v>
      </c>
      <c r="AN16" s="13">
        <f t="shared" si="8"/>
        <v>0</v>
      </c>
      <c r="AO16" s="13">
        <f t="shared" si="9"/>
        <v>0</v>
      </c>
      <c r="AP16" s="13">
        <f t="shared" si="9"/>
        <v>0</v>
      </c>
      <c r="AQ16" s="13">
        <f t="shared" si="9"/>
        <v>0</v>
      </c>
      <c r="AR16" s="13">
        <f t="shared" si="9"/>
        <v>0</v>
      </c>
      <c r="AS16" s="13">
        <f t="shared" si="9"/>
        <v>0</v>
      </c>
      <c r="AT16" s="13">
        <f t="shared" si="9"/>
        <v>0</v>
      </c>
      <c r="AU16" s="13">
        <f t="shared" si="9"/>
        <v>0</v>
      </c>
      <c r="AV16" s="13">
        <f t="shared" si="9"/>
        <v>0</v>
      </c>
      <c r="AW16" s="13">
        <f t="shared" si="9"/>
        <v>0</v>
      </c>
      <c r="AX16" s="13">
        <f t="shared" si="9"/>
        <v>0</v>
      </c>
      <c r="AY16" s="13">
        <f t="shared" si="9"/>
        <v>0</v>
      </c>
      <c r="AZ16" s="13">
        <f t="shared" si="9"/>
        <v>0</v>
      </c>
      <c r="BA16" s="13">
        <f t="shared" si="9"/>
        <v>0</v>
      </c>
      <c r="BB16" s="13">
        <f t="shared" si="10"/>
        <v>0</v>
      </c>
      <c r="BC16" s="13">
        <f t="shared" si="10"/>
        <v>0</v>
      </c>
      <c r="BD16" s="13">
        <f t="shared" si="10"/>
        <v>0</v>
      </c>
      <c r="BE16" s="13">
        <f t="shared" si="10"/>
        <v>0</v>
      </c>
      <c r="BF16" s="13">
        <f t="shared" si="10"/>
        <v>0</v>
      </c>
      <c r="BG16" s="13">
        <f t="shared" si="10"/>
        <v>0</v>
      </c>
      <c r="BH16" s="13">
        <f t="shared" si="10"/>
        <v>0</v>
      </c>
      <c r="BI16" s="13">
        <f t="shared" si="11"/>
        <v>0</v>
      </c>
      <c r="BJ16" s="13">
        <f t="shared" si="11"/>
        <v>0</v>
      </c>
      <c r="BK16" s="13">
        <f t="shared" si="11"/>
        <v>0</v>
      </c>
      <c r="BL16" s="13">
        <f t="shared" si="11"/>
        <v>0</v>
      </c>
      <c r="BM16" s="13">
        <f t="shared" si="11"/>
        <v>0</v>
      </c>
      <c r="BN16" s="13">
        <f t="shared" si="11"/>
        <v>0</v>
      </c>
      <c r="BO16" s="13">
        <f t="shared" si="11"/>
        <v>0</v>
      </c>
      <c r="BP16" s="13">
        <f t="shared" si="11"/>
        <v>0</v>
      </c>
      <c r="BQ16" s="13">
        <f t="shared" si="11"/>
        <v>0</v>
      </c>
      <c r="BR16" s="13">
        <f t="shared" si="12"/>
        <v>0</v>
      </c>
    </row>
    <row r="17" spans="1:70" s="1" customFormat="1" x14ac:dyDescent="0.25">
      <c r="A17" s="25">
        <v>45505</v>
      </c>
      <c r="B17" s="14" t="s">
        <v>35</v>
      </c>
      <c r="C17" s="15">
        <v>1810.86</v>
      </c>
      <c r="D17" s="15" t="s">
        <v>20</v>
      </c>
      <c r="E17" s="15">
        <f>ROUND(IF(D17='[1]Liste choix'!$C$8,0,IF($H17=$S$1,(C17/1.14975*0.05*0.5),C17/1.14975*0.05)),2)</f>
        <v>0</v>
      </c>
      <c r="F17" s="15">
        <f>ROUND(IF(D17='[1]Liste choix'!$C$8,0,IF($H17=$S$1,C17/1.14975*0.09975*0.5,C17/1.14975*0.09975)),2)</f>
        <v>0</v>
      </c>
      <c r="G17" s="15">
        <f t="shared" si="0"/>
        <v>1810.86</v>
      </c>
      <c r="H17" s="1" t="s">
        <v>21</v>
      </c>
      <c r="I17" s="1" t="s">
        <v>22</v>
      </c>
      <c r="J17" s="13">
        <f t="shared" si="1"/>
        <v>0</v>
      </c>
      <c r="K17" s="13">
        <f t="shared" si="2"/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  <c r="O17" s="13">
        <f t="shared" si="2"/>
        <v>0</v>
      </c>
      <c r="P17" s="13">
        <f t="shared" si="2"/>
        <v>0</v>
      </c>
      <c r="Q17" s="13">
        <f t="shared" si="2"/>
        <v>0</v>
      </c>
      <c r="R17" s="13">
        <f t="shared" si="2"/>
        <v>0</v>
      </c>
      <c r="S17" s="13">
        <f t="shared" si="2"/>
        <v>0</v>
      </c>
      <c r="T17" s="13">
        <f t="shared" si="2"/>
        <v>0</v>
      </c>
      <c r="U17" s="13">
        <f t="shared" si="2"/>
        <v>0</v>
      </c>
      <c r="V17" s="13">
        <f t="shared" si="2"/>
        <v>0</v>
      </c>
      <c r="W17" s="13">
        <f t="shared" si="2"/>
        <v>0</v>
      </c>
      <c r="X17" s="13">
        <f t="shared" si="2"/>
        <v>0</v>
      </c>
      <c r="Y17" s="13">
        <f t="shared" si="2"/>
        <v>0</v>
      </c>
      <c r="Z17" s="13">
        <f t="shared" si="2"/>
        <v>0</v>
      </c>
      <c r="AA17" s="13">
        <f t="shared" si="3"/>
        <v>0</v>
      </c>
      <c r="AB17" s="13">
        <f t="shared" si="3"/>
        <v>0</v>
      </c>
      <c r="AC17" s="13">
        <f t="shared" si="3"/>
        <v>0</v>
      </c>
      <c r="AD17" s="13">
        <f t="shared" si="3"/>
        <v>0</v>
      </c>
      <c r="AE17" s="13">
        <f t="shared" si="3"/>
        <v>0</v>
      </c>
      <c r="AF17" s="13">
        <f t="shared" si="3"/>
        <v>0</v>
      </c>
      <c r="AG17" s="13">
        <f t="shared" si="3"/>
        <v>1810.86</v>
      </c>
      <c r="AH17" s="13">
        <f t="shared" si="4"/>
        <v>-1810.86</v>
      </c>
      <c r="AI17" s="13">
        <f t="shared" si="4"/>
        <v>0</v>
      </c>
      <c r="AJ17" s="13">
        <f t="shared" si="4"/>
        <v>0</v>
      </c>
      <c r="AK17" s="13">
        <f t="shared" si="5"/>
        <v>0</v>
      </c>
      <c r="AL17" s="13">
        <f t="shared" si="6"/>
        <v>0</v>
      </c>
      <c r="AM17" s="13">
        <f t="shared" si="7"/>
        <v>0</v>
      </c>
      <c r="AN17" s="13">
        <f t="shared" si="8"/>
        <v>0</v>
      </c>
      <c r="AO17" s="13">
        <f t="shared" si="9"/>
        <v>0</v>
      </c>
      <c r="AP17" s="13">
        <f t="shared" si="9"/>
        <v>0</v>
      </c>
      <c r="AQ17" s="13">
        <f t="shared" si="9"/>
        <v>0</v>
      </c>
      <c r="AR17" s="13">
        <f t="shared" si="9"/>
        <v>0</v>
      </c>
      <c r="AS17" s="13">
        <f t="shared" si="9"/>
        <v>0</v>
      </c>
      <c r="AT17" s="13">
        <f t="shared" si="9"/>
        <v>0</v>
      </c>
      <c r="AU17" s="13">
        <f t="shared" si="9"/>
        <v>0</v>
      </c>
      <c r="AV17" s="13">
        <f t="shared" si="9"/>
        <v>0</v>
      </c>
      <c r="AW17" s="13">
        <f t="shared" si="9"/>
        <v>0</v>
      </c>
      <c r="AX17" s="13">
        <f t="shared" si="9"/>
        <v>0</v>
      </c>
      <c r="AY17" s="13">
        <f t="shared" si="9"/>
        <v>0</v>
      </c>
      <c r="AZ17" s="13">
        <f t="shared" si="9"/>
        <v>0</v>
      </c>
      <c r="BA17" s="13">
        <f t="shared" si="9"/>
        <v>0</v>
      </c>
      <c r="BB17" s="13">
        <f t="shared" si="10"/>
        <v>0</v>
      </c>
      <c r="BC17" s="13">
        <f t="shared" si="10"/>
        <v>0</v>
      </c>
      <c r="BD17" s="13">
        <f t="shared" si="10"/>
        <v>0</v>
      </c>
      <c r="BE17" s="13">
        <f t="shared" si="10"/>
        <v>0</v>
      </c>
      <c r="BF17" s="13">
        <f t="shared" si="10"/>
        <v>0</v>
      </c>
      <c r="BG17" s="13">
        <f t="shared" si="10"/>
        <v>0</v>
      </c>
      <c r="BH17" s="13">
        <f t="shared" si="10"/>
        <v>0</v>
      </c>
      <c r="BI17" s="13">
        <f t="shared" si="11"/>
        <v>0</v>
      </c>
      <c r="BJ17" s="13">
        <f t="shared" si="11"/>
        <v>0</v>
      </c>
      <c r="BK17" s="13">
        <f t="shared" si="11"/>
        <v>0</v>
      </c>
      <c r="BL17" s="13">
        <f t="shared" si="11"/>
        <v>0</v>
      </c>
      <c r="BM17" s="13">
        <f t="shared" si="11"/>
        <v>0</v>
      </c>
      <c r="BN17" s="13">
        <f t="shared" si="11"/>
        <v>0</v>
      </c>
      <c r="BO17" s="13">
        <f t="shared" si="11"/>
        <v>0</v>
      </c>
      <c r="BP17" s="13">
        <f t="shared" si="11"/>
        <v>0</v>
      </c>
      <c r="BQ17" s="13">
        <f t="shared" si="11"/>
        <v>0</v>
      </c>
      <c r="BR17" s="13">
        <f t="shared" si="12"/>
        <v>0</v>
      </c>
    </row>
    <row r="18" spans="1:70" s="1" customFormat="1" x14ac:dyDescent="0.25">
      <c r="A18" s="25">
        <v>45505</v>
      </c>
      <c r="B18" s="14" t="s">
        <v>36</v>
      </c>
      <c r="C18" s="15">
        <v>1106.6400000000001</v>
      </c>
      <c r="D18" s="15" t="s">
        <v>20</v>
      </c>
      <c r="E18" s="15">
        <f>ROUND(IF(D18='[1]Liste choix'!$C$8,0,IF($H18=$S$1,(C18/1.14975*0.05*0.5),C18/1.14975*0.05)),2)</f>
        <v>0</v>
      </c>
      <c r="F18" s="15">
        <f>ROUND(IF(D18='[1]Liste choix'!$C$8,0,IF($H18=$S$1,C18/1.14975*0.09975*0.5,C18/1.14975*0.09975)),2)</f>
        <v>0</v>
      </c>
      <c r="G18" s="15">
        <f t="shared" si="0"/>
        <v>1106.6400000000001</v>
      </c>
      <c r="H18" s="1" t="s">
        <v>21</v>
      </c>
      <c r="I18" s="1" t="s">
        <v>22</v>
      </c>
      <c r="J18" s="13">
        <f t="shared" si="1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>
        <f t="shared" si="2"/>
        <v>0</v>
      </c>
      <c r="T18" s="13">
        <f t="shared" si="2"/>
        <v>0</v>
      </c>
      <c r="U18" s="13">
        <f t="shared" si="2"/>
        <v>0</v>
      </c>
      <c r="V18" s="13">
        <f t="shared" si="2"/>
        <v>0</v>
      </c>
      <c r="W18" s="13">
        <f t="shared" si="2"/>
        <v>0</v>
      </c>
      <c r="X18" s="13">
        <f t="shared" si="2"/>
        <v>0</v>
      </c>
      <c r="Y18" s="13">
        <f t="shared" si="2"/>
        <v>0</v>
      </c>
      <c r="Z18" s="13">
        <f t="shared" ref="Z18:AG33" si="13">+IF($H18=Z$1,$G18,0)-IF($I18=Z$1,$G18,0)</f>
        <v>0</v>
      </c>
      <c r="AA18" s="13">
        <f t="shared" si="13"/>
        <v>0</v>
      </c>
      <c r="AB18" s="13">
        <f t="shared" si="13"/>
        <v>0</v>
      </c>
      <c r="AC18" s="13">
        <f t="shared" si="13"/>
        <v>0</v>
      </c>
      <c r="AD18" s="13">
        <f t="shared" si="13"/>
        <v>0</v>
      </c>
      <c r="AE18" s="13">
        <f t="shared" si="13"/>
        <v>0</v>
      </c>
      <c r="AF18" s="13">
        <f t="shared" si="13"/>
        <v>0</v>
      </c>
      <c r="AG18" s="13">
        <f t="shared" si="13"/>
        <v>1106.6400000000001</v>
      </c>
      <c r="AH18" s="13">
        <f t="shared" si="4"/>
        <v>-1106.6400000000001</v>
      </c>
      <c r="AI18" s="13">
        <f t="shared" si="4"/>
        <v>0</v>
      </c>
      <c r="AJ18" s="13">
        <f t="shared" si="4"/>
        <v>0</v>
      </c>
      <c r="AK18" s="13">
        <f t="shared" si="5"/>
        <v>0</v>
      </c>
      <c r="AL18" s="13">
        <f t="shared" si="6"/>
        <v>0</v>
      </c>
      <c r="AM18" s="13">
        <f t="shared" si="7"/>
        <v>0</v>
      </c>
      <c r="AN18" s="13">
        <f t="shared" si="8"/>
        <v>0</v>
      </c>
      <c r="AO18" s="13">
        <f t="shared" si="9"/>
        <v>0</v>
      </c>
      <c r="AP18" s="13">
        <f t="shared" si="9"/>
        <v>0</v>
      </c>
      <c r="AQ18" s="13">
        <f t="shared" si="9"/>
        <v>0</v>
      </c>
      <c r="AR18" s="13">
        <f t="shared" si="9"/>
        <v>0</v>
      </c>
      <c r="AS18" s="13">
        <f t="shared" si="9"/>
        <v>0</v>
      </c>
      <c r="AT18" s="13">
        <f t="shared" si="9"/>
        <v>0</v>
      </c>
      <c r="AU18" s="13">
        <f t="shared" si="9"/>
        <v>0</v>
      </c>
      <c r="AV18" s="13">
        <f t="shared" si="9"/>
        <v>0</v>
      </c>
      <c r="AW18" s="13">
        <f t="shared" si="9"/>
        <v>0</v>
      </c>
      <c r="AX18" s="13">
        <f t="shared" si="9"/>
        <v>0</v>
      </c>
      <c r="AY18" s="13">
        <f t="shared" si="9"/>
        <v>0</v>
      </c>
      <c r="AZ18" s="13">
        <f t="shared" si="9"/>
        <v>0</v>
      </c>
      <c r="BA18" s="13">
        <f t="shared" si="9"/>
        <v>0</v>
      </c>
      <c r="BB18" s="13">
        <f t="shared" si="10"/>
        <v>0</v>
      </c>
      <c r="BC18" s="13">
        <f t="shared" si="10"/>
        <v>0</v>
      </c>
      <c r="BD18" s="13">
        <f t="shared" si="10"/>
        <v>0</v>
      </c>
      <c r="BE18" s="13">
        <f t="shared" si="10"/>
        <v>0</v>
      </c>
      <c r="BF18" s="13">
        <f t="shared" si="10"/>
        <v>0</v>
      </c>
      <c r="BG18" s="13">
        <f t="shared" si="10"/>
        <v>0</v>
      </c>
      <c r="BH18" s="13">
        <f t="shared" si="10"/>
        <v>0</v>
      </c>
      <c r="BI18" s="13">
        <f t="shared" si="11"/>
        <v>0</v>
      </c>
      <c r="BJ18" s="13">
        <f t="shared" si="11"/>
        <v>0</v>
      </c>
      <c r="BK18" s="13">
        <f t="shared" si="11"/>
        <v>0</v>
      </c>
      <c r="BL18" s="13">
        <f t="shared" si="11"/>
        <v>0</v>
      </c>
      <c r="BM18" s="13">
        <f t="shared" si="11"/>
        <v>0</v>
      </c>
      <c r="BN18" s="13">
        <f t="shared" si="11"/>
        <v>0</v>
      </c>
      <c r="BO18" s="13">
        <f t="shared" si="11"/>
        <v>0</v>
      </c>
      <c r="BP18" s="13">
        <f t="shared" si="11"/>
        <v>0</v>
      </c>
      <c r="BQ18" s="13">
        <f t="shared" si="11"/>
        <v>0</v>
      </c>
      <c r="BR18" s="13">
        <f t="shared" si="12"/>
        <v>0</v>
      </c>
    </row>
    <row r="19" spans="1:70" s="1" customFormat="1" x14ac:dyDescent="0.25">
      <c r="A19" s="25">
        <v>45505</v>
      </c>
      <c r="B19" s="14" t="s">
        <v>37</v>
      </c>
      <c r="C19" s="15">
        <v>1106.6400000000001</v>
      </c>
      <c r="D19" s="15" t="s">
        <v>20</v>
      </c>
      <c r="E19" s="15">
        <f>ROUND(IF(D19='[1]Liste choix'!$C$8,0,IF($H19=$S$1,(C19/1.14975*0.05*0.5),C19/1.14975*0.05)),2)</f>
        <v>0</v>
      </c>
      <c r="F19" s="15">
        <f>ROUND(IF(D19='[1]Liste choix'!$C$8,0,IF($H19=$S$1,C19/1.14975*0.09975*0.5,C19/1.14975*0.09975)),2)</f>
        <v>0</v>
      </c>
      <c r="G19" s="15">
        <f t="shared" si="0"/>
        <v>1106.6400000000001</v>
      </c>
      <c r="H19" s="1" t="s">
        <v>21</v>
      </c>
      <c r="I19" s="1" t="s">
        <v>22</v>
      </c>
      <c r="J19" s="13">
        <f t="shared" si="1"/>
        <v>0</v>
      </c>
      <c r="K19" s="13">
        <f t="shared" ref="K19:Z34" si="14">+IF($H19=K$1,$G19,0)-IF($I19=K$1,$G19,0)</f>
        <v>0</v>
      </c>
      <c r="L19" s="13">
        <f t="shared" si="14"/>
        <v>0</v>
      </c>
      <c r="M19" s="13">
        <f t="shared" si="14"/>
        <v>0</v>
      </c>
      <c r="N19" s="13">
        <f t="shared" si="14"/>
        <v>0</v>
      </c>
      <c r="O19" s="13">
        <f t="shared" si="14"/>
        <v>0</v>
      </c>
      <c r="P19" s="13">
        <f t="shared" si="14"/>
        <v>0</v>
      </c>
      <c r="Q19" s="13">
        <f t="shared" si="14"/>
        <v>0</v>
      </c>
      <c r="R19" s="13">
        <f t="shared" si="14"/>
        <v>0</v>
      </c>
      <c r="S19" s="13">
        <f t="shared" si="14"/>
        <v>0</v>
      </c>
      <c r="T19" s="13">
        <f t="shared" si="14"/>
        <v>0</v>
      </c>
      <c r="U19" s="13">
        <f t="shared" si="14"/>
        <v>0</v>
      </c>
      <c r="V19" s="13">
        <f t="shared" si="14"/>
        <v>0</v>
      </c>
      <c r="W19" s="13">
        <f t="shared" si="14"/>
        <v>0</v>
      </c>
      <c r="X19" s="13">
        <f t="shared" si="14"/>
        <v>0</v>
      </c>
      <c r="Y19" s="13">
        <f t="shared" si="14"/>
        <v>0</v>
      </c>
      <c r="Z19" s="13">
        <f t="shared" si="14"/>
        <v>0</v>
      </c>
      <c r="AA19" s="13">
        <f t="shared" si="13"/>
        <v>0</v>
      </c>
      <c r="AB19" s="13">
        <f t="shared" si="13"/>
        <v>0</v>
      </c>
      <c r="AC19" s="13">
        <f t="shared" si="13"/>
        <v>0</v>
      </c>
      <c r="AD19" s="13">
        <f t="shared" si="13"/>
        <v>0</v>
      </c>
      <c r="AE19" s="13">
        <f t="shared" si="13"/>
        <v>0</v>
      </c>
      <c r="AF19" s="13">
        <f t="shared" si="13"/>
        <v>0</v>
      </c>
      <c r="AG19" s="13">
        <f t="shared" si="13"/>
        <v>1106.6400000000001</v>
      </c>
      <c r="AH19" s="13">
        <f t="shared" si="4"/>
        <v>-1106.6400000000001</v>
      </c>
      <c r="AI19" s="13">
        <f t="shared" si="4"/>
        <v>0</v>
      </c>
      <c r="AJ19" s="13">
        <f t="shared" si="4"/>
        <v>0</v>
      </c>
      <c r="AK19" s="13">
        <f t="shared" si="5"/>
        <v>0</v>
      </c>
      <c r="AL19" s="13">
        <f t="shared" si="6"/>
        <v>0</v>
      </c>
      <c r="AM19" s="13">
        <f t="shared" si="7"/>
        <v>0</v>
      </c>
      <c r="AN19" s="13">
        <f t="shared" si="8"/>
        <v>0</v>
      </c>
      <c r="AO19" s="13">
        <f t="shared" ref="AO19:BA38" si="15">+IF($H19=AO$1,$G19,0)-IF($I19=AO$1,$G19,0)</f>
        <v>0</v>
      </c>
      <c r="AP19" s="13">
        <f t="shared" si="15"/>
        <v>0</v>
      </c>
      <c r="AQ19" s="13">
        <f t="shared" si="15"/>
        <v>0</v>
      </c>
      <c r="AR19" s="13">
        <f t="shared" si="15"/>
        <v>0</v>
      </c>
      <c r="AS19" s="13">
        <f t="shared" si="15"/>
        <v>0</v>
      </c>
      <c r="AT19" s="13">
        <f t="shared" si="15"/>
        <v>0</v>
      </c>
      <c r="AU19" s="13">
        <f t="shared" si="15"/>
        <v>0</v>
      </c>
      <c r="AV19" s="13">
        <f t="shared" si="15"/>
        <v>0</v>
      </c>
      <c r="AW19" s="13">
        <f t="shared" si="15"/>
        <v>0</v>
      </c>
      <c r="AX19" s="13">
        <f t="shared" si="15"/>
        <v>0</v>
      </c>
      <c r="AY19" s="13">
        <f t="shared" si="15"/>
        <v>0</v>
      </c>
      <c r="AZ19" s="13">
        <f t="shared" si="15"/>
        <v>0</v>
      </c>
      <c r="BA19" s="13">
        <f t="shared" si="15"/>
        <v>0</v>
      </c>
      <c r="BB19" s="13">
        <f t="shared" ref="BB19:BH54" si="16">+IF($H19=BB$1,$C19,0)-IF($I19=BB$1,$C19,0)</f>
        <v>0</v>
      </c>
      <c r="BC19" s="13">
        <f t="shared" si="16"/>
        <v>0</v>
      </c>
      <c r="BD19" s="13">
        <f t="shared" si="16"/>
        <v>0</v>
      </c>
      <c r="BE19" s="13">
        <f t="shared" si="16"/>
        <v>0</v>
      </c>
      <c r="BF19" s="13">
        <f t="shared" si="16"/>
        <v>0</v>
      </c>
      <c r="BG19" s="13">
        <f t="shared" si="16"/>
        <v>0</v>
      </c>
      <c r="BH19" s="13">
        <f t="shared" si="16"/>
        <v>0</v>
      </c>
      <c r="BI19" s="13">
        <f t="shared" ref="BI19:BQ47" si="17">+IF($H19=BI$1,$G19,0)-IF($I19=BI$1,$G19,0)</f>
        <v>0</v>
      </c>
      <c r="BJ19" s="13">
        <f t="shared" si="17"/>
        <v>0</v>
      </c>
      <c r="BK19" s="13">
        <f t="shared" si="17"/>
        <v>0</v>
      </c>
      <c r="BL19" s="13">
        <f t="shared" si="17"/>
        <v>0</v>
      </c>
      <c r="BM19" s="13">
        <f t="shared" si="17"/>
        <v>0</v>
      </c>
      <c r="BN19" s="13">
        <f t="shared" si="17"/>
        <v>0</v>
      </c>
      <c r="BO19" s="13">
        <f t="shared" si="17"/>
        <v>0</v>
      </c>
      <c r="BP19" s="13">
        <f t="shared" si="17"/>
        <v>0</v>
      </c>
      <c r="BQ19" s="13">
        <f t="shared" si="17"/>
        <v>0</v>
      </c>
      <c r="BR19" s="13">
        <f t="shared" si="12"/>
        <v>0</v>
      </c>
    </row>
    <row r="20" spans="1:70" s="1" customFormat="1" x14ac:dyDescent="0.25">
      <c r="A20" s="25">
        <v>45505</v>
      </c>
      <c r="B20" s="14" t="s">
        <v>38</v>
      </c>
      <c r="C20" s="15">
        <v>1106.6400000000001</v>
      </c>
      <c r="D20" s="15" t="s">
        <v>20</v>
      </c>
      <c r="E20" s="15">
        <f>ROUND(IF(D20='[1]Liste choix'!$C$8,0,IF($H20=$S$1,(C20/1.14975*0.05*0.5),C20/1.14975*0.05)),2)</f>
        <v>0</v>
      </c>
      <c r="F20" s="15">
        <f>ROUND(IF(D20='[1]Liste choix'!$C$8,0,IF($H20=$S$1,C20/1.14975*0.09975*0.5,C20/1.14975*0.09975)),2)</f>
        <v>0</v>
      </c>
      <c r="G20" s="15">
        <f t="shared" si="0"/>
        <v>1106.6400000000001</v>
      </c>
      <c r="H20" s="1" t="s">
        <v>21</v>
      </c>
      <c r="I20" s="1" t="s">
        <v>22</v>
      </c>
      <c r="J20" s="13">
        <f t="shared" si="1"/>
        <v>0</v>
      </c>
      <c r="K20" s="13">
        <f t="shared" si="14"/>
        <v>0</v>
      </c>
      <c r="L20" s="13">
        <f t="shared" si="14"/>
        <v>0</v>
      </c>
      <c r="M20" s="13">
        <f t="shared" si="14"/>
        <v>0</v>
      </c>
      <c r="N20" s="13">
        <f t="shared" si="14"/>
        <v>0</v>
      </c>
      <c r="O20" s="13">
        <f t="shared" si="14"/>
        <v>0</v>
      </c>
      <c r="P20" s="13">
        <f t="shared" si="14"/>
        <v>0</v>
      </c>
      <c r="Q20" s="13">
        <f t="shared" si="14"/>
        <v>0</v>
      </c>
      <c r="R20" s="13">
        <f t="shared" si="14"/>
        <v>0</v>
      </c>
      <c r="S20" s="13">
        <f t="shared" si="14"/>
        <v>0</v>
      </c>
      <c r="T20" s="13">
        <f t="shared" si="14"/>
        <v>0</v>
      </c>
      <c r="U20" s="13">
        <f t="shared" si="14"/>
        <v>0</v>
      </c>
      <c r="V20" s="13">
        <f t="shared" si="14"/>
        <v>0</v>
      </c>
      <c r="W20" s="13">
        <f t="shared" si="14"/>
        <v>0</v>
      </c>
      <c r="X20" s="13">
        <f t="shared" si="14"/>
        <v>0</v>
      </c>
      <c r="Y20" s="13">
        <f t="shared" si="14"/>
        <v>0</v>
      </c>
      <c r="Z20" s="13">
        <f t="shared" si="14"/>
        <v>0</v>
      </c>
      <c r="AA20" s="13">
        <f t="shared" si="13"/>
        <v>0</v>
      </c>
      <c r="AB20" s="13">
        <f t="shared" si="13"/>
        <v>0</v>
      </c>
      <c r="AC20" s="13">
        <f t="shared" si="13"/>
        <v>0</v>
      </c>
      <c r="AD20" s="13">
        <f t="shared" si="13"/>
        <v>0</v>
      </c>
      <c r="AE20" s="13">
        <f t="shared" si="13"/>
        <v>0</v>
      </c>
      <c r="AF20" s="13">
        <f t="shared" si="13"/>
        <v>0</v>
      </c>
      <c r="AG20" s="13">
        <f t="shared" si="13"/>
        <v>1106.6400000000001</v>
      </c>
      <c r="AH20" s="13">
        <f t="shared" si="4"/>
        <v>-1106.6400000000001</v>
      </c>
      <c r="AI20" s="13">
        <f t="shared" si="4"/>
        <v>0</v>
      </c>
      <c r="AJ20" s="13">
        <f t="shared" si="4"/>
        <v>0</v>
      </c>
      <c r="AK20" s="13">
        <f t="shared" si="5"/>
        <v>0</v>
      </c>
      <c r="AL20" s="13">
        <f t="shared" si="6"/>
        <v>0</v>
      </c>
      <c r="AM20" s="13">
        <f t="shared" si="7"/>
        <v>0</v>
      </c>
      <c r="AN20" s="13">
        <f t="shared" si="8"/>
        <v>0</v>
      </c>
      <c r="AO20" s="13">
        <f t="shared" si="15"/>
        <v>0</v>
      </c>
      <c r="AP20" s="13">
        <f t="shared" si="15"/>
        <v>0</v>
      </c>
      <c r="AQ20" s="13">
        <f t="shared" si="15"/>
        <v>0</v>
      </c>
      <c r="AR20" s="13">
        <f t="shared" si="15"/>
        <v>0</v>
      </c>
      <c r="AS20" s="13">
        <f t="shared" si="15"/>
        <v>0</v>
      </c>
      <c r="AT20" s="13">
        <f t="shared" si="15"/>
        <v>0</v>
      </c>
      <c r="AU20" s="13">
        <f t="shared" si="15"/>
        <v>0</v>
      </c>
      <c r="AV20" s="13">
        <f t="shared" si="15"/>
        <v>0</v>
      </c>
      <c r="AW20" s="13">
        <f t="shared" si="15"/>
        <v>0</v>
      </c>
      <c r="AX20" s="13">
        <f t="shared" si="15"/>
        <v>0</v>
      </c>
      <c r="AY20" s="13">
        <f t="shared" si="15"/>
        <v>0</v>
      </c>
      <c r="AZ20" s="13">
        <f t="shared" si="15"/>
        <v>0</v>
      </c>
      <c r="BA20" s="13">
        <f t="shared" si="15"/>
        <v>0</v>
      </c>
      <c r="BB20" s="13">
        <f t="shared" si="16"/>
        <v>0</v>
      </c>
      <c r="BC20" s="13">
        <f t="shared" si="16"/>
        <v>0</v>
      </c>
      <c r="BD20" s="13">
        <f t="shared" si="16"/>
        <v>0</v>
      </c>
      <c r="BE20" s="13">
        <f t="shared" si="16"/>
        <v>0</v>
      </c>
      <c r="BF20" s="13">
        <f t="shared" si="16"/>
        <v>0</v>
      </c>
      <c r="BG20" s="13">
        <f t="shared" si="16"/>
        <v>0</v>
      </c>
      <c r="BH20" s="13">
        <f t="shared" si="16"/>
        <v>0</v>
      </c>
      <c r="BI20" s="13">
        <f t="shared" si="17"/>
        <v>0</v>
      </c>
      <c r="BJ20" s="13">
        <f t="shared" si="17"/>
        <v>0</v>
      </c>
      <c r="BK20" s="13">
        <f t="shared" si="17"/>
        <v>0</v>
      </c>
      <c r="BL20" s="13">
        <f t="shared" si="17"/>
        <v>0</v>
      </c>
      <c r="BM20" s="13">
        <f t="shared" si="17"/>
        <v>0</v>
      </c>
      <c r="BN20" s="13">
        <f t="shared" si="17"/>
        <v>0</v>
      </c>
      <c r="BO20" s="13">
        <f t="shared" si="17"/>
        <v>0</v>
      </c>
      <c r="BP20" s="13">
        <f t="shared" si="17"/>
        <v>0</v>
      </c>
      <c r="BQ20" s="13">
        <f t="shared" si="17"/>
        <v>0</v>
      </c>
      <c r="BR20" s="13">
        <f t="shared" si="12"/>
        <v>0</v>
      </c>
    </row>
    <row r="21" spans="1:70" s="1" customFormat="1" x14ac:dyDescent="0.25">
      <c r="A21" s="25">
        <v>45505</v>
      </c>
      <c r="B21" s="14" t="s">
        <v>39</v>
      </c>
      <c r="C21" s="15">
        <v>1106.6400000000001</v>
      </c>
      <c r="D21" s="15" t="s">
        <v>20</v>
      </c>
      <c r="E21" s="15">
        <f>ROUND(IF(D21='[1]Liste choix'!$C$8,0,IF($H21=$S$1,(C21/1.14975*0.05*0.5),C21/1.14975*0.05)),2)</f>
        <v>0</v>
      </c>
      <c r="F21" s="15">
        <f>ROUND(IF(D21='[1]Liste choix'!$C$8,0,IF($H21=$S$1,C21/1.14975*0.09975*0.5,C21/1.14975*0.09975)),2)</f>
        <v>0</v>
      </c>
      <c r="G21" s="15">
        <f t="shared" si="0"/>
        <v>1106.6400000000001</v>
      </c>
      <c r="H21" s="1" t="s">
        <v>21</v>
      </c>
      <c r="I21" s="1" t="s">
        <v>22</v>
      </c>
      <c r="J21" s="13">
        <f t="shared" si="1"/>
        <v>0</v>
      </c>
      <c r="K21" s="13">
        <f t="shared" si="14"/>
        <v>0</v>
      </c>
      <c r="L21" s="13">
        <f t="shared" si="14"/>
        <v>0</v>
      </c>
      <c r="M21" s="13">
        <f t="shared" si="14"/>
        <v>0</v>
      </c>
      <c r="N21" s="13">
        <f t="shared" si="14"/>
        <v>0</v>
      </c>
      <c r="O21" s="13">
        <f t="shared" si="14"/>
        <v>0</v>
      </c>
      <c r="P21" s="13">
        <f t="shared" si="14"/>
        <v>0</v>
      </c>
      <c r="Q21" s="13">
        <f t="shared" si="14"/>
        <v>0</v>
      </c>
      <c r="R21" s="13">
        <f t="shared" si="14"/>
        <v>0</v>
      </c>
      <c r="S21" s="13">
        <f t="shared" si="14"/>
        <v>0</v>
      </c>
      <c r="T21" s="13">
        <f t="shared" si="14"/>
        <v>0</v>
      </c>
      <c r="U21" s="13">
        <f t="shared" si="14"/>
        <v>0</v>
      </c>
      <c r="V21" s="13">
        <f t="shared" si="14"/>
        <v>0</v>
      </c>
      <c r="W21" s="13">
        <f t="shared" si="14"/>
        <v>0</v>
      </c>
      <c r="X21" s="13">
        <f t="shared" si="14"/>
        <v>0</v>
      </c>
      <c r="Y21" s="13">
        <f t="shared" si="14"/>
        <v>0</v>
      </c>
      <c r="Z21" s="13">
        <f t="shared" si="14"/>
        <v>0</v>
      </c>
      <c r="AA21" s="13">
        <f t="shared" si="13"/>
        <v>0</v>
      </c>
      <c r="AB21" s="13">
        <f t="shared" si="13"/>
        <v>0</v>
      </c>
      <c r="AC21" s="13">
        <f t="shared" si="13"/>
        <v>0</v>
      </c>
      <c r="AD21" s="13">
        <f t="shared" si="13"/>
        <v>0</v>
      </c>
      <c r="AE21" s="13">
        <f t="shared" si="13"/>
        <v>0</v>
      </c>
      <c r="AF21" s="13">
        <f t="shared" si="13"/>
        <v>0</v>
      </c>
      <c r="AG21" s="13">
        <f t="shared" si="13"/>
        <v>1106.6400000000001</v>
      </c>
      <c r="AH21" s="13">
        <f t="shared" si="4"/>
        <v>-1106.6400000000001</v>
      </c>
      <c r="AI21" s="13">
        <f t="shared" si="4"/>
        <v>0</v>
      </c>
      <c r="AJ21" s="13">
        <f t="shared" si="4"/>
        <v>0</v>
      </c>
      <c r="AK21" s="13">
        <f t="shared" si="5"/>
        <v>0</v>
      </c>
      <c r="AL21" s="13">
        <f t="shared" si="6"/>
        <v>0</v>
      </c>
      <c r="AM21" s="13">
        <f t="shared" si="7"/>
        <v>0</v>
      </c>
      <c r="AN21" s="13">
        <f t="shared" si="8"/>
        <v>0</v>
      </c>
      <c r="AO21" s="13">
        <f t="shared" si="15"/>
        <v>0</v>
      </c>
      <c r="AP21" s="13">
        <f t="shared" si="15"/>
        <v>0</v>
      </c>
      <c r="AQ21" s="13">
        <f t="shared" si="15"/>
        <v>0</v>
      </c>
      <c r="AR21" s="13">
        <f t="shared" si="15"/>
        <v>0</v>
      </c>
      <c r="AS21" s="13">
        <f t="shared" si="15"/>
        <v>0</v>
      </c>
      <c r="AT21" s="13">
        <f t="shared" si="15"/>
        <v>0</v>
      </c>
      <c r="AU21" s="13">
        <f t="shared" si="15"/>
        <v>0</v>
      </c>
      <c r="AV21" s="13">
        <f t="shared" si="15"/>
        <v>0</v>
      </c>
      <c r="AW21" s="13">
        <f t="shared" si="15"/>
        <v>0</v>
      </c>
      <c r="AX21" s="13">
        <f t="shared" si="15"/>
        <v>0</v>
      </c>
      <c r="AY21" s="13">
        <f t="shared" si="15"/>
        <v>0</v>
      </c>
      <c r="AZ21" s="13">
        <f t="shared" si="15"/>
        <v>0</v>
      </c>
      <c r="BA21" s="13">
        <f t="shared" si="15"/>
        <v>0</v>
      </c>
      <c r="BB21" s="13">
        <f t="shared" si="16"/>
        <v>0</v>
      </c>
      <c r="BC21" s="13">
        <f t="shared" si="16"/>
        <v>0</v>
      </c>
      <c r="BD21" s="13">
        <f t="shared" si="16"/>
        <v>0</v>
      </c>
      <c r="BE21" s="13">
        <f t="shared" si="16"/>
        <v>0</v>
      </c>
      <c r="BF21" s="13">
        <f t="shared" si="16"/>
        <v>0</v>
      </c>
      <c r="BG21" s="13">
        <f t="shared" si="16"/>
        <v>0</v>
      </c>
      <c r="BH21" s="13">
        <f t="shared" si="16"/>
        <v>0</v>
      </c>
      <c r="BI21" s="13">
        <f t="shared" si="17"/>
        <v>0</v>
      </c>
      <c r="BJ21" s="13">
        <f t="shared" si="17"/>
        <v>0</v>
      </c>
      <c r="BK21" s="13">
        <f t="shared" si="17"/>
        <v>0</v>
      </c>
      <c r="BL21" s="13">
        <f t="shared" si="17"/>
        <v>0</v>
      </c>
      <c r="BM21" s="13">
        <f t="shared" si="17"/>
        <v>0</v>
      </c>
      <c r="BN21" s="13">
        <f t="shared" si="17"/>
        <v>0</v>
      </c>
      <c r="BO21" s="13">
        <f t="shared" si="17"/>
        <v>0</v>
      </c>
      <c r="BP21" s="13">
        <f t="shared" si="17"/>
        <v>0</v>
      </c>
      <c r="BQ21" s="13">
        <f t="shared" si="17"/>
        <v>0</v>
      </c>
      <c r="BR21" s="13">
        <f t="shared" si="12"/>
        <v>0</v>
      </c>
    </row>
    <row r="22" spans="1:70" s="1" customFormat="1" x14ac:dyDescent="0.25">
      <c r="A22" s="25">
        <v>45505</v>
      </c>
      <c r="B22" s="14" t="s">
        <v>40</v>
      </c>
      <c r="C22" s="15">
        <v>1106.6400000000001</v>
      </c>
      <c r="D22" s="15" t="s">
        <v>20</v>
      </c>
      <c r="E22" s="15">
        <f>ROUND(IF(D22='[1]Liste choix'!$C$8,0,IF($H22=$S$1,(C22/1.14975*0.05*0.5),C22/1.14975*0.05)),2)</f>
        <v>0</v>
      </c>
      <c r="F22" s="15">
        <f>ROUND(IF(D22='[1]Liste choix'!$C$8,0,IF($H22=$S$1,C22/1.14975*0.09975*0.5,C22/1.14975*0.09975)),2)</f>
        <v>0</v>
      </c>
      <c r="G22" s="15">
        <f t="shared" si="0"/>
        <v>1106.6400000000001</v>
      </c>
      <c r="H22" s="1" t="s">
        <v>21</v>
      </c>
      <c r="I22" s="1" t="s">
        <v>22</v>
      </c>
      <c r="J22" s="13">
        <f t="shared" si="1"/>
        <v>0</v>
      </c>
      <c r="K22" s="13">
        <f t="shared" si="14"/>
        <v>0</v>
      </c>
      <c r="L22" s="13">
        <f t="shared" si="14"/>
        <v>0</v>
      </c>
      <c r="M22" s="13">
        <f t="shared" si="14"/>
        <v>0</v>
      </c>
      <c r="N22" s="13">
        <f t="shared" si="14"/>
        <v>0</v>
      </c>
      <c r="O22" s="13">
        <f t="shared" si="14"/>
        <v>0</v>
      </c>
      <c r="P22" s="13">
        <f t="shared" si="14"/>
        <v>0</v>
      </c>
      <c r="Q22" s="13">
        <f t="shared" si="14"/>
        <v>0</v>
      </c>
      <c r="R22" s="13">
        <f t="shared" si="14"/>
        <v>0</v>
      </c>
      <c r="S22" s="13">
        <f t="shared" si="14"/>
        <v>0</v>
      </c>
      <c r="T22" s="13">
        <f t="shared" si="14"/>
        <v>0</v>
      </c>
      <c r="U22" s="13">
        <f t="shared" si="14"/>
        <v>0</v>
      </c>
      <c r="V22" s="13">
        <f t="shared" si="14"/>
        <v>0</v>
      </c>
      <c r="W22" s="13">
        <f t="shared" si="14"/>
        <v>0</v>
      </c>
      <c r="X22" s="13">
        <f t="shared" si="14"/>
        <v>0</v>
      </c>
      <c r="Y22" s="13">
        <f t="shared" si="14"/>
        <v>0</v>
      </c>
      <c r="Z22" s="13">
        <f t="shared" si="14"/>
        <v>0</v>
      </c>
      <c r="AA22" s="13">
        <f t="shared" si="13"/>
        <v>0</v>
      </c>
      <c r="AB22" s="13">
        <f t="shared" si="13"/>
        <v>0</v>
      </c>
      <c r="AC22" s="13">
        <f t="shared" si="13"/>
        <v>0</v>
      </c>
      <c r="AD22" s="13">
        <f t="shared" si="13"/>
        <v>0</v>
      </c>
      <c r="AE22" s="13">
        <f t="shared" si="13"/>
        <v>0</v>
      </c>
      <c r="AF22" s="13">
        <f t="shared" si="13"/>
        <v>0</v>
      </c>
      <c r="AG22" s="13">
        <f t="shared" si="13"/>
        <v>1106.6400000000001</v>
      </c>
      <c r="AH22" s="13">
        <f t="shared" si="4"/>
        <v>-1106.6400000000001</v>
      </c>
      <c r="AI22" s="13">
        <f t="shared" si="4"/>
        <v>0</v>
      </c>
      <c r="AJ22" s="13">
        <f t="shared" si="4"/>
        <v>0</v>
      </c>
      <c r="AK22" s="13">
        <f t="shared" si="5"/>
        <v>0</v>
      </c>
      <c r="AL22" s="13">
        <f t="shared" si="6"/>
        <v>0</v>
      </c>
      <c r="AM22" s="13">
        <f t="shared" si="7"/>
        <v>0</v>
      </c>
      <c r="AN22" s="13">
        <f t="shared" si="8"/>
        <v>0</v>
      </c>
      <c r="AO22" s="13">
        <f t="shared" si="15"/>
        <v>0</v>
      </c>
      <c r="AP22" s="13">
        <f t="shared" si="15"/>
        <v>0</v>
      </c>
      <c r="AQ22" s="13">
        <f t="shared" si="15"/>
        <v>0</v>
      </c>
      <c r="AR22" s="13">
        <f t="shared" si="15"/>
        <v>0</v>
      </c>
      <c r="AS22" s="13">
        <f t="shared" si="15"/>
        <v>0</v>
      </c>
      <c r="AT22" s="13">
        <f t="shared" si="15"/>
        <v>0</v>
      </c>
      <c r="AU22" s="13">
        <f t="shared" si="15"/>
        <v>0</v>
      </c>
      <c r="AV22" s="13">
        <f t="shared" si="15"/>
        <v>0</v>
      </c>
      <c r="AW22" s="13">
        <f t="shared" si="15"/>
        <v>0</v>
      </c>
      <c r="AX22" s="13">
        <f t="shared" si="15"/>
        <v>0</v>
      </c>
      <c r="AY22" s="13">
        <f t="shared" si="15"/>
        <v>0</v>
      </c>
      <c r="AZ22" s="13">
        <f t="shared" si="15"/>
        <v>0</v>
      </c>
      <c r="BA22" s="13">
        <f t="shared" si="15"/>
        <v>0</v>
      </c>
      <c r="BB22" s="13">
        <f t="shared" si="16"/>
        <v>0</v>
      </c>
      <c r="BC22" s="13">
        <f t="shared" si="16"/>
        <v>0</v>
      </c>
      <c r="BD22" s="13">
        <f t="shared" si="16"/>
        <v>0</v>
      </c>
      <c r="BE22" s="13">
        <f t="shared" si="16"/>
        <v>0</v>
      </c>
      <c r="BF22" s="13">
        <f t="shared" si="16"/>
        <v>0</v>
      </c>
      <c r="BG22" s="13">
        <f t="shared" si="16"/>
        <v>0</v>
      </c>
      <c r="BH22" s="13">
        <f t="shared" si="16"/>
        <v>0</v>
      </c>
      <c r="BI22" s="13">
        <f t="shared" si="17"/>
        <v>0</v>
      </c>
      <c r="BJ22" s="13">
        <f t="shared" si="17"/>
        <v>0</v>
      </c>
      <c r="BK22" s="13">
        <f t="shared" si="17"/>
        <v>0</v>
      </c>
      <c r="BL22" s="13">
        <f t="shared" si="17"/>
        <v>0</v>
      </c>
      <c r="BM22" s="13">
        <f t="shared" si="17"/>
        <v>0</v>
      </c>
      <c r="BN22" s="13">
        <f t="shared" si="17"/>
        <v>0</v>
      </c>
      <c r="BO22" s="13">
        <f t="shared" si="17"/>
        <v>0</v>
      </c>
      <c r="BP22" s="13">
        <f t="shared" si="17"/>
        <v>0</v>
      </c>
      <c r="BQ22" s="13">
        <f t="shared" si="17"/>
        <v>0</v>
      </c>
      <c r="BR22" s="13">
        <f t="shared" si="12"/>
        <v>0</v>
      </c>
    </row>
    <row r="23" spans="1:70" s="1" customFormat="1" x14ac:dyDescent="0.25">
      <c r="A23" s="25">
        <v>45505</v>
      </c>
      <c r="B23" s="14" t="s">
        <v>41</v>
      </c>
      <c r="C23" s="15">
        <v>1106.6400000000001</v>
      </c>
      <c r="D23" s="15" t="s">
        <v>20</v>
      </c>
      <c r="E23" s="15">
        <f>ROUND(IF(D23='[1]Liste choix'!$C$8,0,IF($H23=$S$1,(C23/1.14975*0.05*0.5),C23/1.14975*0.05)),2)</f>
        <v>0</v>
      </c>
      <c r="F23" s="15">
        <f>ROUND(IF(D23='[1]Liste choix'!$C$8,0,IF($H23=$S$1,C23/1.14975*0.09975*0.5,C23/1.14975*0.09975)),2)</f>
        <v>0</v>
      </c>
      <c r="G23" s="15">
        <f t="shared" si="0"/>
        <v>1106.6400000000001</v>
      </c>
      <c r="H23" s="1" t="s">
        <v>21</v>
      </c>
      <c r="I23" s="1" t="s">
        <v>22</v>
      </c>
      <c r="J23" s="13">
        <f t="shared" si="1"/>
        <v>0</v>
      </c>
      <c r="K23" s="13">
        <f t="shared" si="14"/>
        <v>0</v>
      </c>
      <c r="L23" s="13">
        <f t="shared" si="14"/>
        <v>0</v>
      </c>
      <c r="M23" s="13">
        <f t="shared" si="14"/>
        <v>0</v>
      </c>
      <c r="N23" s="13">
        <f t="shared" si="14"/>
        <v>0</v>
      </c>
      <c r="O23" s="13">
        <f t="shared" si="14"/>
        <v>0</v>
      </c>
      <c r="P23" s="13">
        <f t="shared" si="14"/>
        <v>0</v>
      </c>
      <c r="Q23" s="13">
        <f t="shared" si="14"/>
        <v>0</v>
      </c>
      <c r="R23" s="13">
        <f t="shared" si="14"/>
        <v>0</v>
      </c>
      <c r="S23" s="13">
        <f t="shared" si="14"/>
        <v>0</v>
      </c>
      <c r="T23" s="13">
        <f t="shared" si="14"/>
        <v>0</v>
      </c>
      <c r="U23" s="13">
        <f t="shared" si="14"/>
        <v>0</v>
      </c>
      <c r="V23" s="13">
        <f t="shared" si="14"/>
        <v>0</v>
      </c>
      <c r="W23" s="13">
        <f t="shared" si="14"/>
        <v>0</v>
      </c>
      <c r="X23" s="13">
        <f t="shared" si="14"/>
        <v>0</v>
      </c>
      <c r="Y23" s="13">
        <f t="shared" si="14"/>
        <v>0</v>
      </c>
      <c r="Z23" s="13">
        <f t="shared" si="14"/>
        <v>0</v>
      </c>
      <c r="AA23" s="13">
        <f t="shared" si="13"/>
        <v>0</v>
      </c>
      <c r="AB23" s="13">
        <f t="shared" si="13"/>
        <v>0</v>
      </c>
      <c r="AC23" s="13">
        <f t="shared" si="13"/>
        <v>0</v>
      </c>
      <c r="AD23" s="13">
        <f t="shared" si="13"/>
        <v>0</v>
      </c>
      <c r="AE23" s="13">
        <f t="shared" si="13"/>
        <v>0</v>
      </c>
      <c r="AF23" s="13">
        <f t="shared" si="13"/>
        <v>0</v>
      </c>
      <c r="AG23" s="13">
        <f t="shared" si="13"/>
        <v>1106.6400000000001</v>
      </c>
      <c r="AH23" s="13">
        <f t="shared" ref="AH23:AJ54" si="18">+IF($H23=AH$1,$C23,0)-IF($I23=AH$1,$C23,0)</f>
        <v>-1106.6400000000001</v>
      </c>
      <c r="AI23" s="13">
        <f t="shared" si="18"/>
        <v>0</v>
      </c>
      <c r="AJ23" s="13">
        <f t="shared" si="18"/>
        <v>0</v>
      </c>
      <c r="AK23" s="13">
        <f t="shared" si="5"/>
        <v>0</v>
      </c>
      <c r="AL23" s="13">
        <f t="shared" si="6"/>
        <v>0</v>
      </c>
      <c r="AM23" s="13">
        <f t="shared" si="7"/>
        <v>0</v>
      </c>
      <c r="AN23" s="13">
        <f t="shared" si="8"/>
        <v>0</v>
      </c>
      <c r="AO23" s="13">
        <f t="shared" si="15"/>
        <v>0</v>
      </c>
      <c r="AP23" s="13">
        <f t="shared" si="15"/>
        <v>0</v>
      </c>
      <c r="AQ23" s="13">
        <f t="shared" si="15"/>
        <v>0</v>
      </c>
      <c r="AR23" s="13">
        <f t="shared" si="15"/>
        <v>0</v>
      </c>
      <c r="AS23" s="13">
        <f t="shared" si="15"/>
        <v>0</v>
      </c>
      <c r="AT23" s="13">
        <f t="shared" si="15"/>
        <v>0</v>
      </c>
      <c r="AU23" s="13">
        <f t="shared" si="15"/>
        <v>0</v>
      </c>
      <c r="AV23" s="13">
        <f t="shared" si="15"/>
        <v>0</v>
      </c>
      <c r="AW23" s="13">
        <f t="shared" si="15"/>
        <v>0</v>
      </c>
      <c r="AX23" s="13">
        <f t="shared" si="15"/>
        <v>0</v>
      </c>
      <c r="AY23" s="13">
        <f t="shared" si="15"/>
        <v>0</v>
      </c>
      <c r="AZ23" s="13">
        <f t="shared" si="15"/>
        <v>0</v>
      </c>
      <c r="BA23" s="13">
        <f t="shared" si="15"/>
        <v>0</v>
      </c>
      <c r="BB23" s="13">
        <f t="shared" si="16"/>
        <v>0</v>
      </c>
      <c r="BC23" s="13">
        <f t="shared" si="16"/>
        <v>0</v>
      </c>
      <c r="BD23" s="13">
        <f t="shared" si="16"/>
        <v>0</v>
      </c>
      <c r="BE23" s="13">
        <f t="shared" si="16"/>
        <v>0</v>
      </c>
      <c r="BF23" s="13">
        <f t="shared" si="16"/>
        <v>0</v>
      </c>
      <c r="BG23" s="13">
        <f t="shared" si="16"/>
        <v>0</v>
      </c>
      <c r="BH23" s="13">
        <f t="shared" si="16"/>
        <v>0</v>
      </c>
      <c r="BI23" s="13">
        <f t="shared" si="17"/>
        <v>0</v>
      </c>
      <c r="BJ23" s="13">
        <f t="shared" si="17"/>
        <v>0</v>
      </c>
      <c r="BK23" s="13">
        <f t="shared" si="17"/>
        <v>0</v>
      </c>
      <c r="BL23" s="13">
        <f t="shared" si="17"/>
        <v>0</v>
      </c>
      <c r="BM23" s="13">
        <f t="shared" si="17"/>
        <v>0</v>
      </c>
      <c r="BN23" s="13">
        <f t="shared" si="17"/>
        <v>0</v>
      </c>
      <c r="BO23" s="13">
        <f t="shared" si="17"/>
        <v>0</v>
      </c>
      <c r="BP23" s="13">
        <f t="shared" si="17"/>
        <v>0</v>
      </c>
      <c r="BQ23" s="13">
        <f t="shared" si="17"/>
        <v>0</v>
      </c>
      <c r="BR23" s="13">
        <f t="shared" si="12"/>
        <v>0</v>
      </c>
    </row>
    <row r="24" spans="1:70" s="1" customFormat="1" x14ac:dyDescent="0.25">
      <c r="A24" s="25">
        <v>45505</v>
      </c>
      <c r="B24" s="14" t="s">
        <v>42</v>
      </c>
      <c r="C24" s="15">
        <v>1106.6400000000001</v>
      </c>
      <c r="D24" s="15" t="s">
        <v>20</v>
      </c>
      <c r="E24" s="15">
        <f>ROUND(IF(D24='[1]Liste choix'!$C$8,0,IF($H24=$S$1,(C24/1.14975*0.05*0.5),C24/1.14975*0.05)),2)</f>
        <v>0</v>
      </c>
      <c r="F24" s="15">
        <f>ROUND(IF(D24='[1]Liste choix'!$C$8,0,IF($H24=$S$1,C24/1.14975*0.09975*0.5,C24/1.14975*0.09975)),2)</f>
        <v>0</v>
      </c>
      <c r="G24" s="15">
        <f t="shared" si="0"/>
        <v>1106.6400000000001</v>
      </c>
      <c r="H24" s="1" t="s">
        <v>21</v>
      </c>
      <c r="I24" s="1" t="s">
        <v>22</v>
      </c>
      <c r="J24" s="13">
        <f t="shared" si="1"/>
        <v>0</v>
      </c>
      <c r="K24" s="13">
        <f t="shared" si="14"/>
        <v>0</v>
      </c>
      <c r="L24" s="13">
        <f t="shared" si="14"/>
        <v>0</v>
      </c>
      <c r="M24" s="13">
        <f t="shared" si="14"/>
        <v>0</v>
      </c>
      <c r="N24" s="13">
        <f t="shared" si="14"/>
        <v>0</v>
      </c>
      <c r="O24" s="13">
        <f t="shared" si="14"/>
        <v>0</v>
      </c>
      <c r="P24" s="13">
        <f t="shared" si="14"/>
        <v>0</v>
      </c>
      <c r="Q24" s="13">
        <f t="shared" si="14"/>
        <v>0</v>
      </c>
      <c r="R24" s="13">
        <f t="shared" si="14"/>
        <v>0</v>
      </c>
      <c r="S24" s="13">
        <f t="shared" si="14"/>
        <v>0</v>
      </c>
      <c r="T24" s="13">
        <f t="shared" si="14"/>
        <v>0</v>
      </c>
      <c r="U24" s="13">
        <f t="shared" si="14"/>
        <v>0</v>
      </c>
      <c r="V24" s="13">
        <f t="shared" si="14"/>
        <v>0</v>
      </c>
      <c r="W24" s="13">
        <f t="shared" si="14"/>
        <v>0</v>
      </c>
      <c r="X24" s="13">
        <f t="shared" si="14"/>
        <v>0</v>
      </c>
      <c r="Y24" s="13">
        <f t="shared" si="14"/>
        <v>0</v>
      </c>
      <c r="Z24" s="13">
        <f t="shared" si="14"/>
        <v>0</v>
      </c>
      <c r="AA24" s="13">
        <f t="shared" si="13"/>
        <v>0</v>
      </c>
      <c r="AB24" s="13">
        <f t="shared" si="13"/>
        <v>0</v>
      </c>
      <c r="AC24" s="13">
        <f t="shared" si="13"/>
        <v>0</v>
      </c>
      <c r="AD24" s="13">
        <f t="shared" si="13"/>
        <v>0</v>
      </c>
      <c r="AE24" s="13">
        <f t="shared" si="13"/>
        <v>0</v>
      </c>
      <c r="AF24" s="13">
        <f t="shared" si="13"/>
        <v>0</v>
      </c>
      <c r="AG24" s="13">
        <f t="shared" si="13"/>
        <v>1106.6400000000001</v>
      </c>
      <c r="AH24" s="13">
        <f t="shared" si="18"/>
        <v>-1106.6400000000001</v>
      </c>
      <c r="AI24" s="13">
        <f t="shared" si="18"/>
        <v>0</v>
      </c>
      <c r="AJ24" s="13">
        <f t="shared" si="18"/>
        <v>0</v>
      </c>
      <c r="AK24" s="13">
        <f t="shared" si="5"/>
        <v>0</v>
      </c>
      <c r="AL24" s="13">
        <f t="shared" si="6"/>
        <v>0</v>
      </c>
      <c r="AM24" s="13">
        <f t="shared" si="7"/>
        <v>0</v>
      </c>
      <c r="AN24" s="13">
        <f t="shared" si="8"/>
        <v>0</v>
      </c>
      <c r="AO24" s="13">
        <f t="shared" si="15"/>
        <v>0</v>
      </c>
      <c r="AP24" s="13">
        <f t="shared" si="15"/>
        <v>0</v>
      </c>
      <c r="AQ24" s="13">
        <f t="shared" si="15"/>
        <v>0</v>
      </c>
      <c r="AR24" s="13">
        <f t="shared" si="15"/>
        <v>0</v>
      </c>
      <c r="AS24" s="13">
        <f t="shared" si="15"/>
        <v>0</v>
      </c>
      <c r="AT24" s="13">
        <f t="shared" si="15"/>
        <v>0</v>
      </c>
      <c r="AU24" s="13">
        <f t="shared" si="15"/>
        <v>0</v>
      </c>
      <c r="AV24" s="13">
        <f t="shared" si="15"/>
        <v>0</v>
      </c>
      <c r="AW24" s="13">
        <f t="shared" si="15"/>
        <v>0</v>
      </c>
      <c r="AX24" s="13">
        <f t="shared" si="15"/>
        <v>0</v>
      </c>
      <c r="AY24" s="13">
        <f t="shared" si="15"/>
        <v>0</v>
      </c>
      <c r="AZ24" s="13">
        <f t="shared" si="15"/>
        <v>0</v>
      </c>
      <c r="BA24" s="13">
        <f t="shared" si="15"/>
        <v>0</v>
      </c>
      <c r="BB24" s="13">
        <f t="shared" si="16"/>
        <v>0</v>
      </c>
      <c r="BC24" s="13">
        <f t="shared" si="16"/>
        <v>0</v>
      </c>
      <c r="BD24" s="13">
        <f t="shared" si="16"/>
        <v>0</v>
      </c>
      <c r="BE24" s="13">
        <f t="shared" si="16"/>
        <v>0</v>
      </c>
      <c r="BF24" s="13">
        <f t="shared" si="16"/>
        <v>0</v>
      </c>
      <c r="BG24" s="13">
        <f t="shared" si="16"/>
        <v>0</v>
      </c>
      <c r="BH24" s="13">
        <f t="shared" si="16"/>
        <v>0</v>
      </c>
      <c r="BI24" s="13">
        <f t="shared" si="17"/>
        <v>0</v>
      </c>
      <c r="BJ24" s="13">
        <f t="shared" si="17"/>
        <v>0</v>
      </c>
      <c r="BK24" s="13">
        <f t="shared" si="17"/>
        <v>0</v>
      </c>
      <c r="BL24" s="13">
        <f t="shared" si="17"/>
        <v>0</v>
      </c>
      <c r="BM24" s="13">
        <f t="shared" si="17"/>
        <v>0</v>
      </c>
      <c r="BN24" s="13">
        <f t="shared" si="17"/>
        <v>0</v>
      </c>
      <c r="BO24" s="13">
        <f t="shared" si="17"/>
        <v>0</v>
      </c>
      <c r="BP24" s="13">
        <f t="shared" si="17"/>
        <v>0</v>
      </c>
      <c r="BQ24" s="13">
        <f t="shared" si="17"/>
        <v>0</v>
      </c>
      <c r="BR24" s="13">
        <f t="shared" si="12"/>
        <v>0</v>
      </c>
    </row>
    <row r="25" spans="1:70" s="1" customFormat="1" x14ac:dyDescent="0.25">
      <c r="A25" s="25">
        <v>45505</v>
      </c>
      <c r="B25" s="14" t="s">
        <v>43</v>
      </c>
      <c r="C25" s="15">
        <v>1106.6400000000001</v>
      </c>
      <c r="D25" s="15" t="s">
        <v>20</v>
      </c>
      <c r="E25" s="15">
        <f>ROUND(IF(D25='[1]Liste choix'!$C$8,0,IF($H25=$S$1,(C25/1.14975*0.05*0.5),C25/1.14975*0.05)),2)</f>
        <v>0</v>
      </c>
      <c r="F25" s="15">
        <f>ROUND(IF(D25='[1]Liste choix'!$C$8,0,IF($H25=$S$1,C25/1.14975*0.09975*0.5,C25/1.14975*0.09975)),2)</f>
        <v>0</v>
      </c>
      <c r="G25" s="15">
        <f t="shared" si="0"/>
        <v>1106.6400000000001</v>
      </c>
      <c r="H25" s="1" t="s">
        <v>21</v>
      </c>
      <c r="I25" s="1" t="s">
        <v>22</v>
      </c>
      <c r="J25" s="13">
        <f t="shared" si="1"/>
        <v>0</v>
      </c>
      <c r="K25" s="13">
        <f t="shared" si="14"/>
        <v>0</v>
      </c>
      <c r="L25" s="13">
        <f t="shared" si="14"/>
        <v>0</v>
      </c>
      <c r="M25" s="13">
        <f t="shared" si="14"/>
        <v>0</v>
      </c>
      <c r="N25" s="13">
        <f t="shared" si="14"/>
        <v>0</v>
      </c>
      <c r="O25" s="13">
        <f t="shared" si="14"/>
        <v>0</v>
      </c>
      <c r="P25" s="13">
        <f t="shared" si="14"/>
        <v>0</v>
      </c>
      <c r="Q25" s="13">
        <f t="shared" si="14"/>
        <v>0</v>
      </c>
      <c r="R25" s="13">
        <f t="shared" si="14"/>
        <v>0</v>
      </c>
      <c r="S25" s="13">
        <f t="shared" si="14"/>
        <v>0</v>
      </c>
      <c r="T25" s="13">
        <f t="shared" si="14"/>
        <v>0</v>
      </c>
      <c r="U25" s="13">
        <f t="shared" si="14"/>
        <v>0</v>
      </c>
      <c r="V25" s="13">
        <f t="shared" si="14"/>
        <v>0</v>
      </c>
      <c r="W25" s="13">
        <f t="shared" si="14"/>
        <v>0</v>
      </c>
      <c r="X25" s="13">
        <f t="shared" si="14"/>
        <v>0</v>
      </c>
      <c r="Y25" s="13">
        <f t="shared" si="14"/>
        <v>0</v>
      </c>
      <c r="Z25" s="13">
        <f t="shared" si="14"/>
        <v>0</v>
      </c>
      <c r="AA25" s="13">
        <f t="shared" si="13"/>
        <v>0</v>
      </c>
      <c r="AB25" s="13">
        <f t="shared" si="13"/>
        <v>0</v>
      </c>
      <c r="AC25" s="13">
        <f t="shared" si="13"/>
        <v>0</v>
      </c>
      <c r="AD25" s="13">
        <f t="shared" si="13"/>
        <v>0</v>
      </c>
      <c r="AE25" s="13">
        <f t="shared" si="13"/>
        <v>0</v>
      </c>
      <c r="AF25" s="13">
        <f t="shared" si="13"/>
        <v>0</v>
      </c>
      <c r="AG25" s="13">
        <f t="shared" si="13"/>
        <v>1106.6400000000001</v>
      </c>
      <c r="AH25" s="13">
        <f t="shared" si="18"/>
        <v>-1106.6400000000001</v>
      </c>
      <c r="AI25" s="13">
        <f t="shared" si="18"/>
        <v>0</v>
      </c>
      <c r="AJ25" s="13">
        <f t="shared" si="18"/>
        <v>0</v>
      </c>
      <c r="AK25" s="13">
        <f t="shared" si="5"/>
        <v>0</v>
      </c>
      <c r="AL25" s="13">
        <f t="shared" si="6"/>
        <v>0</v>
      </c>
      <c r="AM25" s="13">
        <f t="shared" si="7"/>
        <v>0</v>
      </c>
      <c r="AN25" s="13">
        <f t="shared" si="8"/>
        <v>0</v>
      </c>
      <c r="AO25" s="13">
        <f t="shared" si="15"/>
        <v>0</v>
      </c>
      <c r="AP25" s="13">
        <f t="shared" si="15"/>
        <v>0</v>
      </c>
      <c r="AQ25" s="13">
        <f t="shared" si="15"/>
        <v>0</v>
      </c>
      <c r="AR25" s="13">
        <f t="shared" si="15"/>
        <v>0</v>
      </c>
      <c r="AS25" s="13">
        <f t="shared" si="15"/>
        <v>0</v>
      </c>
      <c r="AT25" s="13">
        <f t="shared" si="15"/>
        <v>0</v>
      </c>
      <c r="AU25" s="13">
        <f t="shared" si="15"/>
        <v>0</v>
      </c>
      <c r="AV25" s="13">
        <f t="shared" si="15"/>
        <v>0</v>
      </c>
      <c r="AW25" s="13">
        <f t="shared" si="15"/>
        <v>0</v>
      </c>
      <c r="AX25" s="13">
        <f t="shared" si="15"/>
        <v>0</v>
      </c>
      <c r="AY25" s="13">
        <f t="shared" si="15"/>
        <v>0</v>
      </c>
      <c r="AZ25" s="13">
        <f t="shared" si="15"/>
        <v>0</v>
      </c>
      <c r="BA25" s="13">
        <f t="shared" si="15"/>
        <v>0</v>
      </c>
      <c r="BB25" s="13">
        <f t="shared" si="16"/>
        <v>0</v>
      </c>
      <c r="BC25" s="13">
        <f t="shared" si="16"/>
        <v>0</v>
      </c>
      <c r="BD25" s="13">
        <f t="shared" si="16"/>
        <v>0</v>
      </c>
      <c r="BE25" s="13">
        <f t="shared" si="16"/>
        <v>0</v>
      </c>
      <c r="BF25" s="13">
        <f t="shared" si="16"/>
        <v>0</v>
      </c>
      <c r="BG25" s="13">
        <f t="shared" si="16"/>
        <v>0</v>
      </c>
      <c r="BH25" s="13">
        <f t="shared" si="16"/>
        <v>0</v>
      </c>
      <c r="BI25" s="13">
        <f t="shared" si="17"/>
        <v>0</v>
      </c>
      <c r="BJ25" s="13">
        <f t="shared" si="17"/>
        <v>0</v>
      </c>
      <c r="BK25" s="13">
        <f t="shared" si="17"/>
        <v>0</v>
      </c>
      <c r="BL25" s="13">
        <f t="shared" si="17"/>
        <v>0</v>
      </c>
      <c r="BM25" s="13">
        <f t="shared" si="17"/>
        <v>0</v>
      </c>
      <c r="BN25" s="13">
        <f t="shared" si="17"/>
        <v>0</v>
      </c>
      <c r="BO25" s="13">
        <f t="shared" si="17"/>
        <v>0</v>
      </c>
      <c r="BP25" s="13">
        <f t="shared" si="17"/>
        <v>0</v>
      </c>
      <c r="BQ25" s="13">
        <f t="shared" si="17"/>
        <v>0</v>
      </c>
      <c r="BR25" s="13">
        <f t="shared" si="12"/>
        <v>0</v>
      </c>
    </row>
    <row r="26" spans="1:70" s="1" customFormat="1" x14ac:dyDescent="0.25">
      <c r="A26" s="25">
        <v>45505</v>
      </c>
      <c r="B26" s="14" t="s">
        <v>44</v>
      </c>
      <c r="C26" s="15">
        <v>1106.6400000000001</v>
      </c>
      <c r="D26" s="15" t="s">
        <v>20</v>
      </c>
      <c r="E26" s="15">
        <f>ROUND(IF(D26='[1]Liste choix'!$C$8,0,IF($H26=$S$1,(C26/1.14975*0.05*0.5),C26/1.14975*0.05)),2)</f>
        <v>0</v>
      </c>
      <c r="F26" s="15">
        <f>ROUND(IF(D26='[1]Liste choix'!$C$8,0,IF($H26=$S$1,C26/1.14975*0.09975*0.5,C26/1.14975*0.09975)),2)</f>
        <v>0</v>
      </c>
      <c r="G26" s="15">
        <f t="shared" si="0"/>
        <v>1106.6400000000001</v>
      </c>
      <c r="H26" s="1" t="s">
        <v>21</v>
      </c>
      <c r="I26" s="1" t="s">
        <v>22</v>
      </c>
      <c r="J26" s="13">
        <f t="shared" si="1"/>
        <v>0</v>
      </c>
      <c r="K26" s="13">
        <f t="shared" si="14"/>
        <v>0</v>
      </c>
      <c r="L26" s="13">
        <f t="shared" si="14"/>
        <v>0</v>
      </c>
      <c r="M26" s="13">
        <f t="shared" si="14"/>
        <v>0</v>
      </c>
      <c r="N26" s="13">
        <f t="shared" si="14"/>
        <v>0</v>
      </c>
      <c r="O26" s="13">
        <f t="shared" si="14"/>
        <v>0</v>
      </c>
      <c r="P26" s="13">
        <f t="shared" si="14"/>
        <v>0</v>
      </c>
      <c r="Q26" s="13">
        <f t="shared" si="14"/>
        <v>0</v>
      </c>
      <c r="R26" s="13">
        <f t="shared" si="14"/>
        <v>0</v>
      </c>
      <c r="S26" s="13">
        <f t="shared" si="14"/>
        <v>0</v>
      </c>
      <c r="T26" s="13">
        <f t="shared" si="14"/>
        <v>0</v>
      </c>
      <c r="U26" s="13">
        <f t="shared" si="14"/>
        <v>0</v>
      </c>
      <c r="V26" s="13">
        <f t="shared" si="14"/>
        <v>0</v>
      </c>
      <c r="W26" s="13">
        <f t="shared" si="14"/>
        <v>0</v>
      </c>
      <c r="X26" s="13">
        <f t="shared" si="14"/>
        <v>0</v>
      </c>
      <c r="Y26" s="13">
        <f t="shared" si="14"/>
        <v>0</v>
      </c>
      <c r="Z26" s="13">
        <f t="shared" si="14"/>
        <v>0</v>
      </c>
      <c r="AA26" s="13">
        <f t="shared" si="13"/>
        <v>0</v>
      </c>
      <c r="AB26" s="13">
        <f t="shared" si="13"/>
        <v>0</v>
      </c>
      <c r="AC26" s="13">
        <f t="shared" si="13"/>
        <v>0</v>
      </c>
      <c r="AD26" s="13">
        <f t="shared" si="13"/>
        <v>0</v>
      </c>
      <c r="AE26" s="13">
        <f t="shared" si="13"/>
        <v>0</v>
      </c>
      <c r="AF26" s="13">
        <f t="shared" si="13"/>
        <v>0</v>
      </c>
      <c r="AG26" s="13">
        <f t="shared" si="13"/>
        <v>1106.6400000000001</v>
      </c>
      <c r="AH26" s="13">
        <f t="shared" si="18"/>
        <v>-1106.6400000000001</v>
      </c>
      <c r="AI26" s="13">
        <f t="shared" si="18"/>
        <v>0</v>
      </c>
      <c r="AJ26" s="13">
        <f t="shared" si="18"/>
        <v>0</v>
      </c>
      <c r="AK26" s="13">
        <f t="shared" si="5"/>
        <v>0</v>
      </c>
      <c r="AL26" s="13">
        <f t="shared" si="6"/>
        <v>0</v>
      </c>
      <c r="AM26" s="13">
        <f t="shared" si="7"/>
        <v>0</v>
      </c>
      <c r="AN26" s="13">
        <f t="shared" si="8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  <c r="AT26" s="13">
        <f t="shared" si="15"/>
        <v>0</v>
      </c>
      <c r="AU26" s="13">
        <f t="shared" si="15"/>
        <v>0</v>
      </c>
      <c r="AV26" s="13">
        <f t="shared" si="15"/>
        <v>0</v>
      </c>
      <c r="AW26" s="13">
        <f t="shared" si="15"/>
        <v>0</v>
      </c>
      <c r="AX26" s="13">
        <f t="shared" si="15"/>
        <v>0</v>
      </c>
      <c r="AY26" s="13">
        <f t="shared" si="15"/>
        <v>0</v>
      </c>
      <c r="AZ26" s="13">
        <f t="shared" si="15"/>
        <v>0</v>
      </c>
      <c r="BA26" s="13">
        <f t="shared" si="15"/>
        <v>0</v>
      </c>
      <c r="BB26" s="13">
        <f t="shared" si="16"/>
        <v>0</v>
      </c>
      <c r="BC26" s="13">
        <f t="shared" si="16"/>
        <v>0</v>
      </c>
      <c r="BD26" s="13">
        <f t="shared" si="16"/>
        <v>0</v>
      </c>
      <c r="BE26" s="13">
        <f t="shared" si="16"/>
        <v>0</v>
      </c>
      <c r="BF26" s="13">
        <f t="shared" si="16"/>
        <v>0</v>
      </c>
      <c r="BG26" s="13">
        <f t="shared" si="16"/>
        <v>0</v>
      </c>
      <c r="BH26" s="13">
        <f t="shared" si="16"/>
        <v>0</v>
      </c>
      <c r="BI26" s="13">
        <f t="shared" si="17"/>
        <v>0</v>
      </c>
      <c r="BJ26" s="13">
        <f t="shared" si="17"/>
        <v>0</v>
      </c>
      <c r="BK26" s="13">
        <f t="shared" si="17"/>
        <v>0</v>
      </c>
      <c r="BL26" s="13">
        <f t="shared" si="17"/>
        <v>0</v>
      </c>
      <c r="BM26" s="13">
        <f t="shared" si="17"/>
        <v>0</v>
      </c>
      <c r="BN26" s="13">
        <f t="shared" si="17"/>
        <v>0</v>
      </c>
      <c r="BO26" s="13">
        <f t="shared" si="17"/>
        <v>0</v>
      </c>
      <c r="BP26" s="13">
        <f t="shared" si="17"/>
        <v>0</v>
      </c>
      <c r="BQ26" s="13">
        <f t="shared" si="17"/>
        <v>0</v>
      </c>
      <c r="BR26" s="13">
        <f t="shared" si="12"/>
        <v>0</v>
      </c>
    </row>
    <row r="27" spans="1:70" s="1" customFormat="1" x14ac:dyDescent="0.25">
      <c r="A27" s="25">
        <v>45505</v>
      </c>
      <c r="B27" s="14" t="s">
        <v>45</v>
      </c>
      <c r="C27" s="15">
        <v>5633.78</v>
      </c>
      <c r="D27" s="15" t="s">
        <v>20</v>
      </c>
      <c r="E27" s="15">
        <f>ROUND(IF(D27='[1]Liste choix'!$C$8,0,IF($H27=$S$1,(C27/1.14975*0.05*0.5),C27/1.14975*0.05)),2)</f>
        <v>0</v>
      </c>
      <c r="F27" s="15">
        <f>ROUND(IF(D27='[1]Liste choix'!$C$8,0,IF($H27=$S$1,C27/1.14975*0.09975*0.5,C27/1.14975*0.09975)),2)</f>
        <v>0</v>
      </c>
      <c r="G27" s="15">
        <f t="shared" si="0"/>
        <v>5633.78</v>
      </c>
      <c r="H27" s="1" t="s">
        <v>21</v>
      </c>
      <c r="I27" s="1" t="s">
        <v>22</v>
      </c>
      <c r="J27" s="13">
        <f t="shared" si="1"/>
        <v>0</v>
      </c>
      <c r="K27" s="13">
        <f t="shared" si="14"/>
        <v>0</v>
      </c>
      <c r="L27" s="13">
        <f t="shared" si="14"/>
        <v>0</v>
      </c>
      <c r="M27" s="13">
        <f t="shared" si="14"/>
        <v>0</v>
      </c>
      <c r="N27" s="13">
        <f t="shared" si="14"/>
        <v>0</v>
      </c>
      <c r="O27" s="13">
        <f t="shared" si="14"/>
        <v>0</v>
      </c>
      <c r="P27" s="13">
        <f t="shared" si="14"/>
        <v>0</v>
      </c>
      <c r="Q27" s="13">
        <f t="shared" si="14"/>
        <v>0</v>
      </c>
      <c r="R27" s="13">
        <f t="shared" si="14"/>
        <v>0</v>
      </c>
      <c r="S27" s="13">
        <f t="shared" si="14"/>
        <v>0</v>
      </c>
      <c r="T27" s="13">
        <f t="shared" si="14"/>
        <v>0</v>
      </c>
      <c r="U27" s="13">
        <f t="shared" si="14"/>
        <v>0</v>
      </c>
      <c r="V27" s="13">
        <f t="shared" si="14"/>
        <v>0</v>
      </c>
      <c r="W27" s="13">
        <f t="shared" si="14"/>
        <v>0</v>
      </c>
      <c r="X27" s="13">
        <f t="shared" si="14"/>
        <v>0</v>
      </c>
      <c r="Y27" s="13">
        <f t="shared" si="14"/>
        <v>0</v>
      </c>
      <c r="Z27" s="13">
        <f t="shared" si="14"/>
        <v>0</v>
      </c>
      <c r="AA27" s="13">
        <f t="shared" si="13"/>
        <v>0</v>
      </c>
      <c r="AB27" s="13">
        <f t="shared" si="13"/>
        <v>0</v>
      </c>
      <c r="AC27" s="13">
        <f t="shared" si="13"/>
        <v>0</v>
      </c>
      <c r="AD27" s="13">
        <f t="shared" si="13"/>
        <v>0</v>
      </c>
      <c r="AE27" s="13">
        <f t="shared" si="13"/>
        <v>0</v>
      </c>
      <c r="AF27" s="13">
        <f t="shared" si="13"/>
        <v>0</v>
      </c>
      <c r="AG27" s="13">
        <f t="shared" si="13"/>
        <v>5633.78</v>
      </c>
      <c r="AH27" s="13">
        <f t="shared" si="18"/>
        <v>-5633.78</v>
      </c>
      <c r="AI27" s="13">
        <f t="shared" si="18"/>
        <v>0</v>
      </c>
      <c r="AJ27" s="13">
        <f t="shared" si="18"/>
        <v>0</v>
      </c>
      <c r="AK27" s="13">
        <f t="shared" si="5"/>
        <v>0</v>
      </c>
      <c r="AL27" s="13">
        <f t="shared" si="6"/>
        <v>0</v>
      </c>
      <c r="AM27" s="13">
        <f t="shared" si="7"/>
        <v>0</v>
      </c>
      <c r="AN27" s="13">
        <f t="shared" si="8"/>
        <v>0</v>
      </c>
      <c r="AO27" s="13">
        <f t="shared" si="15"/>
        <v>0</v>
      </c>
      <c r="AP27" s="13">
        <f t="shared" si="15"/>
        <v>0</v>
      </c>
      <c r="AQ27" s="13">
        <f t="shared" si="15"/>
        <v>0</v>
      </c>
      <c r="AR27" s="13">
        <f t="shared" si="15"/>
        <v>0</v>
      </c>
      <c r="AS27" s="13">
        <f t="shared" si="15"/>
        <v>0</v>
      </c>
      <c r="AT27" s="13">
        <f t="shared" si="15"/>
        <v>0</v>
      </c>
      <c r="AU27" s="13">
        <f t="shared" si="15"/>
        <v>0</v>
      </c>
      <c r="AV27" s="13">
        <f t="shared" si="15"/>
        <v>0</v>
      </c>
      <c r="AW27" s="13">
        <f t="shared" si="15"/>
        <v>0</v>
      </c>
      <c r="AX27" s="13">
        <f t="shared" si="15"/>
        <v>0</v>
      </c>
      <c r="AY27" s="13">
        <f t="shared" si="15"/>
        <v>0</v>
      </c>
      <c r="AZ27" s="13">
        <f t="shared" si="15"/>
        <v>0</v>
      </c>
      <c r="BA27" s="13">
        <f t="shared" si="15"/>
        <v>0</v>
      </c>
      <c r="BB27" s="13">
        <f t="shared" si="16"/>
        <v>0</v>
      </c>
      <c r="BC27" s="13">
        <f t="shared" si="16"/>
        <v>0</v>
      </c>
      <c r="BD27" s="13">
        <f t="shared" si="16"/>
        <v>0</v>
      </c>
      <c r="BE27" s="13">
        <f t="shared" si="16"/>
        <v>0</v>
      </c>
      <c r="BF27" s="13">
        <f t="shared" si="16"/>
        <v>0</v>
      </c>
      <c r="BG27" s="13">
        <f t="shared" si="16"/>
        <v>0</v>
      </c>
      <c r="BH27" s="13">
        <f t="shared" si="16"/>
        <v>0</v>
      </c>
      <c r="BI27" s="13">
        <f t="shared" si="17"/>
        <v>0</v>
      </c>
      <c r="BJ27" s="13">
        <f t="shared" si="17"/>
        <v>0</v>
      </c>
      <c r="BK27" s="13">
        <f t="shared" si="17"/>
        <v>0</v>
      </c>
      <c r="BL27" s="13">
        <f t="shared" si="17"/>
        <v>0</v>
      </c>
      <c r="BM27" s="13">
        <f t="shared" si="17"/>
        <v>0</v>
      </c>
      <c r="BN27" s="13">
        <f t="shared" si="17"/>
        <v>0</v>
      </c>
      <c r="BO27" s="13">
        <f t="shared" si="17"/>
        <v>0</v>
      </c>
      <c r="BP27" s="13">
        <f t="shared" si="17"/>
        <v>0</v>
      </c>
      <c r="BQ27" s="13">
        <f t="shared" si="17"/>
        <v>0</v>
      </c>
      <c r="BR27" s="13">
        <f t="shared" si="12"/>
        <v>0</v>
      </c>
    </row>
    <row r="28" spans="1:70" s="1" customFormat="1" x14ac:dyDescent="0.25">
      <c r="A28" s="25">
        <v>45505</v>
      </c>
      <c r="B28" s="14" t="s">
        <v>46</v>
      </c>
      <c r="C28" s="15">
        <v>8450.66</v>
      </c>
      <c r="D28" s="15" t="s">
        <v>20</v>
      </c>
      <c r="E28" s="15">
        <f>ROUND(IF(D28='[1]Liste choix'!$C$8,0,IF($H28=$S$1,(C28/1.14975*0.05*0.5),C28/1.14975*0.05)),2)</f>
        <v>0</v>
      </c>
      <c r="F28" s="15">
        <f>ROUND(IF(D28='[1]Liste choix'!$C$8,0,IF($H28=$S$1,C28/1.14975*0.09975*0.5,C28/1.14975*0.09975)),2)</f>
        <v>0</v>
      </c>
      <c r="G28" s="15">
        <f t="shared" si="0"/>
        <v>8450.66</v>
      </c>
      <c r="H28" s="1" t="s">
        <v>21</v>
      </c>
      <c r="I28" s="1" t="s">
        <v>22</v>
      </c>
      <c r="J28" s="13">
        <f t="shared" si="1"/>
        <v>0</v>
      </c>
      <c r="K28" s="13">
        <f t="shared" si="14"/>
        <v>0</v>
      </c>
      <c r="L28" s="13">
        <f t="shared" si="14"/>
        <v>0</v>
      </c>
      <c r="M28" s="13">
        <f t="shared" si="14"/>
        <v>0</v>
      </c>
      <c r="N28" s="13">
        <f t="shared" si="14"/>
        <v>0</v>
      </c>
      <c r="O28" s="13">
        <f t="shared" si="14"/>
        <v>0</v>
      </c>
      <c r="P28" s="13">
        <f t="shared" si="14"/>
        <v>0</v>
      </c>
      <c r="Q28" s="13">
        <f t="shared" si="14"/>
        <v>0</v>
      </c>
      <c r="R28" s="13">
        <f t="shared" si="14"/>
        <v>0</v>
      </c>
      <c r="S28" s="13">
        <f t="shared" si="14"/>
        <v>0</v>
      </c>
      <c r="T28" s="13">
        <f t="shared" si="14"/>
        <v>0</v>
      </c>
      <c r="U28" s="13">
        <f t="shared" si="14"/>
        <v>0</v>
      </c>
      <c r="V28" s="13">
        <f t="shared" si="14"/>
        <v>0</v>
      </c>
      <c r="W28" s="13">
        <f t="shared" si="14"/>
        <v>0</v>
      </c>
      <c r="X28" s="13">
        <f t="shared" si="14"/>
        <v>0</v>
      </c>
      <c r="Y28" s="13">
        <f t="shared" si="14"/>
        <v>0</v>
      </c>
      <c r="Z28" s="13">
        <f t="shared" si="14"/>
        <v>0</v>
      </c>
      <c r="AA28" s="13">
        <f t="shared" si="13"/>
        <v>0</v>
      </c>
      <c r="AB28" s="13">
        <f t="shared" si="13"/>
        <v>0</v>
      </c>
      <c r="AC28" s="13">
        <f t="shared" si="13"/>
        <v>0</v>
      </c>
      <c r="AD28" s="13">
        <f t="shared" si="13"/>
        <v>0</v>
      </c>
      <c r="AE28" s="13">
        <f t="shared" si="13"/>
        <v>0</v>
      </c>
      <c r="AF28" s="13">
        <f t="shared" si="13"/>
        <v>0</v>
      </c>
      <c r="AG28" s="13">
        <f t="shared" si="13"/>
        <v>8450.66</v>
      </c>
      <c r="AH28" s="13">
        <f t="shared" si="18"/>
        <v>-8450.66</v>
      </c>
      <c r="AI28" s="13">
        <f t="shared" si="18"/>
        <v>0</v>
      </c>
      <c r="AJ28" s="13">
        <f t="shared" si="18"/>
        <v>0</v>
      </c>
      <c r="AK28" s="13">
        <f t="shared" si="5"/>
        <v>0</v>
      </c>
      <c r="AL28" s="13">
        <f t="shared" si="6"/>
        <v>0</v>
      </c>
      <c r="AM28" s="13">
        <f t="shared" si="7"/>
        <v>0</v>
      </c>
      <c r="AN28" s="13">
        <f t="shared" si="8"/>
        <v>0</v>
      </c>
      <c r="AO28" s="13">
        <f t="shared" si="15"/>
        <v>0</v>
      </c>
      <c r="AP28" s="13">
        <f t="shared" si="15"/>
        <v>0</v>
      </c>
      <c r="AQ28" s="13">
        <f t="shared" si="15"/>
        <v>0</v>
      </c>
      <c r="AR28" s="13">
        <f t="shared" si="15"/>
        <v>0</v>
      </c>
      <c r="AS28" s="13">
        <f t="shared" si="15"/>
        <v>0</v>
      </c>
      <c r="AT28" s="13">
        <f t="shared" si="15"/>
        <v>0</v>
      </c>
      <c r="AU28" s="13">
        <f t="shared" si="15"/>
        <v>0</v>
      </c>
      <c r="AV28" s="13">
        <f t="shared" si="15"/>
        <v>0</v>
      </c>
      <c r="AW28" s="13">
        <f t="shared" si="15"/>
        <v>0</v>
      </c>
      <c r="AX28" s="13">
        <f t="shared" si="15"/>
        <v>0</v>
      </c>
      <c r="AY28" s="13">
        <f t="shared" si="15"/>
        <v>0</v>
      </c>
      <c r="AZ28" s="13">
        <f t="shared" si="15"/>
        <v>0</v>
      </c>
      <c r="BA28" s="13">
        <f t="shared" si="15"/>
        <v>0</v>
      </c>
      <c r="BB28" s="13">
        <f t="shared" si="16"/>
        <v>0</v>
      </c>
      <c r="BC28" s="13">
        <f t="shared" si="16"/>
        <v>0</v>
      </c>
      <c r="BD28" s="13">
        <f t="shared" si="16"/>
        <v>0</v>
      </c>
      <c r="BE28" s="13">
        <f t="shared" si="16"/>
        <v>0</v>
      </c>
      <c r="BF28" s="13">
        <f t="shared" si="16"/>
        <v>0</v>
      </c>
      <c r="BG28" s="13">
        <f t="shared" si="16"/>
        <v>0</v>
      </c>
      <c r="BH28" s="13">
        <f t="shared" si="16"/>
        <v>0</v>
      </c>
      <c r="BI28" s="13">
        <f t="shared" si="17"/>
        <v>0</v>
      </c>
      <c r="BJ28" s="13">
        <f t="shared" si="17"/>
        <v>0</v>
      </c>
      <c r="BK28" s="13">
        <f t="shared" si="17"/>
        <v>0</v>
      </c>
      <c r="BL28" s="13">
        <f t="shared" si="17"/>
        <v>0</v>
      </c>
      <c r="BM28" s="13">
        <f t="shared" si="17"/>
        <v>0</v>
      </c>
      <c r="BN28" s="13">
        <f t="shared" si="17"/>
        <v>0</v>
      </c>
      <c r="BO28" s="13">
        <f t="shared" si="17"/>
        <v>0</v>
      </c>
      <c r="BP28" s="13">
        <f t="shared" si="17"/>
        <v>0</v>
      </c>
      <c r="BQ28" s="13">
        <f t="shared" si="17"/>
        <v>0</v>
      </c>
      <c r="BR28" s="13">
        <f t="shared" si="12"/>
        <v>0</v>
      </c>
    </row>
    <row r="29" spans="1:70" s="1" customFormat="1" x14ac:dyDescent="0.25">
      <c r="A29" s="25">
        <v>45505</v>
      </c>
      <c r="B29" s="14" t="s">
        <v>47</v>
      </c>
      <c r="C29" s="15">
        <v>201.21</v>
      </c>
      <c r="D29" s="15" t="s">
        <v>20</v>
      </c>
      <c r="E29" s="15">
        <f>ROUND(IF(D29='[1]Liste choix'!$C$8,0,IF($H29=$S$1,(C29/1.14975*0.05*0.5),C29/1.14975*0.05)),2)</f>
        <v>0</v>
      </c>
      <c r="F29" s="15">
        <f>ROUND(IF(D29='[1]Liste choix'!$C$8,0,IF($H29=$S$1,C29/1.14975*0.09975*0.5,C29/1.14975*0.09975)),2)</f>
        <v>0</v>
      </c>
      <c r="G29" s="15">
        <f t="shared" si="0"/>
        <v>201.21</v>
      </c>
      <c r="H29" s="1" t="s">
        <v>21</v>
      </c>
      <c r="I29" s="1" t="s">
        <v>22</v>
      </c>
      <c r="J29" s="13">
        <f t="shared" si="1"/>
        <v>0</v>
      </c>
      <c r="K29" s="13">
        <f t="shared" si="14"/>
        <v>0</v>
      </c>
      <c r="L29" s="13">
        <f t="shared" si="14"/>
        <v>0</v>
      </c>
      <c r="M29" s="13">
        <f t="shared" si="14"/>
        <v>0</v>
      </c>
      <c r="N29" s="13">
        <f t="shared" si="14"/>
        <v>0</v>
      </c>
      <c r="O29" s="13">
        <f t="shared" si="14"/>
        <v>0</v>
      </c>
      <c r="P29" s="13">
        <f t="shared" si="14"/>
        <v>0</v>
      </c>
      <c r="Q29" s="13">
        <f t="shared" si="14"/>
        <v>0</v>
      </c>
      <c r="R29" s="13">
        <f t="shared" si="14"/>
        <v>0</v>
      </c>
      <c r="S29" s="13">
        <f t="shared" si="14"/>
        <v>0</v>
      </c>
      <c r="T29" s="13">
        <f t="shared" si="14"/>
        <v>0</v>
      </c>
      <c r="U29" s="13">
        <f t="shared" si="14"/>
        <v>0</v>
      </c>
      <c r="V29" s="13">
        <f t="shared" si="14"/>
        <v>0</v>
      </c>
      <c r="W29" s="13">
        <f t="shared" si="14"/>
        <v>0</v>
      </c>
      <c r="X29" s="13">
        <f t="shared" si="14"/>
        <v>0</v>
      </c>
      <c r="Y29" s="13">
        <f t="shared" si="14"/>
        <v>0</v>
      </c>
      <c r="Z29" s="13">
        <f t="shared" si="14"/>
        <v>0</v>
      </c>
      <c r="AA29" s="13">
        <f t="shared" si="13"/>
        <v>0</v>
      </c>
      <c r="AB29" s="13">
        <f t="shared" si="13"/>
        <v>0</v>
      </c>
      <c r="AC29" s="13">
        <f t="shared" si="13"/>
        <v>0</v>
      </c>
      <c r="AD29" s="13">
        <f t="shared" si="13"/>
        <v>0</v>
      </c>
      <c r="AE29" s="13">
        <f t="shared" si="13"/>
        <v>0</v>
      </c>
      <c r="AF29" s="13">
        <f t="shared" si="13"/>
        <v>0</v>
      </c>
      <c r="AG29" s="13">
        <f t="shared" si="13"/>
        <v>201.21</v>
      </c>
      <c r="AH29" s="13">
        <f t="shared" si="18"/>
        <v>-201.21</v>
      </c>
      <c r="AI29" s="13">
        <f t="shared" si="18"/>
        <v>0</v>
      </c>
      <c r="AJ29" s="13">
        <f t="shared" si="18"/>
        <v>0</v>
      </c>
      <c r="AK29" s="13">
        <f t="shared" si="5"/>
        <v>0</v>
      </c>
      <c r="AL29" s="13">
        <f t="shared" si="6"/>
        <v>0</v>
      </c>
      <c r="AM29" s="13">
        <f t="shared" si="7"/>
        <v>0</v>
      </c>
      <c r="AN29" s="13">
        <f t="shared" si="8"/>
        <v>0</v>
      </c>
      <c r="AO29" s="13">
        <f t="shared" si="15"/>
        <v>0</v>
      </c>
      <c r="AP29" s="13">
        <f t="shared" si="15"/>
        <v>0</v>
      </c>
      <c r="AQ29" s="13">
        <f t="shared" si="15"/>
        <v>0</v>
      </c>
      <c r="AR29" s="13">
        <f t="shared" si="15"/>
        <v>0</v>
      </c>
      <c r="AS29" s="13">
        <f t="shared" si="15"/>
        <v>0</v>
      </c>
      <c r="AT29" s="13">
        <f t="shared" si="15"/>
        <v>0</v>
      </c>
      <c r="AU29" s="13">
        <f t="shared" si="15"/>
        <v>0</v>
      </c>
      <c r="AV29" s="13">
        <f t="shared" si="15"/>
        <v>0</v>
      </c>
      <c r="AW29" s="13">
        <f t="shared" si="15"/>
        <v>0</v>
      </c>
      <c r="AX29" s="13">
        <f t="shared" si="15"/>
        <v>0</v>
      </c>
      <c r="AY29" s="13">
        <f t="shared" si="15"/>
        <v>0</v>
      </c>
      <c r="AZ29" s="13">
        <f t="shared" si="15"/>
        <v>0</v>
      </c>
      <c r="BA29" s="13">
        <f t="shared" si="15"/>
        <v>0</v>
      </c>
      <c r="BB29" s="13">
        <f t="shared" si="16"/>
        <v>0</v>
      </c>
      <c r="BC29" s="13">
        <f t="shared" si="16"/>
        <v>0</v>
      </c>
      <c r="BD29" s="13">
        <f t="shared" si="16"/>
        <v>0</v>
      </c>
      <c r="BE29" s="13">
        <f t="shared" si="16"/>
        <v>0</v>
      </c>
      <c r="BF29" s="13">
        <f t="shared" si="16"/>
        <v>0</v>
      </c>
      <c r="BG29" s="13">
        <f t="shared" si="16"/>
        <v>0</v>
      </c>
      <c r="BH29" s="13">
        <f t="shared" si="16"/>
        <v>0</v>
      </c>
      <c r="BI29" s="13">
        <f t="shared" si="17"/>
        <v>0</v>
      </c>
      <c r="BJ29" s="13">
        <f t="shared" si="17"/>
        <v>0</v>
      </c>
      <c r="BK29" s="13">
        <f t="shared" si="17"/>
        <v>0</v>
      </c>
      <c r="BL29" s="13">
        <f t="shared" si="17"/>
        <v>0</v>
      </c>
      <c r="BM29" s="13">
        <f t="shared" si="17"/>
        <v>0</v>
      </c>
      <c r="BN29" s="13">
        <f t="shared" si="17"/>
        <v>0</v>
      </c>
      <c r="BO29" s="13">
        <f t="shared" si="17"/>
        <v>0</v>
      </c>
      <c r="BP29" s="13">
        <f t="shared" si="17"/>
        <v>0</v>
      </c>
      <c r="BQ29" s="13">
        <f t="shared" si="17"/>
        <v>0</v>
      </c>
      <c r="BR29" s="13">
        <f t="shared" si="12"/>
        <v>0</v>
      </c>
    </row>
    <row r="30" spans="1:70" s="1" customFormat="1" x14ac:dyDescent="0.25">
      <c r="A30" s="25">
        <v>45505</v>
      </c>
      <c r="B30" s="14" t="s">
        <v>48</v>
      </c>
      <c r="C30" s="15">
        <v>5030.16</v>
      </c>
      <c r="D30" s="15" t="s">
        <v>20</v>
      </c>
      <c r="E30" s="15">
        <f>ROUND(IF(D30='[1]Liste choix'!$C$8,0,IF($H30=$S$1,(C30/1.14975*0.05*0.5),C30/1.14975*0.05)),2)</f>
        <v>0</v>
      </c>
      <c r="F30" s="15">
        <f>ROUND(IF(D30='[1]Liste choix'!$C$8,0,IF($H30=$S$1,C30/1.14975*0.09975*0.5,C30/1.14975*0.09975)),2)</f>
        <v>0</v>
      </c>
      <c r="G30" s="15">
        <f t="shared" si="0"/>
        <v>5030.16</v>
      </c>
      <c r="H30" s="1" t="s">
        <v>21</v>
      </c>
      <c r="I30" s="1" t="s">
        <v>22</v>
      </c>
      <c r="J30" s="13">
        <f t="shared" si="1"/>
        <v>0</v>
      </c>
      <c r="K30" s="13">
        <f t="shared" si="14"/>
        <v>0</v>
      </c>
      <c r="L30" s="13">
        <f t="shared" si="14"/>
        <v>0</v>
      </c>
      <c r="M30" s="13">
        <f t="shared" si="14"/>
        <v>0</v>
      </c>
      <c r="N30" s="13">
        <f t="shared" si="14"/>
        <v>0</v>
      </c>
      <c r="O30" s="13">
        <f t="shared" si="14"/>
        <v>0</v>
      </c>
      <c r="P30" s="13">
        <f t="shared" si="14"/>
        <v>0</v>
      </c>
      <c r="Q30" s="13">
        <f t="shared" si="14"/>
        <v>0</v>
      </c>
      <c r="R30" s="13">
        <f t="shared" si="14"/>
        <v>0</v>
      </c>
      <c r="S30" s="13">
        <f t="shared" si="14"/>
        <v>0</v>
      </c>
      <c r="T30" s="13">
        <f t="shared" si="14"/>
        <v>0</v>
      </c>
      <c r="U30" s="13">
        <f t="shared" si="14"/>
        <v>0</v>
      </c>
      <c r="V30" s="13">
        <f t="shared" si="14"/>
        <v>0</v>
      </c>
      <c r="W30" s="13">
        <f t="shared" si="14"/>
        <v>0</v>
      </c>
      <c r="X30" s="13">
        <f t="shared" si="14"/>
        <v>0</v>
      </c>
      <c r="Y30" s="13">
        <f t="shared" si="14"/>
        <v>0</v>
      </c>
      <c r="Z30" s="13">
        <f t="shared" si="14"/>
        <v>0</v>
      </c>
      <c r="AA30" s="13">
        <f t="shared" si="13"/>
        <v>0</v>
      </c>
      <c r="AB30" s="13">
        <f t="shared" si="13"/>
        <v>0</v>
      </c>
      <c r="AC30" s="13">
        <f t="shared" si="13"/>
        <v>0</v>
      </c>
      <c r="AD30" s="13">
        <f t="shared" si="13"/>
        <v>0</v>
      </c>
      <c r="AE30" s="13">
        <f t="shared" si="13"/>
        <v>0</v>
      </c>
      <c r="AF30" s="13">
        <f t="shared" si="13"/>
        <v>0</v>
      </c>
      <c r="AG30" s="13">
        <f t="shared" si="13"/>
        <v>5030.16</v>
      </c>
      <c r="AH30" s="13">
        <f t="shared" si="18"/>
        <v>-5030.16</v>
      </c>
      <c r="AI30" s="13">
        <f t="shared" si="18"/>
        <v>0</v>
      </c>
      <c r="AJ30" s="13">
        <f t="shared" si="18"/>
        <v>0</v>
      </c>
      <c r="AK30" s="13">
        <f t="shared" si="5"/>
        <v>0</v>
      </c>
      <c r="AL30" s="13">
        <f t="shared" si="6"/>
        <v>0</v>
      </c>
      <c r="AM30" s="13">
        <f t="shared" si="7"/>
        <v>0</v>
      </c>
      <c r="AN30" s="13">
        <f t="shared" si="8"/>
        <v>0</v>
      </c>
      <c r="AO30" s="13">
        <f t="shared" si="15"/>
        <v>0</v>
      </c>
      <c r="AP30" s="13">
        <f t="shared" si="15"/>
        <v>0</v>
      </c>
      <c r="AQ30" s="13">
        <f t="shared" si="15"/>
        <v>0</v>
      </c>
      <c r="AR30" s="13">
        <f t="shared" si="15"/>
        <v>0</v>
      </c>
      <c r="AS30" s="13">
        <f t="shared" si="15"/>
        <v>0</v>
      </c>
      <c r="AT30" s="13">
        <f t="shared" si="15"/>
        <v>0</v>
      </c>
      <c r="AU30" s="13">
        <f t="shared" si="15"/>
        <v>0</v>
      </c>
      <c r="AV30" s="13">
        <f t="shared" si="15"/>
        <v>0</v>
      </c>
      <c r="AW30" s="13">
        <f t="shared" si="15"/>
        <v>0</v>
      </c>
      <c r="AX30" s="13">
        <f t="shared" si="15"/>
        <v>0</v>
      </c>
      <c r="AY30" s="13">
        <f t="shared" si="15"/>
        <v>0</v>
      </c>
      <c r="AZ30" s="13">
        <f t="shared" si="15"/>
        <v>0</v>
      </c>
      <c r="BA30" s="13">
        <f t="shared" si="15"/>
        <v>0</v>
      </c>
      <c r="BB30" s="13">
        <f t="shared" si="16"/>
        <v>0</v>
      </c>
      <c r="BC30" s="13">
        <f t="shared" si="16"/>
        <v>0</v>
      </c>
      <c r="BD30" s="13">
        <f t="shared" si="16"/>
        <v>0</v>
      </c>
      <c r="BE30" s="13">
        <f t="shared" si="16"/>
        <v>0</v>
      </c>
      <c r="BF30" s="13">
        <f t="shared" si="16"/>
        <v>0</v>
      </c>
      <c r="BG30" s="13">
        <f t="shared" si="16"/>
        <v>0</v>
      </c>
      <c r="BH30" s="13">
        <f t="shared" si="16"/>
        <v>0</v>
      </c>
      <c r="BI30" s="13">
        <f t="shared" si="17"/>
        <v>0</v>
      </c>
      <c r="BJ30" s="13">
        <f t="shared" si="17"/>
        <v>0</v>
      </c>
      <c r="BK30" s="13">
        <f t="shared" si="17"/>
        <v>0</v>
      </c>
      <c r="BL30" s="13">
        <f t="shared" si="17"/>
        <v>0</v>
      </c>
      <c r="BM30" s="13">
        <f t="shared" si="17"/>
        <v>0</v>
      </c>
      <c r="BN30" s="13">
        <f t="shared" si="17"/>
        <v>0</v>
      </c>
      <c r="BO30" s="13">
        <f t="shared" si="17"/>
        <v>0</v>
      </c>
      <c r="BP30" s="13">
        <f t="shared" si="17"/>
        <v>0</v>
      </c>
      <c r="BQ30" s="13">
        <f t="shared" si="17"/>
        <v>0</v>
      </c>
      <c r="BR30" s="13">
        <f t="shared" si="12"/>
        <v>0</v>
      </c>
    </row>
    <row r="31" spans="1:70" s="1" customFormat="1" hidden="1" x14ac:dyDescent="0.25">
      <c r="A31" s="25">
        <v>45505</v>
      </c>
      <c r="B31" s="14" t="s">
        <v>49</v>
      </c>
      <c r="C31" s="15">
        <v>57401.53</v>
      </c>
      <c r="D31" s="15" t="s">
        <v>20</v>
      </c>
      <c r="E31" s="15">
        <f>ROUND(IF(D31='[1]Liste choix'!$C$8,0,IF($H31=$S$1,(C31/1.14975*0.05*0.5),C31/1.14975*0.05)),2)</f>
        <v>0</v>
      </c>
      <c r="F31" s="15">
        <f>ROUND(IF(D31='[1]Liste choix'!$C$8,0,IF($H31=$S$1,C31/1.14975*0.09975*0.5,C31/1.14975*0.09975)),2)</f>
        <v>0</v>
      </c>
      <c r="G31" s="15">
        <f t="shared" si="0"/>
        <v>57401.53</v>
      </c>
      <c r="H31" s="1" t="s">
        <v>14</v>
      </c>
      <c r="I31" s="1" t="s">
        <v>21</v>
      </c>
      <c r="J31" s="13">
        <f t="shared" si="1"/>
        <v>0</v>
      </c>
      <c r="K31" s="13">
        <f t="shared" si="14"/>
        <v>0</v>
      </c>
      <c r="L31" s="13">
        <f t="shared" si="14"/>
        <v>0</v>
      </c>
      <c r="M31" s="13">
        <f t="shared" si="14"/>
        <v>0</v>
      </c>
      <c r="N31" s="13">
        <f t="shared" si="14"/>
        <v>0</v>
      </c>
      <c r="O31" s="13">
        <f t="shared" si="14"/>
        <v>0</v>
      </c>
      <c r="P31" s="13">
        <f t="shared" si="14"/>
        <v>0</v>
      </c>
      <c r="Q31" s="13">
        <f t="shared" si="14"/>
        <v>0</v>
      </c>
      <c r="R31" s="13">
        <f t="shared" si="14"/>
        <v>0</v>
      </c>
      <c r="S31" s="13">
        <f t="shared" si="14"/>
        <v>0</v>
      </c>
      <c r="T31" s="13">
        <f t="shared" si="14"/>
        <v>0</v>
      </c>
      <c r="U31" s="13">
        <f t="shared" si="14"/>
        <v>0</v>
      </c>
      <c r="V31" s="13">
        <f t="shared" si="14"/>
        <v>0</v>
      </c>
      <c r="W31" s="13">
        <f t="shared" si="14"/>
        <v>0</v>
      </c>
      <c r="X31" s="13">
        <f t="shared" si="14"/>
        <v>0</v>
      </c>
      <c r="Y31" s="13">
        <f t="shared" si="14"/>
        <v>0</v>
      </c>
      <c r="Z31" s="13">
        <f t="shared" si="14"/>
        <v>0</v>
      </c>
      <c r="AA31" s="13">
        <f t="shared" si="13"/>
        <v>0</v>
      </c>
      <c r="AB31" s="13">
        <f t="shared" si="13"/>
        <v>0</v>
      </c>
      <c r="AC31" s="13">
        <f t="shared" si="13"/>
        <v>0</v>
      </c>
      <c r="AD31" s="13">
        <f t="shared" si="13"/>
        <v>0</v>
      </c>
      <c r="AE31" s="13">
        <f t="shared" si="13"/>
        <v>0</v>
      </c>
      <c r="AF31" s="13">
        <f t="shared" si="13"/>
        <v>0</v>
      </c>
      <c r="AG31" s="13">
        <f t="shared" si="13"/>
        <v>-57401.53</v>
      </c>
      <c r="AH31" s="13">
        <f t="shared" si="18"/>
        <v>0</v>
      </c>
      <c r="AI31" s="13">
        <f t="shared" si="18"/>
        <v>0</v>
      </c>
      <c r="AJ31" s="13">
        <f t="shared" si="18"/>
        <v>0</v>
      </c>
      <c r="AK31" s="13">
        <f t="shared" si="5"/>
        <v>0</v>
      </c>
      <c r="AL31" s="13">
        <f t="shared" si="6"/>
        <v>0</v>
      </c>
      <c r="AM31" s="13">
        <f t="shared" si="7"/>
        <v>0</v>
      </c>
      <c r="AN31" s="13">
        <f t="shared" si="8"/>
        <v>0</v>
      </c>
      <c r="AO31" s="13">
        <f t="shared" si="15"/>
        <v>57401.53</v>
      </c>
      <c r="AP31" s="13">
        <f t="shared" si="15"/>
        <v>0</v>
      </c>
      <c r="AQ31" s="13">
        <f t="shared" si="15"/>
        <v>0</v>
      </c>
      <c r="AR31" s="13">
        <f t="shared" si="15"/>
        <v>0</v>
      </c>
      <c r="AS31" s="13">
        <f t="shared" si="15"/>
        <v>0</v>
      </c>
      <c r="AT31" s="13">
        <f t="shared" si="15"/>
        <v>0</v>
      </c>
      <c r="AU31" s="13">
        <f t="shared" si="15"/>
        <v>0</v>
      </c>
      <c r="AV31" s="13">
        <f t="shared" si="15"/>
        <v>0</v>
      </c>
      <c r="AW31" s="13">
        <f t="shared" si="15"/>
        <v>0</v>
      </c>
      <c r="AX31" s="13">
        <f t="shared" si="15"/>
        <v>0</v>
      </c>
      <c r="AY31" s="13">
        <f t="shared" si="15"/>
        <v>0</v>
      </c>
      <c r="AZ31" s="13">
        <f t="shared" si="15"/>
        <v>0</v>
      </c>
      <c r="BA31" s="13">
        <f t="shared" si="15"/>
        <v>0</v>
      </c>
      <c r="BB31" s="13">
        <f t="shared" si="16"/>
        <v>0</v>
      </c>
      <c r="BC31" s="13">
        <f t="shared" si="16"/>
        <v>0</v>
      </c>
      <c r="BD31" s="13">
        <f t="shared" si="16"/>
        <v>0</v>
      </c>
      <c r="BE31" s="13">
        <f t="shared" si="16"/>
        <v>0</v>
      </c>
      <c r="BF31" s="13">
        <f t="shared" si="16"/>
        <v>0</v>
      </c>
      <c r="BG31" s="13">
        <f t="shared" si="16"/>
        <v>0</v>
      </c>
      <c r="BH31" s="13">
        <f t="shared" si="16"/>
        <v>0</v>
      </c>
      <c r="BI31" s="13">
        <f t="shared" si="17"/>
        <v>0</v>
      </c>
      <c r="BJ31" s="13">
        <f t="shared" si="17"/>
        <v>0</v>
      </c>
      <c r="BK31" s="13">
        <f t="shared" si="17"/>
        <v>0</v>
      </c>
      <c r="BL31" s="13">
        <f t="shared" si="17"/>
        <v>0</v>
      </c>
      <c r="BM31" s="13">
        <f t="shared" si="17"/>
        <v>0</v>
      </c>
      <c r="BN31" s="13">
        <f t="shared" si="17"/>
        <v>0</v>
      </c>
      <c r="BO31" s="13">
        <f t="shared" si="17"/>
        <v>0</v>
      </c>
      <c r="BP31" s="13">
        <f t="shared" si="17"/>
        <v>0</v>
      </c>
      <c r="BQ31" s="13">
        <f t="shared" si="17"/>
        <v>0</v>
      </c>
      <c r="BR31" s="13">
        <f t="shared" si="12"/>
        <v>0</v>
      </c>
    </row>
    <row r="32" spans="1:70" s="1" customFormat="1" hidden="1" x14ac:dyDescent="0.25">
      <c r="A32" s="25">
        <v>45505</v>
      </c>
      <c r="B32" s="14" t="s">
        <v>50</v>
      </c>
      <c r="C32" s="15">
        <v>114514.79</v>
      </c>
      <c r="D32" s="15" t="s">
        <v>20</v>
      </c>
      <c r="E32" s="15">
        <f>ROUND(IF(D32='[1]Liste choix'!$C$8,0,IF($H32=$S$1,(C32/1.14975*0.05*0.5),C32/1.14975*0.05)),2)</f>
        <v>0</v>
      </c>
      <c r="F32" s="15">
        <f>ROUND(IF(D32='[1]Liste choix'!$C$8,0,IF($H32=$S$1,C32/1.14975*0.09975*0.5,C32/1.14975*0.09975)),2)</f>
        <v>0</v>
      </c>
      <c r="G32" s="15">
        <f t="shared" si="0"/>
        <v>114514.79</v>
      </c>
      <c r="H32" s="1" t="s">
        <v>15</v>
      </c>
      <c r="I32" s="1" t="s">
        <v>21</v>
      </c>
      <c r="J32" s="13">
        <f t="shared" si="1"/>
        <v>0</v>
      </c>
      <c r="K32" s="13">
        <f t="shared" si="14"/>
        <v>0</v>
      </c>
      <c r="L32" s="13">
        <f t="shared" si="14"/>
        <v>0</v>
      </c>
      <c r="M32" s="13">
        <f t="shared" si="14"/>
        <v>0</v>
      </c>
      <c r="N32" s="13">
        <f t="shared" si="14"/>
        <v>0</v>
      </c>
      <c r="O32" s="13">
        <f t="shared" si="14"/>
        <v>0</v>
      </c>
      <c r="P32" s="13">
        <f t="shared" si="14"/>
        <v>0</v>
      </c>
      <c r="Q32" s="13">
        <f t="shared" si="14"/>
        <v>0</v>
      </c>
      <c r="R32" s="13">
        <f t="shared" si="14"/>
        <v>0</v>
      </c>
      <c r="S32" s="13">
        <f t="shared" si="14"/>
        <v>0</v>
      </c>
      <c r="T32" s="13">
        <f t="shared" si="14"/>
        <v>0</v>
      </c>
      <c r="U32" s="13">
        <f t="shared" si="14"/>
        <v>0</v>
      </c>
      <c r="V32" s="13">
        <f t="shared" si="14"/>
        <v>0</v>
      </c>
      <c r="W32" s="13">
        <f t="shared" si="14"/>
        <v>0</v>
      </c>
      <c r="X32" s="13">
        <f t="shared" si="14"/>
        <v>0</v>
      </c>
      <c r="Y32" s="13">
        <f t="shared" si="14"/>
        <v>0</v>
      </c>
      <c r="Z32" s="13">
        <f t="shared" si="14"/>
        <v>0</v>
      </c>
      <c r="AA32" s="13">
        <f t="shared" si="13"/>
        <v>0</v>
      </c>
      <c r="AB32" s="13">
        <f t="shared" si="13"/>
        <v>0</v>
      </c>
      <c r="AC32" s="13">
        <f t="shared" si="13"/>
        <v>0</v>
      </c>
      <c r="AD32" s="13">
        <f t="shared" si="13"/>
        <v>0</v>
      </c>
      <c r="AE32" s="13">
        <f t="shared" si="13"/>
        <v>0</v>
      </c>
      <c r="AF32" s="13">
        <f t="shared" si="13"/>
        <v>0</v>
      </c>
      <c r="AG32" s="13">
        <f t="shared" si="13"/>
        <v>-114514.79</v>
      </c>
      <c r="AH32" s="13">
        <f t="shared" si="18"/>
        <v>0</v>
      </c>
      <c r="AI32" s="13">
        <f t="shared" si="18"/>
        <v>0</v>
      </c>
      <c r="AJ32" s="13">
        <f t="shared" si="18"/>
        <v>0</v>
      </c>
      <c r="AK32" s="13">
        <f t="shared" si="5"/>
        <v>0</v>
      </c>
      <c r="AL32" s="13">
        <f t="shared" si="6"/>
        <v>0</v>
      </c>
      <c r="AM32" s="13">
        <f t="shared" si="7"/>
        <v>0</v>
      </c>
      <c r="AN32" s="13">
        <f t="shared" si="8"/>
        <v>0</v>
      </c>
      <c r="AO32" s="13">
        <f t="shared" si="15"/>
        <v>0</v>
      </c>
      <c r="AP32" s="13">
        <f t="shared" si="15"/>
        <v>114514.79</v>
      </c>
      <c r="AQ32" s="13">
        <f t="shared" si="15"/>
        <v>0</v>
      </c>
      <c r="AR32" s="13">
        <f t="shared" si="15"/>
        <v>0</v>
      </c>
      <c r="AS32" s="13">
        <f t="shared" si="15"/>
        <v>0</v>
      </c>
      <c r="AT32" s="13">
        <f t="shared" si="15"/>
        <v>0</v>
      </c>
      <c r="AU32" s="13">
        <f t="shared" si="15"/>
        <v>0</v>
      </c>
      <c r="AV32" s="13">
        <f t="shared" si="15"/>
        <v>0</v>
      </c>
      <c r="AW32" s="13">
        <f t="shared" si="15"/>
        <v>0</v>
      </c>
      <c r="AX32" s="13">
        <f t="shared" si="15"/>
        <v>0</v>
      </c>
      <c r="AY32" s="13">
        <f t="shared" si="15"/>
        <v>0</v>
      </c>
      <c r="AZ32" s="13">
        <f t="shared" si="15"/>
        <v>0</v>
      </c>
      <c r="BA32" s="13">
        <f t="shared" si="15"/>
        <v>0</v>
      </c>
      <c r="BB32" s="13">
        <f t="shared" si="16"/>
        <v>0</v>
      </c>
      <c r="BC32" s="13">
        <f t="shared" si="16"/>
        <v>0</v>
      </c>
      <c r="BD32" s="13">
        <f t="shared" si="16"/>
        <v>0</v>
      </c>
      <c r="BE32" s="13">
        <f t="shared" si="16"/>
        <v>0</v>
      </c>
      <c r="BF32" s="13">
        <f t="shared" si="16"/>
        <v>0</v>
      </c>
      <c r="BG32" s="13">
        <f t="shared" si="16"/>
        <v>0</v>
      </c>
      <c r="BH32" s="13">
        <f t="shared" si="16"/>
        <v>0</v>
      </c>
      <c r="BI32" s="13">
        <f t="shared" si="17"/>
        <v>0</v>
      </c>
      <c r="BJ32" s="13">
        <f t="shared" si="17"/>
        <v>0</v>
      </c>
      <c r="BK32" s="13">
        <f t="shared" si="17"/>
        <v>0</v>
      </c>
      <c r="BL32" s="13">
        <f t="shared" si="17"/>
        <v>0</v>
      </c>
      <c r="BM32" s="13">
        <f t="shared" si="17"/>
        <v>0</v>
      </c>
      <c r="BN32" s="13">
        <f t="shared" si="17"/>
        <v>0</v>
      </c>
      <c r="BO32" s="13">
        <f t="shared" si="17"/>
        <v>0</v>
      </c>
      <c r="BP32" s="13">
        <f t="shared" si="17"/>
        <v>0</v>
      </c>
      <c r="BQ32" s="13">
        <f t="shared" si="17"/>
        <v>0</v>
      </c>
      <c r="BR32" s="13">
        <f t="shared" si="12"/>
        <v>0</v>
      </c>
    </row>
    <row r="33" spans="1:70" s="1" customFormat="1" x14ac:dyDescent="0.25">
      <c r="A33" s="25">
        <v>45505</v>
      </c>
      <c r="B33" s="14" t="s">
        <v>51</v>
      </c>
      <c r="C33" s="15">
        <v>704.23</v>
      </c>
      <c r="D33" s="15" t="s">
        <v>20</v>
      </c>
      <c r="E33" s="15">
        <f>ROUND(IF(D33='[1]Liste choix'!$C$8,0,IF($H33=$S$1,(C33/1.14975*0.05*0.5),C33/1.14975*0.05)),2)</f>
        <v>0</v>
      </c>
      <c r="F33" s="15">
        <f>ROUND(IF(D33='[1]Liste choix'!$C$8,0,IF($H33=$S$1,C33/1.14975*0.09975*0.5,C33/1.14975*0.09975)),2)</f>
        <v>0</v>
      </c>
      <c r="G33" s="15">
        <f t="shared" si="0"/>
        <v>704.23</v>
      </c>
      <c r="H33" s="1" t="s">
        <v>21</v>
      </c>
      <c r="I33" s="1" t="s">
        <v>22</v>
      </c>
      <c r="J33" s="13">
        <f t="shared" si="1"/>
        <v>0</v>
      </c>
      <c r="K33" s="13">
        <f t="shared" si="14"/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13">
        <f t="shared" si="13"/>
        <v>0</v>
      </c>
      <c r="AB33" s="13">
        <f t="shared" si="13"/>
        <v>0</v>
      </c>
      <c r="AC33" s="13">
        <f t="shared" si="13"/>
        <v>0</v>
      </c>
      <c r="AD33" s="13">
        <f t="shared" si="13"/>
        <v>0</v>
      </c>
      <c r="AE33" s="13">
        <f t="shared" si="13"/>
        <v>0</v>
      </c>
      <c r="AF33" s="13">
        <f t="shared" si="13"/>
        <v>0</v>
      </c>
      <c r="AG33" s="13">
        <f t="shared" si="13"/>
        <v>704.23</v>
      </c>
      <c r="AH33" s="13">
        <f t="shared" si="18"/>
        <v>-704.23</v>
      </c>
      <c r="AI33" s="13">
        <f t="shared" si="18"/>
        <v>0</v>
      </c>
      <c r="AJ33" s="13">
        <f t="shared" si="18"/>
        <v>0</v>
      </c>
      <c r="AK33" s="13">
        <f t="shared" si="5"/>
        <v>0</v>
      </c>
      <c r="AL33" s="13">
        <f t="shared" si="6"/>
        <v>0</v>
      </c>
      <c r="AM33" s="13">
        <f t="shared" si="7"/>
        <v>0</v>
      </c>
      <c r="AN33" s="13">
        <f t="shared" si="8"/>
        <v>0</v>
      </c>
      <c r="AO33" s="13">
        <f t="shared" si="15"/>
        <v>0</v>
      </c>
      <c r="AP33" s="13">
        <f t="shared" si="15"/>
        <v>0</v>
      </c>
      <c r="AQ33" s="13">
        <f t="shared" si="15"/>
        <v>0</v>
      </c>
      <c r="AR33" s="13">
        <f t="shared" si="15"/>
        <v>0</v>
      </c>
      <c r="AS33" s="13">
        <f t="shared" si="15"/>
        <v>0</v>
      </c>
      <c r="AT33" s="13">
        <f t="shared" si="15"/>
        <v>0</v>
      </c>
      <c r="AU33" s="13">
        <f t="shared" si="15"/>
        <v>0</v>
      </c>
      <c r="AV33" s="13">
        <f t="shared" si="15"/>
        <v>0</v>
      </c>
      <c r="AW33" s="13">
        <f t="shared" si="15"/>
        <v>0</v>
      </c>
      <c r="AX33" s="13">
        <f t="shared" si="15"/>
        <v>0</v>
      </c>
      <c r="AY33" s="13">
        <f t="shared" si="15"/>
        <v>0</v>
      </c>
      <c r="AZ33" s="13">
        <f t="shared" si="15"/>
        <v>0</v>
      </c>
      <c r="BA33" s="13">
        <f t="shared" si="15"/>
        <v>0</v>
      </c>
      <c r="BB33" s="13">
        <f t="shared" si="16"/>
        <v>0</v>
      </c>
      <c r="BC33" s="13">
        <f t="shared" si="16"/>
        <v>0</v>
      </c>
      <c r="BD33" s="13">
        <f t="shared" si="16"/>
        <v>0</v>
      </c>
      <c r="BE33" s="13">
        <f t="shared" si="16"/>
        <v>0</v>
      </c>
      <c r="BF33" s="13">
        <f t="shared" si="16"/>
        <v>0</v>
      </c>
      <c r="BG33" s="13">
        <f t="shared" si="16"/>
        <v>0</v>
      </c>
      <c r="BH33" s="13">
        <f t="shared" si="16"/>
        <v>0</v>
      </c>
      <c r="BI33" s="13">
        <f t="shared" si="17"/>
        <v>0</v>
      </c>
      <c r="BJ33" s="13">
        <f t="shared" si="17"/>
        <v>0</v>
      </c>
      <c r="BK33" s="13">
        <f t="shared" si="17"/>
        <v>0</v>
      </c>
      <c r="BL33" s="13">
        <f t="shared" si="17"/>
        <v>0</v>
      </c>
      <c r="BM33" s="13">
        <f t="shared" si="17"/>
        <v>0</v>
      </c>
      <c r="BN33" s="13">
        <f t="shared" si="17"/>
        <v>0</v>
      </c>
      <c r="BO33" s="13">
        <f t="shared" si="17"/>
        <v>0</v>
      </c>
      <c r="BP33" s="13">
        <f t="shared" si="17"/>
        <v>0</v>
      </c>
      <c r="BQ33" s="13">
        <f t="shared" si="17"/>
        <v>0</v>
      </c>
      <c r="BR33" s="13">
        <f t="shared" si="12"/>
        <v>0</v>
      </c>
    </row>
    <row r="34" spans="1:70" s="1" customFormat="1" hidden="1" x14ac:dyDescent="0.25">
      <c r="A34" s="25">
        <v>45505</v>
      </c>
      <c r="B34" s="14" t="s">
        <v>52</v>
      </c>
      <c r="C34" s="15">
        <v>15</v>
      </c>
      <c r="D34" s="15" t="s">
        <v>20</v>
      </c>
      <c r="E34" s="15">
        <f>ROUND(IF(D34='[1]Liste choix'!$C$8,0,IF($H34=$S$1,(C34/1.14975*0.05*0.5),C34/1.14975*0.05)),2)</f>
        <v>0</v>
      </c>
      <c r="F34" s="15">
        <f>ROUND(IF(D34='[1]Liste choix'!$C$8,0,IF($H34=$S$1,C34/1.14975*0.09975*0.5,C34/1.14975*0.09975)),2)</f>
        <v>0</v>
      </c>
      <c r="G34" s="15">
        <f t="shared" si="0"/>
        <v>15</v>
      </c>
      <c r="H34" s="1" t="s">
        <v>53</v>
      </c>
      <c r="I34" s="1" t="s">
        <v>21</v>
      </c>
      <c r="J34" s="13">
        <f t="shared" si="1"/>
        <v>0</v>
      </c>
      <c r="K34" s="13">
        <f t="shared" si="14"/>
        <v>0</v>
      </c>
      <c r="L34" s="13">
        <f t="shared" si="14"/>
        <v>0</v>
      </c>
      <c r="M34" s="13">
        <f t="shared" si="14"/>
        <v>0</v>
      </c>
      <c r="N34" s="13">
        <f t="shared" si="14"/>
        <v>0</v>
      </c>
      <c r="O34" s="13">
        <f t="shared" si="14"/>
        <v>0</v>
      </c>
      <c r="P34" s="13">
        <f t="shared" si="14"/>
        <v>0</v>
      </c>
      <c r="Q34" s="13">
        <f t="shared" si="14"/>
        <v>0</v>
      </c>
      <c r="R34" s="13">
        <f t="shared" si="14"/>
        <v>0</v>
      </c>
      <c r="S34" s="13">
        <f t="shared" si="14"/>
        <v>0</v>
      </c>
      <c r="T34" s="13">
        <f t="shared" si="14"/>
        <v>0</v>
      </c>
      <c r="U34" s="13">
        <f t="shared" si="14"/>
        <v>0</v>
      </c>
      <c r="V34" s="13">
        <f t="shared" si="14"/>
        <v>0</v>
      </c>
      <c r="W34" s="13">
        <f t="shared" si="14"/>
        <v>0</v>
      </c>
      <c r="X34" s="13">
        <f t="shared" si="14"/>
        <v>0</v>
      </c>
      <c r="Y34" s="13">
        <f t="shared" si="14"/>
        <v>0</v>
      </c>
      <c r="Z34" s="13">
        <f t="shared" ref="Z34:AG49" si="19">+IF($H34=Z$1,$G34,0)-IF($I34=Z$1,$G34,0)</f>
        <v>0</v>
      </c>
      <c r="AA34" s="13">
        <f t="shared" si="19"/>
        <v>0</v>
      </c>
      <c r="AB34" s="13">
        <f t="shared" si="19"/>
        <v>0</v>
      </c>
      <c r="AC34" s="13">
        <f t="shared" si="19"/>
        <v>15</v>
      </c>
      <c r="AD34" s="13">
        <f t="shared" si="19"/>
        <v>0</v>
      </c>
      <c r="AE34" s="13">
        <f t="shared" si="19"/>
        <v>0</v>
      </c>
      <c r="AF34" s="13">
        <f t="shared" si="19"/>
        <v>0</v>
      </c>
      <c r="AG34" s="13">
        <f t="shared" si="19"/>
        <v>-15</v>
      </c>
      <c r="AH34" s="13">
        <f t="shared" si="18"/>
        <v>0</v>
      </c>
      <c r="AI34" s="13">
        <f t="shared" si="18"/>
        <v>0</v>
      </c>
      <c r="AJ34" s="13">
        <f t="shared" si="18"/>
        <v>0</v>
      </c>
      <c r="AK34" s="13">
        <f t="shared" si="5"/>
        <v>0</v>
      </c>
      <c r="AL34" s="13">
        <f t="shared" si="6"/>
        <v>0</v>
      </c>
      <c r="AM34" s="13">
        <f t="shared" si="7"/>
        <v>0</v>
      </c>
      <c r="AN34" s="13">
        <f t="shared" si="8"/>
        <v>0</v>
      </c>
      <c r="AO34" s="13">
        <f t="shared" si="15"/>
        <v>0</v>
      </c>
      <c r="AP34" s="13">
        <f t="shared" si="15"/>
        <v>0</v>
      </c>
      <c r="AQ34" s="13">
        <f t="shared" si="15"/>
        <v>0</v>
      </c>
      <c r="AR34" s="13">
        <f t="shared" si="15"/>
        <v>0</v>
      </c>
      <c r="AS34" s="13">
        <f t="shared" si="15"/>
        <v>0</v>
      </c>
      <c r="AT34" s="13">
        <f t="shared" si="15"/>
        <v>0</v>
      </c>
      <c r="AU34" s="13">
        <f t="shared" si="15"/>
        <v>0</v>
      </c>
      <c r="AV34" s="13">
        <f t="shared" si="15"/>
        <v>0</v>
      </c>
      <c r="AW34" s="13">
        <f t="shared" si="15"/>
        <v>0</v>
      </c>
      <c r="AX34" s="13">
        <f t="shared" si="15"/>
        <v>0</v>
      </c>
      <c r="AY34" s="13">
        <f t="shared" si="15"/>
        <v>0</v>
      </c>
      <c r="AZ34" s="13">
        <f t="shared" si="15"/>
        <v>0</v>
      </c>
      <c r="BA34" s="13">
        <f t="shared" si="15"/>
        <v>0</v>
      </c>
      <c r="BB34" s="13">
        <f t="shared" si="16"/>
        <v>0</v>
      </c>
      <c r="BC34" s="13">
        <f t="shared" si="16"/>
        <v>0</v>
      </c>
      <c r="BD34" s="13">
        <f t="shared" si="16"/>
        <v>0</v>
      </c>
      <c r="BE34" s="13">
        <f t="shared" si="16"/>
        <v>0</v>
      </c>
      <c r="BF34" s="13">
        <f t="shared" si="16"/>
        <v>0</v>
      </c>
      <c r="BG34" s="13">
        <f t="shared" si="16"/>
        <v>0</v>
      </c>
      <c r="BH34" s="13">
        <f t="shared" si="16"/>
        <v>0</v>
      </c>
      <c r="BI34" s="13">
        <f t="shared" si="17"/>
        <v>0</v>
      </c>
      <c r="BJ34" s="13">
        <f t="shared" si="17"/>
        <v>0</v>
      </c>
      <c r="BK34" s="13">
        <f t="shared" si="17"/>
        <v>0</v>
      </c>
      <c r="BL34" s="13">
        <f t="shared" si="17"/>
        <v>0</v>
      </c>
      <c r="BM34" s="13">
        <f t="shared" si="17"/>
        <v>0</v>
      </c>
      <c r="BN34" s="13">
        <f t="shared" si="17"/>
        <v>0</v>
      </c>
      <c r="BO34" s="13">
        <f t="shared" si="17"/>
        <v>0</v>
      </c>
      <c r="BP34" s="13">
        <f t="shared" si="17"/>
        <v>0</v>
      </c>
      <c r="BQ34" s="13">
        <f t="shared" si="17"/>
        <v>0</v>
      </c>
      <c r="BR34" s="13">
        <f t="shared" si="12"/>
        <v>0</v>
      </c>
    </row>
    <row r="35" spans="1:70" s="1" customFormat="1" hidden="1" x14ac:dyDescent="0.25">
      <c r="A35" s="25">
        <v>45506</v>
      </c>
      <c r="B35" s="14" t="s">
        <v>54</v>
      </c>
      <c r="C35" s="15">
        <v>140000</v>
      </c>
      <c r="D35" s="15" t="s">
        <v>20</v>
      </c>
      <c r="E35" s="15">
        <f>ROUND(IF(D35='[1]Liste choix'!$C$8,0,IF($H35=$S$1,(C35/1.14975*0.05*0.5),C35/1.14975*0.05)),2)</f>
        <v>0</v>
      </c>
      <c r="F35" s="15">
        <f>ROUND(IF(D35='[1]Liste choix'!$C$8,0,IF($H35=$S$1,C35/1.14975*0.09975*0.5,C35/1.14975*0.09975)),2)</f>
        <v>0</v>
      </c>
      <c r="G35" s="15">
        <f t="shared" si="0"/>
        <v>140000</v>
      </c>
      <c r="H35" s="1" t="s">
        <v>21</v>
      </c>
      <c r="I35" s="1" t="s">
        <v>55</v>
      </c>
      <c r="J35" s="13">
        <f t="shared" si="1"/>
        <v>0</v>
      </c>
      <c r="K35" s="13">
        <f t="shared" ref="K35:Z50" si="20">+IF($H35=K$1,$G35,0)-IF($I35=K$1,$G35,0)</f>
        <v>0</v>
      </c>
      <c r="L35" s="13">
        <f t="shared" si="20"/>
        <v>0</v>
      </c>
      <c r="M35" s="13">
        <f t="shared" si="20"/>
        <v>0</v>
      </c>
      <c r="N35" s="13">
        <f t="shared" si="20"/>
        <v>0</v>
      </c>
      <c r="O35" s="13">
        <f t="shared" si="20"/>
        <v>0</v>
      </c>
      <c r="P35" s="13">
        <f t="shared" si="20"/>
        <v>0</v>
      </c>
      <c r="Q35" s="13">
        <f t="shared" si="20"/>
        <v>0</v>
      </c>
      <c r="R35" s="13">
        <f t="shared" si="20"/>
        <v>0</v>
      </c>
      <c r="S35" s="13">
        <f t="shared" si="20"/>
        <v>0</v>
      </c>
      <c r="T35" s="13">
        <f t="shared" si="20"/>
        <v>0</v>
      </c>
      <c r="U35" s="13">
        <f t="shared" si="20"/>
        <v>0</v>
      </c>
      <c r="V35" s="13">
        <f t="shared" si="20"/>
        <v>0</v>
      </c>
      <c r="W35" s="13">
        <f t="shared" si="20"/>
        <v>0</v>
      </c>
      <c r="X35" s="13">
        <f t="shared" si="20"/>
        <v>0</v>
      </c>
      <c r="Y35" s="13">
        <f t="shared" si="20"/>
        <v>0</v>
      </c>
      <c r="Z35" s="13">
        <f t="shared" si="20"/>
        <v>0</v>
      </c>
      <c r="AA35" s="13">
        <f t="shared" si="19"/>
        <v>0</v>
      </c>
      <c r="AB35" s="13">
        <f t="shared" si="19"/>
        <v>0</v>
      </c>
      <c r="AC35" s="13">
        <f t="shared" si="19"/>
        <v>0</v>
      </c>
      <c r="AD35" s="13">
        <f t="shared" si="19"/>
        <v>0</v>
      </c>
      <c r="AE35" s="13">
        <f t="shared" si="19"/>
        <v>0</v>
      </c>
      <c r="AF35" s="13">
        <f t="shared" si="19"/>
        <v>0</v>
      </c>
      <c r="AG35" s="13">
        <f t="shared" si="19"/>
        <v>140000</v>
      </c>
      <c r="AH35" s="13">
        <f t="shared" si="18"/>
        <v>0</v>
      </c>
      <c r="AI35" s="13">
        <f t="shared" si="18"/>
        <v>0</v>
      </c>
      <c r="AJ35" s="13">
        <f t="shared" si="18"/>
        <v>0</v>
      </c>
      <c r="AK35" s="13">
        <f t="shared" si="5"/>
        <v>0</v>
      </c>
      <c r="AL35" s="13">
        <f t="shared" si="6"/>
        <v>0</v>
      </c>
      <c r="AM35" s="13">
        <f t="shared" si="7"/>
        <v>0</v>
      </c>
      <c r="AN35" s="13">
        <f t="shared" si="8"/>
        <v>0</v>
      </c>
      <c r="AO35" s="13">
        <f t="shared" si="15"/>
        <v>0</v>
      </c>
      <c r="AP35" s="13">
        <f t="shared" si="15"/>
        <v>0</v>
      </c>
      <c r="AQ35" s="13">
        <f t="shared" si="15"/>
        <v>0</v>
      </c>
      <c r="AR35" s="13">
        <f t="shared" si="15"/>
        <v>0</v>
      </c>
      <c r="AS35" s="13">
        <f t="shared" si="15"/>
        <v>0</v>
      </c>
      <c r="AT35" s="13">
        <f t="shared" si="15"/>
        <v>0</v>
      </c>
      <c r="AU35" s="13">
        <f t="shared" si="15"/>
        <v>0</v>
      </c>
      <c r="AV35" s="13">
        <f t="shared" si="15"/>
        <v>0</v>
      </c>
      <c r="AW35" s="13">
        <f t="shared" si="15"/>
        <v>0</v>
      </c>
      <c r="AX35" s="13">
        <f t="shared" si="15"/>
        <v>0</v>
      </c>
      <c r="AY35" s="13">
        <f t="shared" si="15"/>
        <v>0</v>
      </c>
      <c r="AZ35" s="13">
        <f t="shared" si="15"/>
        <v>0</v>
      </c>
      <c r="BA35" s="13">
        <f t="shared" si="15"/>
        <v>0</v>
      </c>
      <c r="BB35" s="13">
        <f t="shared" si="16"/>
        <v>0</v>
      </c>
      <c r="BC35" s="13">
        <f t="shared" si="16"/>
        <v>0</v>
      </c>
      <c r="BD35" s="13">
        <f t="shared" si="16"/>
        <v>0</v>
      </c>
      <c r="BE35" s="13">
        <f t="shared" si="16"/>
        <v>0</v>
      </c>
      <c r="BF35" s="13">
        <f t="shared" si="16"/>
        <v>0</v>
      </c>
      <c r="BG35" s="13">
        <f t="shared" si="16"/>
        <v>-140000</v>
      </c>
      <c r="BH35" s="13">
        <f t="shared" si="16"/>
        <v>0</v>
      </c>
      <c r="BI35" s="13">
        <f t="shared" si="17"/>
        <v>0</v>
      </c>
      <c r="BJ35" s="13">
        <f t="shared" si="17"/>
        <v>0</v>
      </c>
      <c r="BK35" s="13">
        <f t="shared" si="17"/>
        <v>0</v>
      </c>
      <c r="BL35" s="13">
        <f t="shared" si="17"/>
        <v>0</v>
      </c>
      <c r="BM35" s="13">
        <f t="shared" si="17"/>
        <v>0</v>
      </c>
      <c r="BN35" s="13">
        <f t="shared" si="17"/>
        <v>0</v>
      </c>
      <c r="BO35" s="13">
        <f t="shared" si="17"/>
        <v>0</v>
      </c>
      <c r="BP35" s="13">
        <f t="shared" si="17"/>
        <v>0</v>
      </c>
      <c r="BQ35" s="13">
        <f t="shared" si="17"/>
        <v>0</v>
      </c>
      <c r="BR35" s="13">
        <f t="shared" ref="BR35:BR54" si="21">SUM(J35:BQ35)</f>
        <v>0</v>
      </c>
    </row>
    <row r="36" spans="1:70" s="1" customFormat="1" hidden="1" x14ac:dyDescent="0.25">
      <c r="A36" s="25">
        <v>45506</v>
      </c>
      <c r="B36" s="14" t="s">
        <v>56</v>
      </c>
      <c r="C36" s="15">
        <v>78093</v>
      </c>
      <c r="D36" s="15" t="s">
        <v>20</v>
      </c>
      <c r="E36" s="15">
        <f>ROUND(IF(D36='[1]Liste choix'!$C$8,0,IF($H36=$S$1,(C36/1.14975*0.05*0.5),C36/1.14975*0.05)),2)</f>
        <v>0</v>
      </c>
      <c r="F36" s="15">
        <f>ROUND(IF(D36='[1]Liste choix'!$C$8,0,IF($H36=$S$1,C36/1.14975*0.09975*0.5,C36/1.14975*0.09975)),2)</f>
        <v>0</v>
      </c>
      <c r="G36" s="15">
        <f t="shared" si="0"/>
        <v>78093</v>
      </c>
      <c r="H36" s="1" t="s">
        <v>57</v>
      </c>
      <c r="I36" s="1" t="s">
        <v>21</v>
      </c>
      <c r="J36" s="13">
        <f t="shared" si="1"/>
        <v>0</v>
      </c>
      <c r="K36" s="13">
        <f t="shared" si="20"/>
        <v>0</v>
      </c>
      <c r="L36" s="13">
        <f t="shared" si="20"/>
        <v>0</v>
      </c>
      <c r="M36" s="13">
        <f t="shared" si="20"/>
        <v>0</v>
      </c>
      <c r="N36" s="13">
        <f t="shared" si="20"/>
        <v>0</v>
      </c>
      <c r="O36" s="13">
        <f t="shared" si="20"/>
        <v>0</v>
      </c>
      <c r="P36" s="13">
        <f t="shared" si="20"/>
        <v>0</v>
      </c>
      <c r="Q36" s="13">
        <f t="shared" si="20"/>
        <v>0</v>
      </c>
      <c r="R36" s="13">
        <f t="shared" si="20"/>
        <v>0</v>
      </c>
      <c r="S36" s="13">
        <f t="shared" si="20"/>
        <v>0</v>
      </c>
      <c r="T36" s="13">
        <f t="shared" si="20"/>
        <v>0</v>
      </c>
      <c r="U36" s="13">
        <f t="shared" si="20"/>
        <v>0</v>
      </c>
      <c r="V36" s="13">
        <f t="shared" si="20"/>
        <v>0</v>
      </c>
      <c r="W36" s="13">
        <f t="shared" si="20"/>
        <v>0</v>
      </c>
      <c r="X36" s="13">
        <f t="shared" si="20"/>
        <v>0</v>
      </c>
      <c r="Y36" s="13">
        <f t="shared" si="20"/>
        <v>0</v>
      </c>
      <c r="Z36" s="13">
        <f t="shared" si="20"/>
        <v>0</v>
      </c>
      <c r="AA36" s="13">
        <f t="shared" si="19"/>
        <v>0</v>
      </c>
      <c r="AB36" s="13">
        <f t="shared" si="19"/>
        <v>0</v>
      </c>
      <c r="AC36" s="13">
        <f t="shared" si="19"/>
        <v>0</v>
      </c>
      <c r="AD36" s="13">
        <f t="shared" si="19"/>
        <v>0</v>
      </c>
      <c r="AE36" s="13">
        <f t="shared" si="19"/>
        <v>0</v>
      </c>
      <c r="AF36" s="13">
        <f t="shared" si="19"/>
        <v>0</v>
      </c>
      <c r="AG36" s="13">
        <f t="shared" si="19"/>
        <v>-78093</v>
      </c>
      <c r="AH36" s="13">
        <f t="shared" si="18"/>
        <v>0</v>
      </c>
      <c r="AI36" s="13">
        <f t="shared" si="18"/>
        <v>0</v>
      </c>
      <c r="AJ36" s="13">
        <f t="shared" si="18"/>
        <v>0</v>
      </c>
      <c r="AK36" s="13">
        <f t="shared" si="5"/>
        <v>0</v>
      </c>
      <c r="AL36" s="13">
        <f t="shared" si="6"/>
        <v>0</v>
      </c>
      <c r="AM36" s="13">
        <f t="shared" si="7"/>
        <v>0</v>
      </c>
      <c r="AN36" s="13">
        <f t="shared" si="8"/>
        <v>0</v>
      </c>
      <c r="AO36" s="13">
        <f t="shared" si="15"/>
        <v>0</v>
      </c>
      <c r="AP36" s="13">
        <f t="shared" si="15"/>
        <v>0</v>
      </c>
      <c r="AQ36" s="13">
        <f t="shared" si="15"/>
        <v>0</v>
      </c>
      <c r="AR36" s="13">
        <f t="shared" si="15"/>
        <v>0</v>
      </c>
      <c r="AS36" s="13">
        <f t="shared" si="15"/>
        <v>0</v>
      </c>
      <c r="AT36" s="13">
        <f t="shared" si="15"/>
        <v>0</v>
      </c>
      <c r="AU36" s="13">
        <f t="shared" si="15"/>
        <v>0</v>
      </c>
      <c r="AV36" s="13">
        <f t="shared" si="15"/>
        <v>0</v>
      </c>
      <c r="AW36" s="13">
        <f t="shared" si="15"/>
        <v>0</v>
      </c>
      <c r="AX36" s="13">
        <f t="shared" si="15"/>
        <v>0</v>
      </c>
      <c r="AY36" s="13">
        <f t="shared" si="15"/>
        <v>0</v>
      </c>
      <c r="AZ36" s="13">
        <f t="shared" si="15"/>
        <v>0</v>
      </c>
      <c r="BA36" s="13">
        <f t="shared" si="15"/>
        <v>0</v>
      </c>
      <c r="BB36" s="13">
        <f t="shared" si="16"/>
        <v>0</v>
      </c>
      <c r="BC36" s="13">
        <f t="shared" si="16"/>
        <v>0</v>
      </c>
      <c r="BD36" s="13">
        <f t="shared" si="16"/>
        <v>0</v>
      </c>
      <c r="BE36" s="13">
        <f t="shared" si="16"/>
        <v>0</v>
      </c>
      <c r="BF36" s="13">
        <f t="shared" si="16"/>
        <v>0</v>
      </c>
      <c r="BG36" s="13">
        <f t="shared" si="16"/>
        <v>0</v>
      </c>
      <c r="BH36" s="13">
        <f t="shared" si="16"/>
        <v>0</v>
      </c>
      <c r="BI36" s="13">
        <f t="shared" si="17"/>
        <v>0</v>
      </c>
      <c r="BJ36" s="13">
        <f t="shared" si="17"/>
        <v>0</v>
      </c>
      <c r="BK36" s="13">
        <f t="shared" si="17"/>
        <v>78093</v>
      </c>
      <c r="BL36" s="13">
        <f t="shared" si="17"/>
        <v>0</v>
      </c>
      <c r="BM36" s="13">
        <f t="shared" si="17"/>
        <v>0</v>
      </c>
      <c r="BN36" s="13">
        <f t="shared" si="17"/>
        <v>0</v>
      </c>
      <c r="BO36" s="13">
        <f t="shared" si="17"/>
        <v>0</v>
      </c>
      <c r="BP36" s="13">
        <f t="shared" si="17"/>
        <v>0</v>
      </c>
      <c r="BQ36" s="13">
        <f t="shared" si="17"/>
        <v>0</v>
      </c>
      <c r="BR36" s="13">
        <f t="shared" si="21"/>
        <v>0</v>
      </c>
    </row>
    <row r="37" spans="1:70" s="1" customFormat="1" hidden="1" x14ac:dyDescent="0.25">
      <c r="A37" s="25">
        <v>45506</v>
      </c>
      <c r="B37" s="14" t="s">
        <v>58</v>
      </c>
      <c r="C37" s="15">
        <v>55200</v>
      </c>
      <c r="D37" s="15" t="s">
        <v>20</v>
      </c>
      <c r="E37" s="15">
        <f>ROUND(IF(D37='[1]Liste choix'!$C$8,0,IF($H37=$S$1,(C37/1.14975*0.05*0.5),C37/1.14975*0.05)),2)</f>
        <v>0</v>
      </c>
      <c r="F37" s="15">
        <f>ROUND(IF(D37='[1]Liste choix'!$C$8,0,IF($H37=$S$1,C37/1.14975*0.09975*0.5,C37/1.14975*0.09975)),2)</f>
        <v>0</v>
      </c>
      <c r="G37" s="15">
        <f t="shared" si="0"/>
        <v>55200</v>
      </c>
      <c r="H37" s="1" t="s">
        <v>59</v>
      </c>
      <c r="I37" s="1" t="s">
        <v>21</v>
      </c>
      <c r="J37" s="13">
        <f t="shared" si="1"/>
        <v>0</v>
      </c>
      <c r="K37" s="13">
        <f t="shared" si="20"/>
        <v>0</v>
      </c>
      <c r="L37" s="13">
        <f t="shared" si="20"/>
        <v>0</v>
      </c>
      <c r="M37" s="13">
        <f t="shared" si="20"/>
        <v>0</v>
      </c>
      <c r="N37" s="13">
        <f t="shared" si="20"/>
        <v>0</v>
      </c>
      <c r="O37" s="13">
        <f t="shared" si="20"/>
        <v>0</v>
      </c>
      <c r="P37" s="13">
        <f t="shared" si="20"/>
        <v>0</v>
      </c>
      <c r="Q37" s="13">
        <f t="shared" si="20"/>
        <v>0</v>
      </c>
      <c r="R37" s="13">
        <f t="shared" si="20"/>
        <v>0</v>
      </c>
      <c r="S37" s="13">
        <f t="shared" si="20"/>
        <v>0</v>
      </c>
      <c r="T37" s="13">
        <f t="shared" si="20"/>
        <v>0</v>
      </c>
      <c r="U37" s="13">
        <f t="shared" si="20"/>
        <v>0</v>
      </c>
      <c r="V37" s="13">
        <f t="shared" si="20"/>
        <v>0</v>
      </c>
      <c r="W37" s="13">
        <f t="shared" si="20"/>
        <v>0</v>
      </c>
      <c r="X37" s="13">
        <f t="shared" si="20"/>
        <v>0</v>
      </c>
      <c r="Y37" s="13">
        <f t="shared" si="20"/>
        <v>0</v>
      </c>
      <c r="Z37" s="13">
        <f t="shared" si="20"/>
        <v>0</v>
      </c>
      <c r="AA37" s="13">
        <f t="shared" si="19"/>
        <v>0</v>
      </c>
      <c r="AB37" s="13">
        <f t="shared" si="19"/>
        <v>0</v>
      </c>
      <c r="AC37" s="13">
        <f t="shared" si="19"/>
        <v>0</v>
      </c>
      <c r="AD37" s="13">
        <f t="shared" si="19"/>
        <v>0</v>
      </c>
      <c r="AE37" s="13">
        <f t="shared" si="19"/>
        <v>0</v>
      </c>
      <c r="AF37" s="13">
        <f t="shared" si="19"/>
        <v>0</v>
      </c>
      <c r="AG37" s="13">
        <f t="shared" si="19"/>
        <v>-55200</v>
      </c>
      <c r="AH37" s="13">
        <f t="shared" si="18"/>
        <v>0</v>
      </c>
      <c r="AI37" s="13">
        <f t="shared" si="18"/>
        <v>0</v>
      </c>
      <c r="AJ37" s="13">
        <f t="shared" si="18"/>
        <v>0</v>
      </c>
      <c r="AK37" s="13">
        <f t="shared" si="5"/>
        <v>0</v>
      </c>
      <c r="AL37" s="13">
        <f t="shared" si="6"/>
        <v>0</v>
      </c>
      <c r="AM37" s="13">
        <f t="shared" si="7"/>
        <v>0</v>
      </c>
      <c r="AN37" s="13">
        <f t="shared" si="8"/>
        <v>0</v>
      </c>
      <c r="AO37" s="13">
        <f t="shared" si="15"/>
        <v>0</v>
      </c>
      <c r="AP37" s="13">
        <f t="shared" si="15"/>
        <v>0</v>
      </c>
      <c r="AQ37" s="13">
        <f t="shared" si="15"/>
        <v>0</v>
      </c>
      <c r="AR37" s="13">
        <f t="shared" si="15"/>
        <v>0</v>
      </c>
      <c r="AS37" s="13">
        <f t="shared" si="15"/>
        <v>0</v>
      </c>
      <c r="AT37" s="13">
        <f t="shared" si="15"/>
        <v>0</v>
      </c>
      <c r="AU37" s="13">
        <f t="shared" si="15"/>
        <v>0</v>
      </c>
      <c r="AV37" s="13">
        <f t="shared" si="15"/>
        <v>0</v>
      </c>
      <c r="AW37" s="13">
        <f t="shared" si="15"/>
        <v>0</v>
      </c>
      <c r="AX37" s="13">
        <f t="shared" si="15"/>
        <v>0</v>
      </c>
      <c r="AY37" s="13">
        <f t="shared" si="15"/>
        <v>0</v>
      </c>
      <c r="AZ37" s="13">
        <f t="shared" si="15"/>
        <v>0</v>
      </c>
      <c r="BA37" s="13">
        <f t="shared" si="15"/>
        <v>0</v>
      </c>
      <c r="BB37" s="13">
        <f t="shared" si="16"/>
        <v>0</v>
      </c>
      <c r="BC37" s="13">
        <f t="shared" si="16"/>
        <v>0</v>
      </c>
      <c r="BD37" s="13">
        <f t="shared" si="16"/>
        <v>0</v>
      </c>
      <c r="BE37" s="13">
        <f t="shared" si="16"/>
        <v>0</v>
      </c>
      <c r="BF37" s="13">
        <f t="shared" si="16"/>
        <v>0</v>
      </c>
      <c r="BG37" s="13">
        <f t="shared" si="16"/>
        <v>0</v>
      </c>
      <c r="BH37" s="13">
        <f t="shared" si="16"/>
        <v>0</v>
      </c>
      <c r="BI37" s="13">
        <f t="shared" si="17"/>
        <v>0</v>
      </c>
      <c r="BJ37" s="13">
        <f t="shared" si="17"/>
        <v>0</v>
      </c>
      <c r="BK37" s="13">
        <f t="shared" si="17"/>
        <v>0</v>
      </c>
      <c r="BL37" s="13">
        <f t="shared" si="17"/>
        <v>55200</v>
      </c>
      <c r="BM37" s="13">
        <f t="shared" si="17"/>
        <v>0</v>
      </c>
      <c r="BN37" s="13">
        <f t="shared" si="17"/>
        <v>0</v>
      </c>
      <c r="BO37" s="13">
        <f t="shared" si="17"/>
        <v>0</v>
      </c>
      <c r="BP37" s="13">
        <f t="shared" si="17"/>
        <v>0</v>
      </c>
      <c r="BQ37" s="13">
        <f t="shared" si="17"/>
        <v>0</v>
      </c>
      <c r="BR37" s="13">
        <f t="shared" si="21"/>
        <v>0</v>
      </c>
    </row>
    <row r="38" spans="1:70" s="1" customFormat="1" x14ac:dyDescent="0.25">
      <c r="A38" s="25">
        <v>45506</v>
      </c>
      <c r="B38" s="14" t="s">
        <v>60</v>
      </c>
      <c r="C38" s="15">
        <v>1106.6400000000001</v>
      </c>
      <c r="D38" s="15" t="s">
        <v>20</v>
      </c>
      <c r="E38" s="15">
        <f>ROUND(IF(D38='[1]Liste choix'!$C$8,0,IF($H38=$S$1,(C38/1.14975*0.05*0.5),C38/1.14975*0.05)),2)</f>
        <v>0</v>
      </c>
      <c r="F38" s="15">
        <f>ROUND(IF(D38='[1]Liste choix'!$C$8,0,IF($H38=$S$1,C38/1.14975*0.09975*0.5,C38/1.14975*0.09975)),2)</f>
        <v>0</v>
      </c>
      <c r="G38" s="15">
        <f t="shared" si="0"/>
        <v>1106.6400000000001</v>
      </c>
      <c r="H38" s="1" t="s">
        <v>21</v>
      </c>
      <c r="I38" s="1" t="s">
        <v>22</v>
      </c>
      <c r="J38" s="13">
        <f t="shared" si="1"/>
        <v>0</v>
      </c>
      <c r="K38" s="13">
        <f t="shared" si="20"/>
        <v>0</v>
      </c>
      <c r="L38" s="13">
        <f t="shared" si="20"/>
        <v>0</v>
      </c>
      <c r="M38" s="13">
        <f t="shared" si="20"/>
        <v>0</v>
      </c>
      <c r="N38" s="13">
        <f t="shared" si="20"/>
        <v>0</v>
      </c>
      <c r="O38" s="13">
        <f t="shared" si="20"/>
        <v>0</v>
      </c>
      <c r="P38" s="13">
        <f t="shared" si="20"/>
        <v>0</v>
      </c>
      <c r="Q38" s="13">
        <f t="shared" si="20"/>
        <v>0</v>
      </c>
      <c r="R38" s="13">
        <f t="shared" si="20"/>
        <v>0</v>
      </c>
      <c r="S38" s="13">
        <f t="shared" si="20"/>
        <v>0</v>
      </c>
      <c r="T38" s="13">
        <f t="shared" si="20"/>
        <v>0</v>
      </c>
      <c r="U38" s="13">
        <f t="shared" si="20"/>
        <v>0</v>
      </c>
      <c r="V38" s="13">
        <f t="shared" si="20"/>
        <v>0</v>
      </c>
      <c r="W38" s="13">
        <f t="shared" si="20"/>
        <v>0</v>
      </c>
      <c r="X38" s="13">
        <f t="shared" si="20"/>
        <v>0</v>
      </c>
      <c r="Y38" s="13">
        <f t="shared" si="20"/>
        <v>0</v>
      </c>
      <c r="Z38" s="13">
        <f t="shared" si="20"/>
        <v>0</v>
      </c>
      <c r="AA38" s="13">
        <f t="shared" si="19"/>
        <v>0</v>
      </c>
      <c r="AB38" s="13">
        <f t="shared" si="19"/>
        <v>0</v>
      </c>
      <c r="AC38" s="13">
        <f t="shared" si="19"/>
        <v>0</v>
      </c>
      <c r="AD38" s="13">
        <f t="shared" si="19"/>
        <v>0</v>
      </c>
      <c r="AE38" s="13">
        <f t="shared" si="19"/>
        <v>0</v>
      </c>
      <c r="AF38" s="13">
        <f t="shared" si="19"/>
        <v>0</v>
      </c>
      <c r="AG38" s="13">
        <f t="shared" si="19"/>
        <v>1106.6400000000001</v>
      </c>
      <c r="AH38" s="13">
        <f t="shared" si="18"/>
        <v>-1106.6400000000001</v>
      </c>
      <c r="AI38" s="13">
        <f t="shared" si="18"/>
        <v>0</v>
      </c>
      <c r="AJ38" s="13">
        <f t="shared" si="18"/>
        <v>0</v>
      </c>
      <c r="AK38" s="13">
        <f t="shared" si="5"/>
        <v>0</v>
      </c>
      <c r="AL38" s="13">
        <f t="shared" si="6"/>
        <v>0</v>
      </c>
      <c r="AM38" s="13">
        <f t="shared" si="7"/>
        <v>0</v>
      </c>
      <c r="AN38" s="13">
        <f t="shared" si="8"/>
        <v>0</v>
      </c>
      <c r="AO38" s="13">
        <f t="shared" si="15"/>
        <v>0</v>
      </c>
      <c r="AP38" s="13">
        <f t="shared" si="15"/>
        <v>0</v>
      </c>
      <c r="AQ38" s="13">
        <f t="shared" si="15"/>
        <v>0</v>
      </c>
      <c r="AR38" s="13">
        <f t="shared" si="15"/>
        <v>0</v>
      </c>
      <c r="AS38" s="13">
        <f t="shared" si="15"/>
        <v>0</v>
      </c>
      <c r="AT38" s="13">
        <f t="shared" si="15"/>
        <v>0</v>
      </c>
      <c r="AU38" s="13">
        <f t="shared" si="15"/>
        <v>0</v>
      </c>
      <c r="AV38" s="13">
        <f t="shared" si="15"/>
        <v>0</v>
      </c>
      <c r="AW38" s="13">
        <f t="shared" ref="AW38:BA38" si="22">+IF($H38=AW$1,$G38,0)-IF($I38=AW$1,$G38,0)</f>
        <v>0</v>
      </c>
      <c r="AX38" s="13">
        <f t="shared" si="22"/>
        <v>0</v>
      </c>
      <c r="AY38" s="13">
        <f t="shared" si="22"/>
        <v>0</v>
      </c>
      <c r="AZ38" s="13">
        <f t="shared" si="22"/>
        <v>0</v>
      </c>
      <c r="BA38" s="13">
        <f t="shared" si="22"/>
        <v>0</v>
      </c>
      <c r="BB38" s="13">
        <f t="shared" si="16"/>
        <v>0</v>
      </c>
      <c r="BC38" s="13">
        <f t="shared" si="16"/>
        <v>0</v>
      </c>
      <c r="BD38" s="13">
        <f t="shared" si="16"/>
        <v>0</v>
      </c>
      <c r="BE38" s="13">
        <f t="shared" si="16"/>
        <v>0</v>
      </c>
      <c r="BF38" s="13">
        <f t="shared" si="16"/>
        <v>0</v>
      </c>
      <c r="BG38" s="13">
        <f t="shared" si="16"/>
        <v>0</v>
      </c>
      <c r="BH38" s="13">
        <f t="shared" si="16"/>
        <v>0</v>
      </c>
      <c r="BI38" s="13">
        <f t="shared" si="17"/>
        <v>0</v>
      </c>
      <c r="BJ38" s="13">
        <f t="shared" si="17"/>
        <v>0</v>
      </c>
      <c r="BK38" s="13">
        <f t="shared" si="17"/>
        <v>0</v>
      </c>
      <c r="BL38" s="13">
        <f t="shared" si="17"/>
        <v>0</v>
      </c>
      <c r="BM38" s="13">
        <f t="shared" si="17"/>
        <v>0</v>
      </c>
      <c r="BN38" s="13">
        <f t="shared" si="17"/>
        <v>0</v>
      </c>
      <c r="BO38" s="13">
        <f t="shared" si="17"/>
        <v>0</v>
      </c>
      <c r="BP38" s="13">
        <f t="shared" si="17"/>
        <v>0</v>
      </c>
      <c r="BQ38" s="13">
        <f t="shared" si="17"/>
        <v>0</v>
      </c>
      <c r="BR38" s="13">
        <f t="shared" si="21"/>
        <v>0</v>
      </c>
    </row>
    <row r="39" spans="1:70" s="1" customFormat="1" x14ac:dyDescent="0.25">
      <c r="A39" s="25">
        <v>45506</v>
      </c>
      <c r="B39" s="14" t="s">
        <v>61</v>
      </c>
      <c r="C39" s="15">
        <v>2213.27</v>
      </c>
      <c r="D39" s="15" t="s">
        <v>20</v>
      </c>
      <c r="E39" s="15">
        <f>ROUND(IF(D39='[1]Liste choix'!$C$8,0,IF($H39=$S$1,(C39/1.14975*0.05*0.5),C39/1.14975*0.05)),2)</f>
        <v>0</v>
      </c>
      <c r="F39" s="15">
        <f>ROUND(IF(D39='[1]Liste choix'!$C$8,0,IF($H39=$S$1,C39/1.14975*0.09975*0.5,C39/1.14975*0.09975)),2)</f>
        <v>0</v>
      </c>
      <c r="G39" s="15">
        <f t="shared" si="0"/>
        <v>2213.27</v>
      </c>
      <c r="H39" s="1" t="s">
        <v>21</v>
      </c>
      <c r="I39" s="1" t="s">
        <v>22</v>
      </c>
      <c r="J39" s="13">
        <f t="shared" si="1"/>
        <v>0</v>
      </c>
      <c r="K39" s="13">
        <f t="shared" si="20"/>
        <v>0</v>
      </c>
      <c r="L39" s="13">
        <f t="shared" si="20"/>
        <v>0</v>
      </c>
      <c r="M39" s="13">
        <f t="shared" si="20"/>
        <v>0</v>
      </c>
      <c r="N39" s="13">
        <f t="shared" si="20"/>
        <v>0</v>
      </c>
      <c r="O39" s="13">
        <f t="shared" si="20"/>
        <v>0</v>
      </c>
      <c r="P39" s="13">
        <f t="shared" si="20"/>
        <v>0</v>
      </c>
      <c r="Q39" s="13">
        <f t="shared" si="20"/>
        <v>0</v>
      </c>
      <c r="R39" s="13">
        <f t="shared" si="20"/>
        <v>0</v>
      </c>
      <c r="S39" s="13">
        <f t="shared" si="20"/>
        <v>0</v>
      </c>
      <c r="T39" s="13">
        <f t="shared" si="20"/>
        <v>0</v>
      </c>
      <c r="U39" s="13">
        <f t="shared" si="20"/>
        <v>0</v>
      </c>
      <c r="V39" s="13">
        <f t="shared" si="20"/>
        <v>0</v>
      </c>
      <c r="W39" s="13">
        <f t="shared" si="20"/>
        <v>0</v>
      </c>
      <c r="X39" s="13">
        <f t="shared" si="20"/>
        <v>0</v>
      </c>
      <c r="Y39" s="13">
        <f t="shared" si="20"/>
        <v>0</v>
      </c>
      <c r="Z39" s="13">
        <f t="shared" si="20"/>
        <v>0</v>
      </c>
      <c r="AA39" s="13">
        <f t="shared" si="19"/>
        <v>0</v>
      </c>
      <c r="AB39" s="13">
        <f t="shared" si="19"/>
        <v>0</v>
      </c>
      <c r="AC39" s="13">
        <f t="shared" si="19"/>
        <v>0</v>
      </c>
      <c r="AD39" s="13">
        <f t="shared" si="19"/>
        <v>0</v>
      </c>
      <c r="AE39" s="13">
        <f t="shared" si="19"/>
        <v>0</v>
      </c>
      <c r="AF39" s="13">
        <f t="shared" si="19"/>
        <v>0</v>
      </c>
      <c r="AG39" s="13">
        <f t="shared" si="19"/>
        <v>2213.27</v>
      </c>
      <c r="AH39" s="13">
        <f t="shared" si="18"/>
        <v>-2213.27</v>
      </c>
      <c r="AI39" s="13">
        <f t="shared" si="18"/>
        <v>0</v>
      </c>
      <c r="AJ39" s="13">
        <f t="shared" si="18"/>
        <v>0</v>
      </c>
      <c r="AK39" s="13">
        <f t="shared" si="5"/>
        <v>0</v>
      </c>
      <c r="AL39" s="13">
        <f t="shared" si="6"/>
        <v>0</v>
      </c>
      <c r="AM39" s="13">
        <f t="shared" si="7"/>
        <v>0</v>
      </c>
      <c r="AN39" s="13">
        <f t="shared" si="8"/>
        <v>0</v>
      </c>
      <c r="AO39" s="13">
        <f t="shared" ref="AO39:BA54" si="23">+IF($H39=AO$1,$G39,0)-IF($I39=AO$1,$G39,0)</f>
        <v>0</v>
      </c>
      <c r="AP39" s="13">
        <f t="shared" si="23"/>
        <v>0</v>
      </c>
      <c r="AQ39" s="13">
        <f t="shared" si="23"/>
        <v>0</v>
      </c>
      <c r="AR39" s="13">
        <f t="shared" si="23"/>
        <v>0</v>
      </c>
      <c r="AS39" s="13">
        <f t="shared" si="23"/>
        <v>0</v>
      </c>
      <c r="AT39" s="13">
        <f t="shared" si="23"/>
        <v>0</v>
      </c>
      <c r="AU39" s="13">
        <f t="shared" si="23"/>
        <v>0</v>
      </c>
      <c r="AV39" s="13">
        <f t="shared" si="23"/>
        <v>0</v>
      </c>
      <c r="AW39" s="13">
        <f t="shared" si="23"/>
        <v>0</v>
      </c>
      <c r="AX39" s="13">
        <f t="shared" si="23"/>
        <v>0</v>
      </c>
      <c r="AY39" s="13">
        <f t="shared" si="23"/>
        <v>0</v>
      </c>
      <c r="AZ39" s="13">
        <f t="shared" si="23"/>
        <v>0</v>
      </c>
      <c r="BA39" s="13">
        <f t="shared" si="23"/>
        <v>0</v>
      </c>
      <c r="BB39" s="13">
        <f t="shared" si="16"/>
        <v>0</v>
      </c>
      <c r="BC39" s="13">
        <f t="shared" si="16"/>
        <v>0</v>
      </c>
      <c r="BD39" s="13">
        <f t="shared" si="16"/>
        <v>0</v>
      </c>
      <c r="BE39" s="13">
        <f t="shared" si="16"/>
        <v>0</v>
      </c>
      <c r="BF39" s="13">
        <f t="shared" si="16"/>
        <v>0</v>
      </c>
      <c r="BG39" s="13">
        <f t="shared" si="16"/>
        <v>0</v>
      </c>
      <c r="BH39" s="13">
        <f t="shared" si="16"/>
        <v>0</v>
      </c>
      <c r="BI39" s="13">
        <f t="shared" si="17"/>
        <v>0</v>
      </c>
      <c r="BJ39" s="13">
        <f t="shared" si="17"/>
        <v>0</v>
      </c>
      <c r="BK39" s="13">
        <f t="shared" si="17"/>
        <v>0</v>
      </c>
      <c r="BL39" s="13">
        <f t="shared" si="17"/>
        <v>0</v>
      </c>
      <c r="BM39" s="13">
        <f t="shared" si="17"/>
        <v>0</v>
      </c>
      <c r="BN39" s="13">
        <f t="shared" si="17"/>
        <v>0</v>
      </c>
      <c r="BO39" s="13">
        <f t="shared" si="17"/>
        <v>0</v>
      </c>
      <c r="BP39" s="13">
        <f t="shared" si="17"/>
        <v>0</v>
      </c>
      <c r="BQ39" s="13">
        <f t="shared" si="17"/>
        <v>0</v>
      </c>
      <c r="BR39" s="13">
        <f t="shared" si="21"/>
        <v>0</v>
      </c>
    </row>
    <row r="40" spans="1:70" s="1" customFormat="1" hidden="1" x14ac:dyDescent="0.25">
      <c r="A40" s="25">
        <v>45506</v>
      </c>
      <c r="B40" s="14" t="s">
        <v>62</v>
      </c>
      <c r="C40" s="15">
        <v>1624.12</v>
      </c>
      <c r="D40" s="15" t="s">
        <v>20</v>
      </c>
      <c r="E40" s="15">
        <f>ROUND(IF(D40='[1]Liste choix'!$C$8,0,IF($H40=$S$1,(C40/1.14975*0.05*0.5),C40/1.14975*0.05)),2)</f>
        <v>0</v>
      </c>
      <c r="F40" s="15">
        <f>ROUND(IF(D40='[1]Liste choix'!$C$8,0,IF($H40=$S$1,C40/1.14975*0.09975*0.5,C40/1.14975*0.09975)),2)</f>
        <v>0</v>
      </c>
      <c r="G40" s="15">
        <f t="shared" si="0"/>
        <v>1624.12</v>
      </c>
      <c r="H40" s="1" t="s">
        <v>63</v>
      </c>
      <c r="I40" s="1" t="s">
        <v>21</v>
      </c>
      <c r="J40" s="13">
        <f t="shared" si="1"/>
        <v>0</v>
      </c>
      <c r="K40" s="13">
        <f t="shared" si="20"/>
        <v>0</v>
      </c>
      <c r="L40" s="13">
        <f t="shared" si="20"/>
        <v>0</v>
      </c>
      <c r="M40" s="13">
        <f t="shared" si="20"/>
        <v>0</v>
      </c>
      <c r="N40" s="13">
        <f t="shared" si="20"/>
        <v>0</v>
      </c>
      <c r="O40" s="13">
        <f t="shared" si="20"/>
        <v>0</v>
      </c>
      <c r="P40" s="13">
        <f t="shared" si="20"/>
        <v>0</v>
      </c>
      <c r="Q40" s="13">
        <f t="shared" si="20"/>
        <v>0</v>
      </c>
      <c r="R40" s="13">
        <f t="shared" si="20"/>
        <v>0</v>
      </c>
      <c r="S40" s="13">
        <f t="shared" si="20"/>
        <v>0</v>
      </c>
      <c r="T40" s="13">
        <f t="shared" si="20"/>
        <v>0</v>
      </c>
      <c r="U40" s="13">
        <f t="shared" si="20"/>
        <v>0</v>
      </c>
      <c r="V40" s="13">
        <f t="shared" si="20"/>
        <v>0</v>
      </c>
      <c r="W40" s="13">
        <f t="shared" si="20"/>
        <v>0</v>
      </c>
      <c r="X40" s="13">
        <f t="shared" si="20"/>
        <v>0</v>
      </c>
      <c r="Y40" s="13">
        <f t="shared" si="20"/>
        <v>0</v>
      </c>
      <c r="Z40" s="13">
        <f t="shared" si="20"/>
        <v>0</v>
      </c>
      <c r="AA40" s="13">
        <f t="shared" si="19"/>
        <v>0</v>
      </c>
      <c r="AB40" s="13">
        <f t="shared" si="19"/>
        <v>0</v>
      </c>
      <c r="AC40" s="13">
        <f t="shared" si="19"/>
        <v>0</v>
      </c>
      <c r="AD40" s="13">
        <f t="shared" si="19"/>
        <v>0</v>
      </c>
      <c r="AE40" s="13">
        <f t="shared" si="19"/>
        <v>0</v>
      </c>
      <c r="AF40" s="13">
        <f t="shared" si="19"/>
        <v>0</v>
      </c>
      <c r="AG40" s="13">
        <f t="shared" si="19"/>
        <v>-1624.12</v>
      </c>
      <c r="AH40" s="13">
        <f t="shared" si="18"/>
        <v>0</v>
      </c>
      <c r="AI40" s="13">
        <f t="shared" si="18"/>
        <v>0</v>
      </c>
      <c r="AJ40" s="13">
        <f t="shared" si="18"/>
        <v>0</v>
      </c>
      <c r="AK40" s="13">
        <f t="shared" si="5"/>
        <v>0</v>
      </c>
      <c r="AL40" s="13">
        <f t="shared" si="6"/>
        <v>0</v>
      </c>
      <c r="AM40" s="13">
        <f t="shared" si="7"/>
        <v>0</v>
      </c>
      <c r="AN40" s="13">
        <f t="shared" si="8"/>
        <v>0</v>
      </c>
      <c r="AO40" s="13">
        <f t="shared" si="23"/>
        <v>0</v>
      </c>
      <c r="AP40" s="13">
        <f t="shared" si="23"/>
        <v>0</v>
      </c>
      <c r="AQ40" s="13">
        <f t="shared" si="23"/>
        <v>0</v>
      </c>
      <c r="AR40" s="13">
        <f t="shared" si="23"/>
        <v>0</v>
      </c>
      <c r="AS40" s="13">
        <f t="shared" si="23"/>
        <v>0</v>
      </c>
      <c r="AT40" s="13">
        <f t="shared" si="23"/>
        <v>0</v>
      </c>
      <c r="AU40" s="13">
        <f t="shared" si="23"/>
        <v>0</v>
      </c>
      <c r="AV40" s="13">
        <f t="shared" si="23"/>
        <v>0</v>
      </c>
      <c r="AW40" s="13">
        <f t="shared" si="23"/>
        <v>0</v>
      </c>
      <c r="AX40" s="13">
        <f t="shared" si="23"/>
        <v>0</v>
      </c>
      <c r="AY40" s="13">
        <f t="shared" si="23"/>
        <v>0</v>
      </c>
      <c r="AZ40" s="13">
        <f t="shared" si="23"/>
        <v>0</v>
      </c>
      <c r="BA40" s="13">
        <f t="shared" si="23"/>
        <v>1624.12</v>
      </c>
      <c r="BB40" s="13">
        <f t="shared" si="16"/>
        <v>0</v>
      </c>
      <c r="BC40" s="13">
        <f t="shared" si="16"/>
        <v>0</v>
      </c>
      <c r="BD40" s="13">
        <f t="shared" si="16"/>
        <v>0</v>
      </c>
      <c r="BE40" s="13">
        <f t="shared" si="16"/>
        <v>0</v>
      </c>
      <c r="BF40" s="13">
        <f t="shared" si="16"/>
        <v>0</v>
      </c>
      <c r="BG40" s="13">
        <f t="shared" si="16"/>
        <v>0</v>
      </c>
      <c r="BH40" s="13">
        <f t="shared" si="16"/>
        <v>0</v>
      </c>
      <c r="BI40" s="13">
        <f t="shared" si="17"/>
        <v>0</v>
      </c>
      <c r="BJ40" s="13">
        <f t="shared" si="17"/>
        <v>0</v>
      </c>
      <c r="BK40" s="13">
        <f t="shared" si="17"/>
        <v>0</v>
      </c>
      <c r="BL40" s="13">
        <f t="shared" si="17"/>
        <v>0</v>
      </c>
      <c r="BM40" s="13">
        <f t="shared" si="17"/>
        <v>0</v>
      </c>
      <c r="BN40" s="13">
        <f t="shared" si="17"/>
        <v>0</v>
      </c>
      <c r="BO40" s="13">
        <f t="shared" si="17"/>
        <v>0</v>
      </c>
      <c r="BP40" s="13">
        <f t="shared" si="17"/>
        <v>0</v>
      </c>
      <c r="BQ40" s="13">
        <f t="shared" si="17"/>
        <v>0</v>
      </c>
      <c r="BR40" s="13">
        <f t="shared" si="21"/>
        <v>0</v>
      </c>
    </row>
    <row r="41" spans="1:70" s="1" customFormat="1" x14ac:dyDescent="0.25">
      <c r="A41" s="25">
        <v>45509</v>
      </c>
      <c r="B41" s="14" t="s">
        <v>64</v>
      </c>
      <c r="C41" s="15">
        <v>2012.06</v>
      </c>
      <c r="D41" s="15" t="s">
        <v>20</v>
      </c>
      <c r="E41" s="15">
        <f>ROUND(IF(D41='[1]Liste choix'!$C$8,0,IF($H41=$S$1,(C41/1.14975*0.05*0.5),C41/1.14975*0.05)),2)</f>
        <v>0</v>
      </c>
      <c r="F41" s="15">
        <f>ROUND(IF(D41='[1]Liste choix'!$C$8,0,IF($H41=$S$1,C41/1.14975*0.09975*0.5,C41/1.14975*0.09975)),2)</f>
        <v>0</v>
      </c>
      <c r="G41" s="15">
        <f t="shared" si="0"/>
        <v>2012.06</v>
      </c>
      <c r="H41" s="1" t="s">
        <v>21</v>
      </c>
      <c r="I41" s="1" t="s">
        <v>22</v>
      </c>
      <c r="J41" s="13">
        <f t="shared" si="1"/>
        <v>0</v>
      </c>
      <c r="K41" s="13">
        <f t="shared" si="20"/>
        <v>0</v>
      </c>
      <c r="L41" s="13">
        <f t="shared" si="20"/>
        <v>0</v>
      </c>
      <c r="M41" s="13">
        <f t="shared" si="20"/>
        <v>0</v>
      </c>
      <c r="N41" s="13">
        <f t="shared" si="20"/>
        <v>0</v>
      </c>
      <c r="O41" s="13">
        <f t="shared" si="20"/>
        <v>0</v>
      </c>
      <c r="P41" s="13">
        <f t="shared" si="20"/>
        <v>0</v>
      </c>
      <c r="Q41" s="13">
        <f t="shared" si="20"/>
        <v>0</v>
      </c>
      <c r="R41" s="13">
        <f t="shared" si="20"/>
        <v>0</v>
      </c>
      <c r="S41" s="13">
        <f t="shared" si="20"/>
        <v>0</v>
      </c>
      <c r="T41" s="13">
        <f t="shared" si="20"/>
        <v>0</v>
      </c>
      <c r="U41" s="13">
        <f t="shared" si="20"/>
        <v>0</v>
      </c>
      <c r="V41" s="13">
        <f t="shared" si="20"/>
        <v>0</v>
      </c>
      <c r="W41" s="13">
        <f t="shared" si="20"/>
        <v>0</v>
      </c>
      <c r="X41" s="13">
        <f t="shared" si="20"/>
        <v>0</v>
      </c>
      <c r="Y41" s="13">
        <f t="shared" si="20"/>
        <v>0</v>
      </c>
      <c r="Z41" s="13">
        <f t="shared" si="20"/>
        <v>0</v>
      </c>
      <c r="AA41" s="13">
        <f t="shared" si="19"/>
        <v>0</v>
      </c>
      <c r="AB41" s="13">
        <f t="shared" si="19"/>
        <v>0</v>
      </c>
      <c r="AC41" s="13">
        <f t="shared" si="19"/>
        <v>0</v>
      </c>
      <c r="AD41" s="13">
        <f t="shared" si="19"/>
        <v>0</v>
      </c>
      <c r="AE41" s="13">
        <f t="shared" si="19"/>
        <v>0</v>
      </c>
      <c r="AF41" s="13">
        <f t="shared" si="19"/>
        <v>0</v>
      </c>
      <c r="AG41" s="13">
        <f t="shared" si="19"/>
        <v>2012.06</v>
      </c>
      <c r="AH41" s="13">
        <f t="shared" si="18"/>
        <v>-2012.06</v>
      </c>
      <c r="AI41" s="13">
        <f t="shared" si="18"/>
        <v>0</v>
      </c>
      <c r="AJ41" s="13">
        <f t="shared" si="18"/>
        <v>0</v>
      </c>
      <c r="AK41" s="13">
        <f t="shared" si="5"/>
        <v>0</v>
      </c>
      <c r="AL41" s="13">
        <f t="shared" si="6"/>
        <v>0</v>
      </c>
      <c r="AM41" s="13">
        <f t="shared" si="7"/>
        <v>0</v>
      </c>
      <c r="AN41" s="13">
        <f t="shared" si="8"/>
        <v>0</v>
      </c>
      <c r="AO41" s="13">
        <f t="shared" si="23"/>
        <v>0</v>
      </c>
      <c r="AP41" s="13">
        <f t="shared" si="23"/>
        <v>0</v>
      </c>
      <c r="AQ41" s="13">
        <f t="shared" si="23"/>
        <v>0</v>
      </c>
      <c r="AR41" s="13">
        <f t="shared" si="23"/>
        <v>0</v>
      </c>
      <c r="AS41" s="13">
        <f t="shared" si="23"/>
        <v>0</v>
      </c>
      <c r="AT41" s="13">
        <f t="shared" si="23"/>
        <v>0</v>
      </c>
      <c r="AU41" s="13">
        <f t="shared" si="23"/>
        <v>0</v>
      </c>
      <c r="AV41" s="13">
        <f t="shared" si="23"/>
        <v>0</v>
      </c>
      <c r="AW41" s="13">
        <f t="shared" si="23"/>
        <v>0</v>
      </c>
      <c r="AX41" s="13">
        <f t="shared" si="23"/>
        <v>0</v>
      </c>
      <c r="AY41" s="13">
        <f t="shared" si="23"/>
        <v>0</v>
      </c>
      <c r="AZ41" s="13">
        <f t="shared" si="23"/>
        <v>0</v>
      </c>
      <c r="BA41" s="13">
        <f t="shared" si="23"/>
        <v>0</v>
      </c>
      <c r="BB41" s="13">
        <f t="shared" si="16"/>
        <v>0</v>
      </c>
      <c r="BC41" s="13">
        <f t="shared" si="16"/>
        <v>0</v>
      </c>
      <c r="BD41" s="13">
        <f t="shared" si="16"/>
        <v>0</v>
      </c>
      <c r="BE41" s="13">
        <f t="shared" si="16"/>
        <v>0</v>
      </c>
      <c r="BF41" s="13">
        <f t="shared" si="16"/>
        <v>0</v>
      </c>
      <c r="BG41" s="13">
        <f t="shared" si="16"/>
        <v>0</v>
      </c>
      <c r="BH41" s="13">
        <f t="shared" si="16"/>
        <v>0</v>
      </c>
      <c r="BI41" s="13">
        <f t="shared" si="17"/>
        <v>0</v>
      </c>
      <c r="BJ41" s="13">
        <f t="shared" si="17"/>
        <v>0</v>
      </c>
      <c r="BK41" s="13">
        <f t="shared" si="17"/>
        <v>0</v>
      </c>
      <c r="BL41" s="13">
        <f t="shared" si="17"/>
        <v>0</v>
      </c>
      <c r="BM41" s="13">
        <f t="shared" si="17"/>
        <v>0</v>
      </c>
      <c r="BN41" s="13">
        <f t="shared" si="17"/>
        <v>0</v>
      </c>
      <c r="BO41" s="13">
        <f t="shared" si="17"/>
        <v>0</v>
      </c>
      <c r="BP41" s="13">
        <f t="shared" si="17"/>
        <v>0</v>
      </c>
      <c r="BQ41" s="13">
        <f t="shared" si="17"/>
        <v>0</v>
      </c>
      <c r="BR41" s="13">
        <f t="shared" si="21"/>
        <v>0</v>
      </c>
    </row>
    <row r="42" spans="1:70" s="1" customFormat="1" x14ac:dyDescent="0.25">
      <c r="A42" s="25">
        <v>45509</v>
      </c>
      <c r="B42" s="14" t="s">
        <v>65</v>
      </c>
      <c r="C42" s="15">
        <v>804.83</v>
      </c>
      <c r="D42" s="15" t="s">
        <v>20</v>
      </c>
      <c r="E42" s="15">
        <f>ROUND(IF(D42='[1]Liste choix'!$C$8,0,IF($H42=$S$1,(C42/1.14975*0.05*0.5),C42/1.14975*0.05)),2)</f>
        <v>0</v>
      </c>
      <c r="F42" s="15">
        <f>ROUND(IF(D42='[1]Liste choix'!$C$8,0,IF($H42=$S$1,C42/1.14975*0.09975*0.5,C42/1.14975*0.09975)),2)</f>
        <v>0</v>
      </c>
      <c r="G42" s="15">
        <f t="shared" si="0"/>
        <v>804.83</v>
      </c>
      <c r="H42" s="1" t="s">
        <v>21</v>
      </c>
      <c r="I42" s="1" t="s">
        <v>22</v>
      </c>
      <c r="J42" s="13">
        <f t="shared" si="1"/>
        <v>0</v>
      </c>
      <c r="K42" s="13">
        <f t="shared" si="20"/>
        <v>0</v>
      </c>
      <c r="L42" s="13">
        <f t="shared" si="20"/>
        <v>0</v>
      </c>
      <c r="M42" s="13">
        <f t="shared" si="20"/>
        <v>0</v>
      </c>
      <c r="N42" s="13">
        <f t="shared" si="20"/>
        <v>0</v>
      </c>
      <c r="O42" s="13">
        <f t="shared" si="20"/>
        <v>0</v>
      </c>
      <c r="P42" s="13">
        <f t="shared" si="20"/>
        <v>0</v>
      </c>
      <c r="Q42" s="13">
        <f t="shared" si="20"/>
        <v>0</v>
      </c>
      <c r="R42" s="13">
        <f t="shared" si="20"/>
        <v>0</v>
      </c>
      <c r="S42" s="13">
        <f t="shared" si="20"/>
        <v>0</v>
      </c>
      <c r="T42" s="13">
        <f t="shared" si="20"/>
        <v>0</v>
      </c>
      <c r="U42" s="13">
        <f t="shared" si="20"/>
        <v>0</v>
      </c>
      <c r="V42" s="13">
        <f t="shared" si="20"/>
        <v>0</v>
      </c>
      <c r="W42" s="13">
        <f t="shared" si="20"/>
        <v>0</v>
      </c>
      <c r="X42" s="13">
        <f t="shared" si="20"/>
        <v>0</v>
      </c>
      <c r="Y42" s="13">
        <f t="shared" si="20"/>
        <v>0</v>
      </c>
      <c r="Z42" s="13">
        <f t="shared" si="20"/>
        <v>0</v>
      </c>
      <c r="AA42" s="13">
        <f t="shared" si="19"/>
        <v>0</v>
      </c>
      <c r="AB42" s="13">
        <f t="shared" si="19"/>
        <v>0</v>
      </c>
      <c r="AC42" s="13">
        <f t="shared" si="19"/>
        <v>0</v>
      </c>
      <c r="AD42" s="13">
        <f t="shared" si="19"/>
        <v>0</v>
      </c>
      <c r="AE42" s="13">
        <f t="shared" si="19"/>
        <v>0</v>
      </c>
      <c r="AF42" s="13">
        <f t="shared" si="19"/>
        <v>0</v>
      </c>
      <c r="AG42" s="13">
        <f t="shared" si="19"/>
        <v>804.83</v>
      </c>
      <c r="AH42" s="13">
        <f t="shared" si="18"/>
        <v>-804.83</v>
      </c>
      <c r="AI42" s="13">
        <f t="shared" si="18"/>
        <v>0</v>
      </c>
      <c r="AJ42" s="13">
        <f t="shared" si="18"/>
        <v>0</v>
      </c>
      <c r="AK42" s="13">
        <f t="shared" si="5"/>
        <v>0</v>
      </c>
      <c r="AL42" s="13">
        <f t="shared" si="6"/>
        <v>0</v>
      </c>
      <c r="AM42" s="13">
        <f t="shared" si="7"/>
        <v>0</v>
      </c>
      <c r="AN42" s="13">
        <f t="shared" si="8"/>
        <v>0</v>
      </c>
      <c r="AO42" s="13">
        <f t="shared" si="23"/>
        <v>0</v>
      </c>
      <c r="AP42" s="13">
        <f t="shared" si="23"/>
        <v>0</v>
      </c>
      <c r="AQ42" s="13">
        <f t="shared" si="23"/>
        <v>0</v>
      </c>
      <c r="AR42" s="13">
        <f t="shared" si="23"/>
        <v>0</v>
      </c>
      <c r="AS42" s="13">
        <f t="shared" si="23"/>
        <v>0</v>
      </c>
      <c r="AT42" s="13">
        <f t="shared" si="23"/>
        <v>0</v>
      </c>
      <c r="AU42" s="13">
        <f t="shared" si="23"/>
        <v>0</v>
      </c>
      <c r="AV42" s="13">
        <f t="shared" si="23"/>
        <v>0</v>
      </c>
      <c r="AW42" s="13">
        <f t="shared" si="23"/>
        <v>0</v>
      </c>
      <c r="AX42" s="13">
        <f t="shared" si="23"/>
        <v>0</v>
      </c>
      <c r="AY42" s="13">
        <f t="shared" si="23"/>
        <v>0</v>
      </c>
      <c r="AZ42" s="13">
        <f t="shared" si="23"/>
        <v>0</v>
      </c>
      <c r="BA42" s="13">
        <f t="shared" si="23"/>
        <v>0</v>
      </c>
      <c r="BB42" s="13">
        <f t="shared" si="16"/>
        <v>0</v>
      </c>
      <c r="BC42" s="13">
        <f t="shared" si="16"/>
        <v>0</v>
      </c>
      <c r="BD42" s="13">
        <f t="shared" si="16"/>
        <v>0</v>
      </c>
      <c r="BE42" s="13">
        <f t="shared" si="16"/>
        <v>0</v>
      </c>
      <c r="BF42" s="13">
        <f t="shared" si="16"/>
        <v>0</v>
      </c>
      <c r="BG42" s="13">
        <f t="shared" si="16"/>
        <v>0</v>
      </c>
      <c r="BH42" s="13">
        <f t="shared" si="16"/>
        <v>0</v>
      </c>
      <c r="BI42" s="13">
        <f t="shared" si="17"/>
        <v>0</v>
      </c>
      <c r="BJ42" s="13">
        <f t="shared" si="17"/>
        <v>0</v>
      </c>
      <c r="BK42" s="13">
        <f t="shared" si="17"/>
        <v>0</v>
      </c>
      <c r="BL42" s="13">
        <f t="shared" si="17"/>
        <v>0</v>
      </c>
      <c r="BM42" s="13">
        <f t="shared" si="17"/>
        <v>0</v>
      </c>
      <c r="BN42" s="13">
        <f t="shared" si="17"/>
        <v>0</v>
      </c>
      <c r="BO42" s="13">
        <f t="shared" si="17"/>
        <v>0</v>
      </c>
      <c r="BP42" s="13">
        <f t="shared" si="17"/>
        <v>0</v>
      </c>
      <c r="BQ42" s="13">
        <f t="shared" si="17"/>
        <v>0</v>
      </c>
      <c r="BR42" s="13">
        <f t="shared" si="21"/>
        <v>0</v>
      </c>
    </row>
    <row r="43" spans="1:70" s="1" customFormat="1" x14ac:dyDescent="0.25">
      <c r="A43" s="25">
        <v>45509</v>
      </c>
      <c r="B43" s="14" t="s">
        <v>66</v>
      </c>
      <c r="C43" s="15">
        <v>402.41</v>
      </c>
      <c r="D43" s="15" t="s">
        <v>20</v>
      </c>
      <c r="E43" s="15">
        <f>ROUND(IF(D43='[1]Liste choix'!$C$8,0,IF($H43=$S$1,(C43/1.14975*0.05*0.5),C43/1.14975*0.05)),2)</f>
        <v>0</v>
      </c>
      <c r="F43" s="15">
        <f>ROUND(IF(D43='[1]Liste choix'!$C$8,0,IF($H43=$S$1,C43/1.14975*0.09975*0.5,C43/1.14975*0.09975)),2)</f>
        <v>0</v>
      </c>
      <c r="G43" s="15">
        <f t="shared" si="0"/>
        <v>402.41</v>
      </c>
      <c r="H43" s="1" t="s">
        <v>21</v>
      </c>
      <c r="I43" s="1" t="s">
        <v>22</v>
      </c>
      <c r="J43" s="13">
        <f t="shared" si="1"/>
        <v>0</v>
      </c>
      <c r="K43" s="13">
        <f t="shared" si="20"/>
        <v>0</v>
      </c>
      <c r="L43" s="13">
        <f t="shared" si="20"/>
        <v>0</v>
      </c>
      <c r="M43" s="13">
        <f t="shared" si="20"/>
        <v>0</v>
      </c>
      <c r="N43" s="13">
        <f t="shared" si="20"/>
        <v>0</v>
      </c>
      <c r="O43" s="13">
        <f t="shared" si="20"/>
        <v>0</v>
      </c>
      <c r="P43" s="13">
        <f t="shared" si="20"/>
        <v>0</v>
      </c>
      <c r="Q43" s="13">
        <f t="shared" si="20"/>
        <v>0</v>
      </c>
      <c r="R43" s="13">
        <f t="shared" si="20"/>
        <v>0</v>
      </c>
      <c r="S43" s="13">
        <f t="shared" si="20"/>
        <v>0</v>
      </c>
      <c r="T43" s="13">
        <f t="shared" si="20"/>
        <v>0</v>
      </c>
      <c r="U43" s="13">
        <f t="shared" si="20"/>
        <v>0</v>
      </c>
      <c r="V43" s="13">
        <f t="shared" si="20"/>
        <v>0</v>
      </c>
      <c r="W43" s="13">
        <f t="shared" si="20"/>
        <v>0</v>
      </c>
      <c r="X43" s="13">
        <f t="shared" si="20"/>
        <v>0</v>
      </c>
      <c r="Y43" s="13">
        <f t="shared" si="20"/>
        <v>0</v>
      </c>
      <c r="Z43" s="13">
        <f t="shared" si="20"/>
        <v>0</v>
      </c>
      <c r="AA43" s="13">
        <f t="shared" si="19"/>
        <v>0</v>
      </c>
      <c r="AB43" s="13">
        <f t="shared" si="19"/>
        <v>0</v>
      </c>
      <c r="AC43" s="13">
        <f t="shared" si="19"/>
        <v>0</v>
      </c>
      <c r="AD43" s="13">
        <f t="shared" si="19"/>
        <v>0</v>
      </c>
      <c r="AE43" s="13">
        <f t="shared" si="19"/>
        <v>0</v>
      </c>
      <c r="AF43" s="13">
        <f t="shared" si="19"/>
        <v>0</v>
      </c>
      <c r="AG43" s="13">
        <f t="shared" si="19"/>
        <v>402.41</v>
      </c>
      <c r="AH43" s="13">
        <f t="shared" si="18"/>
        <v>-402.41</v>
      </c>
      <c r="AI43" s="13">
        <f t="shared" si="18"/>
        <v>0</v>
      </c>
      <c r="AJ43" s="13">
        <f t="shared" si="18"/>
        <v>0</v>
      </c>
      <c r="AK43" s="13">
        <f t="shared" si="5"/>
        <v>0</v>
      </c>
      <c r="AL43" s="13">
        <f t="shared" si="6"/>
        <v>0</v>
      </c>
      <c r="AM43" s="13">
        <f t="shared" si="7"/>
        <v>0</v>
      </c>
      <c r="AN43" s="13">
        <f t="shared" si="8"/>
        <v>0</v>
      </c>
      <c r="AO43" s="13">
        <f t="shared" si="23"/>
        <v>0</v>
      </c>
      <c r="AP43" s="13">
        <f t="shared" si="23"/>
        <v>0</v>
      </c>
      <c r="AQ43" s="13">
        <f t="shared" si="23"/>
        <v>0</v>
      </c>
      <c r="AR43" s="13">
        <f t="shared" si="23"/>
        <v>0</v>
      </c>
      <c r="AS43" s="13">
        <f t="shared" si="23"/>
        <v>0</v>
      </c>
      <c r="AT43" s="13">
        <f t="shared" si="23"/>
        <v>0</v>
      </c>
      <c r="AU43" s="13">
        <f t="shared" si="23"/>
        <v>0</v>
      </c>
      <c r="AV43" s="13">
        <f t="shared" si="23"/>
        <v>0</v>
      </c>
      <c r="AW43" s="13">
        <f t="shared" si="23"/>
        <v>0</v>
      </c>
      <c r="AX43" s="13">
        <f t="shared" si="23"/>
        <v>0</v>
      </c>
      <c r="AY43" s="13">
        <f t="shared" si="23"/>
        <v>0</v>
      </c>
      <c r="AZ43" s="13">
        <f t="shared" si="23"/>
        <v>0</v>
      </c>
      <c r="BA43" s="13">
        <f t="shared" si="23"/>
        <v>0</v>
      </c>
      <c r="BB43" s="13">
        <f t="shared" si="16"/>
        <v>0</v>
      </c>
      <c r="BC43" s="13">
        <f t="shared" si="16"/>
        <v>0</v>
      </c>
      <c r="BD43" s="13">
        <f t="shared" si="16"/>
        <v>0</v>
      </c>
      <c r="BE43" s="13">
        <f t="shared" si="16"/>
        <v>0</v>
      </c>
      <c r="BF43" s="13">
        <f t="shared" si="16"/>
        <v>0</v>
      </c>
      <c r="BG43" s="13">
        <f t="shared" si="16"/>
        <v>0</v>
      </c>
      <c r="BH43" s="13">
        <f t="shared" si="16"/>
        <v>0</v>
      </c>
      <c r="BI43" s="13">
        <f t="shared" si="17"/>
        <v>0</v>
      </c>
      <c r="BJ43" s="13">
        <f t="shared" si="17"/>
        <v>0</v>
      </c>
      <c r="BK43" s="13">
        <f t="shared" si="17"/>
        <v>0</v>
      </c>
      <c r="BL43" s="13">
        <f t="shared" si="17"/>
        <v>0</v>
      </c>
      <c r="BM43" s="13">
        <f t="shared" si="17"/>
        <v>0</v>
      </c>
      <c r="BN43" s="13">
        <f t="shared" si="17"/>
        <v>0</v>
      </c>
      <c r="BO43" s="13">
        <f t="shared" si="17"/>
        <v>0</v>
      </c>
      <c r="BP43" s="13">
        <f t="shared" si="17"/>
        <v>0</v>
      </c>
      <c r="BQ43" s="13">
        <f t="shared" si="17"/>
        <v>0</v>
      </c>
      <c r="BR43" s="13">
        <f t="shared" si="21"/>
        <v>0</v>
      </c>
    </row>
    <row r="44" spans="1:70" s="1" customFormat="1" x14ac:dyDescent="0.25">
      <c r="A44" s="25">
        <v>45509</v>
      </c>
      <c r="B44" s="14" t="s">
        <v>67</v>
      </c>
      <c r="C44" s="15">
        <v>10000</v>
      </c>
      <c r="D44" s="15" t="s">
        <v>20</v>
      </c>
      <c r="E44" s="15">
        <f>ROUND(IF(D44='[1]Liste choix'!$C$8,0,IF($H44=$S$1,(C44/1.14975*0.05*0.5),C44/1.14975*0.05)),2)</f>
        <v>0</v>
      </c>
      <c r="F44" s="15">
        <f>ROUND(IF(D44='[1]Liste choix'!$C$8,0,IF($H44=$S$1,C44/1.14975*0.09975*0.5,C44/1.14975*0.09975)),2)</f>
        <v>0</v>
      </c>
      <c r="G44" s="15">
        <f t="shared" si="0"/>
        <v>10000</v>
      </c>
      <c r="H44" s="1" t="s">
        <v>21</v>
      </c>
      <c r="I44" s="1" t="s">
        <v>22</v>
      </c>
      <c r="J44" s="13">
        <f t="shared" si="1"/>
        <v>0</v>
      </c>
      <c r="K44" s="13">
        <f t="shared" si="20"/>
        <v>0</v>
      </c>
      <c r="L44" s="13">
        <f t="shared" si="20"/>
        <v>0</v>
      </c>
      <c r="M44" s="13">
        <f t="shared" si="20"/>
        <v>0</v>
      </c>
      <c r="N44" s="13">
        <f t="shared" si="20"/>
        <v>0</v>
      </c>
      <c r="O44" s="13">
        <f t="shared" si="20"/>
        <v>0</v>
      </c>
      <c r="P44" s="13">
        <f t="shared" si="20"/>
        <v>0</v>
      </c>
      <c r="Q44" s="13">
        <f t="shared" si="20"/>
        <v>0</v>
      </c>
      <c r="R44" s="13">
        <f t="shared" si="20"/>
        <v>0</v>
      </c>
      <c r="S44" s="13">
        <f t="shared" si="20"/>
        <v>0</v>
      </c>
      <c r="T44" s="13">
        <f t="shared" si="20"/>
        <v>0</v>
      </c>
      <c r="U44" s="13">
        <f t="shared" si="20"/>
        <v>0</v>
      </c>
      <c r="V44" s="13">
        <f t="shared" si="20"/>
        <v>0</v>
      </c>
      <c r="W44" s="13">
        <f t="shared" si="20"/>
        <v>0</v>
      </c>
      <c r="X44" s="13">
        <f t="shared" si="20"/>
        <v>0</v>
      </c>
      <c r="Y44" s="13">
        <f t="shared" si="20"/>
        <v>0</v>
      </c>
      <c r="Z44" s="13">
        <f t="shared" si="20"/>
        <v>0</v>
      </c>
      <c r="AA44" s="13">
        <f t="shared" si="19"/>
        <v>0</v>
      </c>
      <c r="AB44" s="13">
        <f t="shared" si="19"/>
        <v>0</v>
      </c>
      <c r="AC44" s="13">
        <f t="shared" si="19"/>
        <v>0</v>
      </c>
      <c r="AD44" s="13">
        <f t="shared" si="19"/>
        <v>0</v>
      </c>
      <c r="AE44" s="13">
        <f t="shared" si="19"/>
        <v>0</v>
      </c>
      <c r="AF44" s="13">
        <f t="shared" si="19"/>
        <v>0</v>
      </c>
      <c r="AG44" s="13">
        <f t="shared" si="19"/>
        <v>10000</v>
      </c>
      <c r="AH44" s="13">
        <f t="shared" si="18"/>
        <v>-10000</v>
      </c>
      <c r="AI44" s="13">
        <f t="shared" si="18"/>
        <v>0</v>
      </c>
      <c r="AJ44" s="13">
        <f t="shared" si="18"/>
        <v>0</v>
      </c>
      <c r="AK44" s="13">
        <f t="shared" si="5"/>
        <v>0</v>
      </c>
      <c r="AL44" s="13">
        <f t="shared" si="6"/>
        <v>0</v>
      </c>
      <c r="AM44" s="13">
        <f t="shared" si="7"/>
        <v>0</v>
      </c>
      <c r="AN44" s="13">
        <f t="shared" si="8"/>
        <v>0</v>
      </c>
      <c r="AO44" s="13">
        <f t="shared" si="23"/>
        <v>0</v>
      </c>
      <c r="AP44" s="13">
        <f t="shared" si="23"/>
        <v>0</v>
      </c>
      <c r="AQ44" s="13">
        <f t="shared" si="23"/>
        <v>0</v>
      </c>
      <c r="AR44" s="13">
        <f t="shared" si="23"/>
        <v>0</v>
      </c>
      <c r="AS44" s="13">
        <f t="shared" si="23"/>
        <v>0</v>
      </c>
      <c r="AT44" s="13">
        <f t="shared" si="23"/>
        <v>0</v>
      </c>
      <c r="AU44" s="13">
        <f t="shared" si="23"/>
        <v>0</v>
      </c>
      <c r="AV44" s="13">
        <f t="shared" si="23"/>
        <v>0</v>
      </c>
      <c r="AW44" s="13">
        <f t="shared" si="23"/>
        <v>0</v>
      </c>
      <c r="AX44" s="13">
        <f t="shared" si="23"/>
        <v>0</v>
      </c>
      <c r="AY44" s="13">
        <f t="shared" si="23"/>
        <v>0</v>
      </c>
      <c r="AZ44" s="13">
        <f t="shared" si="23"/>
        <v>0</v>
      </c>
      <c r="BA44" s="13">
        <f t="shared" si="23"/>
        <v>0</v>
      </c>
      <c r="BB44" s="13">
        <f t="shared" si="16"/>
        <v>0</v>
      </c>
      <c r="BC44" s="13">
        <f t="shared" si="16"/>
        <v>0</v>
      </c>
      <c r="BD44" s="13">
        <f t="shared" si="16"/>
        <v>0</v>
      </c>
      <c r="BE44" s="13">
        <f t="shared" si="16"/>
        <v>0</v>
      </c>
      <c r="BF44" s="13">
        <f t="shared" si="16"/>
        <v>0</v>
      </c>
      <c r="BG44" s="13">
        <f t="shared" si="16"/>
        <v>0</v>
      </c>
      <c r="BH44" s="13">
        <f t="shared" si="16"/>
        <v>0</v>
      </c>
      <c r="BI44" s="13">
        <f t="shared" si="17"/>
        <v>0</v>
      </c>
      <c r="BJ44" s="13">
        <f t="shared" si="17"/>
        <v>0</v>
      </c>
      <c r="BK44" s="13">
        <f t="shared" si="17"/>
        <v>0</v>
      </c>
      <c r="BL44" s="13">
        <f t="shared" si="17"/>
        <v>0</v>
      </c>
      <c r="BM44" s="13">
        <f t="shared" si="17"/>
        <v>0</v>
      </c>
      <c r="BN44" s="13">
        <f t="shared" si="17"/>
        <v>0</v>
      </c>
      <c r="BO44" s="13">
        <f t="shared" si="17"/>
        <v>0</v>
      </c>
      <c r="BP44" s="13">
        <f t="shared" si="17"/>
        <v>0</v>
      </c>
      <c r="BQ44" s="13">
        <f t="shared" si="17"/>
        <v>0</v>
      </c>
      <c r="BR44" s="13">
        <f t="shared" si="21"/>
        <v>0</v>
      </c>
    </row>
    <row r="45" spans="1:70" s="1" customFormat="1" hidden="1" x14ac:dyDescent="0.25">
      <c r="A45" s="25">
        <v>45505</v>
      </c>
      <c r="B45" s="14" t="s">
        <v>68</v>
      </c>
      <c r="C45" s="15">
        <v>1264.73</v>
      </c>
      <c r="D45" s="15" t="s">
        <v>24</v>
      </c>
      <c r="E45" s="15">
        <f>ROUND(IF(D45='[1]Liste choix'!$C$8,0,IF($H45=$S$1,(C45/1.14975*0.05*0.5),C45/1.14975*0.05)),2)</f>
        <v>27.5</v>
      </c>
      <c r="F45" s="15">
        <f>ROUND(IF(D45='[1]Liste choix'!$C$8,0,IF($H45=$S$1,C45/1.14975*0.09975*0.5,C45/1.14975*0.09975)),2)</f>
        <v>54.86</v>
      </c>
      <c r="G45" s="15">
        <f t="shared" si="0"/>
        <v>1182.3700000000001</v>
      </c>
      <c r="H45" s="1" t="s">
        <v>69</v>
      </c>
      <c r="I45" s="1" t="s">
        <v>63</v>
      </c>
      <c r="J45" s="13">
        <f t="shared" si="1"/>
        <v>0</v>
      </c>
      <c r="K45" s="13">
        <f t="shared" si="20"/>
        <v>0</v>
      </c>
      <c r="L45" s="13">
        <f t="shared" si="20"/>
        <v>0</v>
      </c>
      <c r="M45" s="13">
        <f t="shared" si="20"/>
        <v>0</v>
      </c>
      <c r="N45" s="13">
        <f t="shared" si="20"/>
        <v>0</v>
      </c>
      <c r="O45" s="13">
        <f t="shared" si="20"/>
        <v>0</v>
      </c>
      <c r="P45" s="13">
        <f t="shared" si="20"/>
        <v>0</v>
      </c>
      <c r="Q45" s="13">
        <f t="shared" si="20"/>
        <v>0</v>
      </c>
      <c r="R45" s="13">
        <f t="shared" si="20"/>
        <v>0</v>
      </c>
      <c r="S45" s="13">
        <f t="shared" si="20"/>
        <v>1182.3700000000001</v>
      </c>
      <c r="T45" s="13">
        <f t="shared" si="20"/>
        <v>0</v>
      </c>
      <c r="U45" s="13">
        <f t="shared" si="20"/>
        <v>0</v>
      </c>
      <c r="V45" s="13">
        <f t="shared" si="20"/>
        <v>0</v>
      </c>
      <c r="W45" s="13">
        <f t="shared" si="20"/>
        <v>0</v>
      </c>
      <c r="X45" s="13">
        <f t="shared" si="20"/>
        <v>0</v>
      </c>
      <c r="Y45" s="13">
        <f t="shared" si="20"/>
        <v>0</v>
      </c>
      <c r="Z45" s="13">
        <f t="shared" si="20"/>
        <v>0</v>
      </c>
      <c r="AA45" s="13">
        <f t="shared" si="19"/>
        <v>0</v>
      </c>
      <c r="AB45" s="13">
        <f t="shared" si="19"/>
        <v>0</v>
      </c>
      <c r="AC45" s="13">
        <f t="shared" si="19"/>
        <v>0</v>
      </c>
      <c r="AD45" s="13">
        <f t="shared" si="19"/>
        <v>0</v>
      </c>
      <c r="AE45" s="13">
        <f t="shared" si="19"/>
        <v>0</v>
      </c>
      <c r="AF45" s="13">
        <f t="shared" si="19"/>
        <v>0</v>
      </c>
      <c r="AG45" s="13">
        <f t="shared" si="19"/>
        <v>0</v>
      </c>
      <c r="AH45" s="13">
        <f t="shared" si="18"/>
        <v>0</v>
      </c>
      <c r="AI45" s="13">
        <f t="shared" si="18"/>
        <v>0</v>
      </c>
      <c r="AJ45" s="13">
        <f t="shared" si="18"/>
        <v>0</v>
      </c>
      <c r="AK45" s="13">
        <f t="shared" si="5"/>
        <v>27.5</v>
      </c>
      <c r="AL45" s="13">
        <f t="shared" si="6"/>
        <v>54.86</v>
      </c>
      <c r="AM45" s="13">
        <f t="shared" si="7"/>
        <v>0</v>
      </c>
      <c r="AN45" s="13">
        <f t="shared" si="8"/>
        <v>0</v>
      </c>
      <c r="AO45" s="13">
        <f t="shared" si="23"/>
        <v>0</v>
      </c>
      <c r="AP45" s="13">
        <f t="shared" si="23"/>
        <v>0</v>
      </c>
      <c r="AQ45" s="13">
        <f t="shared" si="23"/>
        <v>0</v>
      </c>
      <c r="AR45" s="13">
        <f t="shared" si="23"/>
        <v>0</v>
      </c>
      <c r="AS45" s="13">
        <f t="shared" si="23"/>
        <v>0</v>
      </c>
      <c r="AT45" s="13">
        <f t="shared" si="23"/>
        <v>0</v>
      </c>
      <c r="AU45" s="13">
        <f t="shared" si="23"/>
        <v>0</v>
      </c>
      <c r="AV45" s="13">
        <f t="shared" si="23"/>
        <v>0</v>
      </c>
      <c r="AW45" s="13">
        <f t="shared" si="23"/>
        <v>0</v>
      </c>
      <c r="AX45" s="13">
        <f t="shared" si="23"/>
        <v>0</v>
      </c>
      <c r="AY45" s="13">
        <f t="shared" si="23"/>
        <v>0</v>
      </c>
      <c r="AZ45" s="13">
        <f t="shared" si="23"/>
        <v>0</v>
      </c>
      <c r="BA45" s="13">
        <f t="shared" si="23"/>
        <v>-1182.3700000000001</v>
      </c>
      <c r="BB45" s="13">
        <f t="shared" si="16"/>
        <v>0</v>
      </c>
      <c r="BC45" s="13">
        <f t="shared" si="16"/>
        <v>0</v>
      </c>
      <c r="BD45" s="13">
        <f t="shared" si="16"/>
        <v>0</v>
      </c>
      <c r="BE45" s="13">
        <f t="shared" si="16"/>
        <v>0</v>
      </c>
      <c r="BF45" s="13">
        <f t="shared" si="16"/>
        <v>0</v>
      </c>
      <c r="BG45" s="13">
        <f t="shared" si="16"/>
        <v>0</v>
      </c>
      <c r="BH45" s="13">
        <f t="shared" si="16"/>
        <v>0</v>
      </c>
      <c r="BI45" s="13">
        <f t="shared" si="17"/>
        <v>0</v>
      </c>
      <c r="BJ45" s="13">
        <f t="shared" si="17"/>
        <v>0</v>
      </c>
      <c r="BK45" s="13">
        <f t="shared" si="17"/>
        <v>0</v>
      </c>
      <c r="BL45" s="13">
        <f t="shared" si="17"/>
        <v>0</v>
      </c>
      <c r="BM45" s="13">
        <f t="shared" si="17"/>
        <v>0</v>
      </c>
      <c r="BN45" s="13">
        <f t="shared" si="17"/>
        <v>0</v>
      </c>
      <c r="BO45" s="13">
        <f t="shared" si="17"/>
        <v>0</v>
      </c>
      <c r="BP45" s="13">
        <f t="shared" si="17"/>
        <v>0</v>
      </c>
      <c r="BQ45" s="13">
        <f t="shared" si="17"/>
        <v>0</v>
      </c>
      <c r="BR45" s="13">
        <f t="shared" si="21"/>
        <v>82.3599999999999</v>
      </c>
    </row>
    <row r="46" spans="1:70" s="1" customFormat="1" hidden="1" x14ac:dyDescent="0.25">
      <c r="A46" s="25">
        <v>45508</v>
      </c>
      <c r="B46" s="14" t="s">
        <v>70</v>
      </c>
      <c r="C46" s="15">
        <v>180.25</v>
      </c>
      <c r="D46" s="15" t="s">
        <v>24</v>
      </c>
      <c r="E46" s="15">
        <f>ROUND(IF(D46='[1]Liste choix'!$C$8,0,IF($H46=$S$1,(C46/1.14975*0.05*0.5),C46/1.14975*0.05)),2)</f>
        <v>7.84</v>
      </c>
      <c r="F46" s="15">
        <f>ROUND(IF(D46='[1]Liste choix'!$C$8,0,IF($H46=$S$1,C46/1.14975*0.09975*0.5,C46/1.14975*0.09975)),2)</f>
        <v>15.64</v>
      </c>
      <c r="G46" s="15">
        <f t="shared" si="0"/>
        <v>156.76999999999998</v>
      </c>
      <c r="H46" s="1" t="s">
        <v>71</v>
      </c>
      <c r="I46" s="1" t="s">
        <v>63</v>
      </c>
      <c r="J46" s="13">
        <f t="shared" si="1"/>
        <v>0</v>
      </c>
      <c r="K46" s="13">
        <f t="shared" si="20"/>
        <v>0</v>
      </c>
      <c r="L46" s="13">
        <f t="shared" si="20"/>
        <v>0</v>
      </c>
      <c r="M46" s="13">
        <f t="shared" si="20"/>
        <v>0</v>
      </c>
      <c r="N46" s="13">
        <f t="shared" si="20"/>
        <v>0</v>
      </c>
      <c r="O46" s="13">
        <f t="shared" si="20"/>
        <v>0</v>
      </c>
      <c r="P46" s="13">
        <f t="shared" si="20"/>
        <v>0</v>
      </c>
      <c r="Q46" s="13">
        <f t="shared" si="20"/>
        <v>156.76999999999998</v>
      </c>
      <c r="R46" s="13">
        <f t="shared" si="20"/>
        <v>0</v>
      </c>
      <c r="S46" s="13">
        <f t="shared" si="20"/>
        <v>0</v>
      </c>
      <c r="T46" s="13">
        <f t="shared" si="20"/>
        <v>0</v>
      </c>
      <c r="U46" s="13">
        <f t="shared" si="20"/>
        <v>0</v>
      </c>
      <c r="V46" s="13">
        <f t="shared" si="20"/>
        <v>0</v>
      </c>
      <c r="W46" s="13">
        <f t="shared" si="20"/>
        <v>0</v>
      </c>
      <c r="X46" s="13">
        <f t="shared" si="20"/>
        <v>0</v>
      </c>
      <c r="Y46" s="13">
        <f t="shared" si="20"/>
        <v>0</v>
      </c>
      <c r="Z46" s="13">
        <f t="shared" si="20"/>
        <v>0</v>
      </c>
      <c r="AA46" s="13">
        <f t="shared" si="19"/>
        <v>0</v>
      </c>
      <c r="AB46" s="13">
        <f t="shared" si="19"/>
        <v>0</v>
      </c>
      <c r="AC46" s="13">
        <f t="shared" si="19"/>
        <v>0</v>
      </c>
      <c r="AD46" s="13">
        <f t="shared" si="19"/>
        <v>0</v>
      </c>
      <c r="AE46" s="13">
        <f t="shared" si="19"/>
        <v>0</v>
      </c>
      <c r="AF46" s="13">
        <f t="shared" si="19"/>
        <v>0</v>
      </c>
      <c r="AG46" s="13">
        <f t="shared" si="19"/>
        <v>0</v>
      </c>
      <c r="AH46" s="13">
        <f t="shared" si="18"/>
        <v>0</v>
      </c>
      <c r="AI46" s="13">
        <f t="shared" si="18"/>
        <v>0</v>
      </c>
      <c r="AJ46" s="13">
        <f t="shared" si="18"/>
        <v>0</v>
      </c>
      <c r="AK46" s="13">
        <f t="shared" si="5"/>
        <v>7.84</v>
      </c>
      <c r="AL46" s="13">
        <f t="shared" si="6"/>
        <v>15.64</v>
      </c>
      <c r="AM46" s="13">
        <f t="shared" si="7"/>
        <v>0</v>
      </c>
      <c r="AN46" s="13">
        <f t="shared" si="8"/>
        <v>0</v>
      </c>
      <c r="AO46" s="13">
        <f t="shared" si="23"/>
        <v>0</v>
      </c>
      <c r="AP46" s="13">
        <f t="shared" si="23"/>
        <v>0</v>
      </c>
      <c r="AQ46" s="13">
        <f t="shared" si="23"/>
        <v>0</v>
      </c>
      <c r="AR46" s="13">
        <f t="shared" si="23"/>
        <v>0</v>
      </c>
      <c r="AS46" s="13">
        <f t="shared" si="23"/>
        <v>0</v>
      </c>
      <c r="AT46" s="13">
        <f t="shared" si="23"/>
        <v>0</v>
      </c>
      <c r="AU46" s="13">
        <f t="shared" si="23"/>
        <v>0</v>
      </c>
      <c r="AV46" s="13">
        <f t="shared" si="23"/>
        <v>0</v>
      </c>
      <c r="AW46" s="13">
        <f t="shared" si="23"/>
        <v>0</v>
      </c>
      <c r="AX46" s="13">
        <f t="shared" si="23"/>
        <v>0</v>
      </c>
      <c r="AY46" s="13">
        <f t="shared" si="23"/>
        <v>0</v>
      </c>
      <c r="AZ46" s="13">
        <f t="shared" si="23"/>
        <v>0</v>
      </c>
      <c r="BA46" s="13">
        <f t="shared" si="23"/>
        <v>-156.76999999999998</v>
      </c>
      <c r="BB46" s="13">
        <f t="shared" si="16"/>
        <v>0</v>
      </c>
      <c r="BC46" s="13">
        <f t="shared" si="16"/>
        <v>0</v>
      </c>
      <c r="BD46" s="13">
        <f t="shared" si="16"/>
        <v>0</v>
      </c>
      <c r="BE46" s="13">
        <f t="shared" si="16"/>
        <v>0</v>
      </c>
      <c r="BF46" s="13">
        <f t="shared" si="16"/>
        <v>0</v>
      </c>
      <c r="BG46" s="13">
        <f t="shared" si="16"/>
        <v>0</v>
      </c>
      <c r="BH46" s="13">
        <f t="shared" si="16"/>
        <v>0</v>
      </c>
      <c r="BI46" s="13">
        <f t="shared" si="17"/>
        <v>0</v>
      </c>
      <c r="BJ46" s="13">
        <f t="shared" si="17"/>
        <v>0</v>
      </c>
      <c r="BK46" s="13">
        <f t="shared" si="17"/>
        <v>0</v>
      </c>
      <c r="BL46" s="13">
        <f t="shared" si="17"/>
        <v>0</v>
      </c>
      <c r="BM46" s="13">
        <f t="shared" si="17"/>
        <v>0</v>
      </c>
      <c r="BN46" s="13">
        <f t="shared" si="17"/>
        <v>0</v>
      </c>
      <c r="BO46" s="13">
        <f t="shared" si="17"/>
        <v>0</v>
      </c>
      <c r="BP46" s="13">
        <f t="shared" si="17"/>
        <v>0</v>
      </c>
      <c r="BQ46" s="13">
        <f t="shared" si="17"/>
        <v>0</v>
      </c>
      <c r="BR46" s="13">
        <f t="shared" si="21"/>
        <v>23.480000000000018</v>
      </c>
    </row>
    <row r="47" spans="1:70" s="1" customFormat="1" hidden="1" x14ac:dyDescent="0.25">
      <c r="A47" s="25">
        <v>45509</v>
      </c>
      <c r="B47" s="14" t="s">
        <v>72</v>
      </c>
      <c r="C47" s="15">
        <v>325.95999999999998</v>
      </c>
      <c r="D47" s="15" t="s">
        <v>20</v>
      </c>
      <c r="E47" s="15">
        <f>ROUND(IF(D47='[1]Liste choix'!$C$8,0,IF($H47=$S$1,(C47/1.14975*0.05*0.5),C47/1.14975*0.05)),2)</f>
        <v>0</v>
      </c>
      <c r="F47" s="15">
        <f>ROUND(IF(D47='[1]Liste choix'!$C$8,0,IF($H47=$S$1,C47/1.14975*0.09975*0.5,C47/1.14975*0.09975)),2)</f>
        <v>0</v>
      </c>
      <c r="G47" s="15">
        <f t="shared" si="0"/>
        <v>325.95999999999998</v>
      </c>
      <c r="H47" s="1" t="s">
        <v>73</v>
      </c>
      <c r="I47" s="1" t="s">
        <v>63</v>
      </c>
      <c r="J47" s="13">
        <f t="shared" si="1"/>
        <v>0</v>
      </c>
      <c r="K47" s="13">
        <f t="shared" si="20"/>
        <v>0</v>
      </c>
      <c r="L47" s="13">
        <f t="shared" si="20"/>
        <v>0</v>
      </c>
      <c r="M47" s="13">
        <f t="shared" si="20"/>
        <v>0</v>
      </c>
      <c r="N47" s="13">
        <f t="shared" si="20"/>
        <v>0</v>
      </c>
      <c r="O47" s="13">
        <f t="shared" si="20"/>
        <v>0</v>
      </c>
      <c r="P47" s="13">
        <f t="shared" si="20"/>
        <v>0</v>
      </c>
      <c r="Q47" s="13">
        <f t="shared" si="20"/>
        <v>0</v>
      </c>
      <c r="R47" s="13">
        <f t="shared" si="20"/>
        <v>0</v>
      </c>
      <c r="S47" s="13">
        <f t="shared" si="20"/>
        <v>0</v>
      </c>
      <c r="T47" s="13">
        <f t="shared" si="20"/>
        <v>325.95999999999998</v>
      </c>
      <c r="U47" s="13">
        <f t="shared" si="20"/>
        <v>0</v>
      </c>
      <c r="V47" s="13">
        <f t="shared" si="20"/>
        <v>0</v>
      </c>
      <c r="W47" s="13">
        <f t="shared" si="20"/>
        <v>0</v>
      </c>
      <c r="X47" s="13">
        <f t="shared" si="20"/>
        <v>0</v>
      </c>
      <c r="Y47" s="13">
        <f t="shared" si="20"/>
        <v>0</v>
      </c>
      <c r="Z47" s="13">
        <f t="shared" si="20"/>
        <v>0</v>
      </c>
      <c r="AA47" s="13">
        <f t="shared" si="19"/>
        <v>0</v>
      </c>
      <c r="AB47" s="13">
        <f t="shared" si="19"/>
        <v>0</v>
      </c>
      <c r="AC47" s="13">
        <f t="shared" si="19"/>
        <v>0</v>
      </c>
      <c r="AD47" s="13">
        <f t="shared" si="19"/>
        <v>0</v>
      </c>
      <c r="AE47" s="13">
        <f t="shared" si="19"/>
        <v>0</v>
      </c>
      <c r="AF47" s="13">
        <f t="shared" si="19"/>
        <v>0</v>
      </c>
      <c r="AG47" s="13">
        <f t="shared" si="19"/>
        <v>0</v>
      </c>
      <c r="AH47" s="13">
        <f t="shared" si="18"/>
        <v>0</v>
      </c>
      <c r="AI47" s="13">
        <f t="shared" si="18"/>
        <v>0</v>
      </c>
      <c r="AJ47" s="13">
        <f t="shared" si="18"/>
        <v>0</v>
      </c>
      <c r="AK47" s="13">
        <f t="shared" si="5"/>
        <v>0</v>
      </c>
      <c r="AL47" s="13">
        <f t="shared" si="6"/>
        <v>0</v>
      </c>
      <c r="AM47" s="13">
        <f t="shared" si="7"/>
        <v>0</v>
      </c>
      <c r="AN47" s="13">
        <f t="shared" si="8"/>
        <v>0</v>
      </c>
      <c r="AO47" s="13">
        <f t="shared" si="23"/>
        <v>0</v>
      </c>
      <c r="AP47" s="13">
        <f t="shared" si="23"/>
        <v>0</v>
      </c>
      <c r="AQ47" s="13">
        <f t="shared" si="23"/>
        <v>0</v>
      </c>
      <c r="AR47" s="13">
        <f t="shared" si="23"/>
        <v>0</v>
      </c>
      <c r="AS47" s="13">
        <f t="shared" si="23"/>
        <v>0</v>
      </c>
      <c r="AT47" s="13">
        <f t="shared" si="23"/>
        <v>0</v>
      </c>
      <c r="AU47" s="13">
        <f t="shared" si="23"/>
        <v>0</v>
      </c>
      <c r="AV47" s="13">
        <f t="shared" si="23"/>
        <v>0</v>
      </c>
      <c r="AW47" s="13">
        <f t="shared" si="23"/>
        <v>0</v>
      </c>
      <c r="AX47" s="13">
        <f t="shared" si="23"/>
        <v>0</v>
      </c>
      <c r="AY47" s="13">
        <f t="shared" si="23"/>
        <v>0</v>
      </c>
      <c r="AZ47" s="13">
        <f t="shared" si="23"/>
        <v>0</v>
      </c>
      <c r="BA47" s="13">
        <f t="shared" si="23"/>
        <v>-325.95999999999998</v>
      </c>
      <c r="BB47" s="13">
        <f t="shared" si="16"/>
        <v>0</v>
      </c>
      <c r="BC47" s="13">
        <f t="shared" si="16"/>
        <v>0</v>
      </c>
      <c r="BD47" s="13">
        <f t="shared" si="16"/>
        <v>0</v>
      </c>
      <c r="BE47" s="13">
        <f t="shared" si="16"/>
        <v>0</v>
      </c>
      <c r="BF47" s="13">
        <f t="shared" si="16"/>
        <v>0</v>
      </c>
      <c r="BG47" s="13">
        <f t="shared" si="16"/>
        <v>0</v>
      </c>
      <c r="BH47" s="13">
        <f t="shared" si="16"/>
        <v>0</v>
      </c>
      <c r="BI47" s="13">
        <f t="shared" si="17"/>
        <v>0</v>
      </c>
      <c r="BJ47" s="13">
        <f t="shared" si="17"/>
        <v>0</v>
      </c>
      <c r="BK47" s="13">
        <f t="shared" si="17"/>
        <v>0</v>
      </c>
      <c r="BL47" s="13">
        <f t="shared" ref="BI47:BQ54" si="24">+IF($H47=BL$1,$G47,0)-IF($I47=BL$1,$G47,0)</f>
        <v>0</v>
      </c>
      <c r="BM47" s="13">
        <f t="shared" si="24"/>
        <v>0</v>
      </c>
      <c r="BN47" s="13">
        <f t="shared" si="24"/>
        <v>0</v>
      </c>
      <c r="BO47" s="13">
        <f t="shared" si="24"/>
        <v>0</v>
      </c>
      <c r="BP47" s="13">
        <f t="shared" si="24"/>
        <v>0</v>
      </c>
      <c r="BQ47" s="13">
        <f t="shared" si="24"/>
        <v>0</v>
      </c>
      <c r="BR47" s="13">
        <f t="shared" si="21"/>
        <v>0</v>
      </c>
    </row>
    <row r="48" spans="1:70" s="1" customFormat="1" hidden="1" x14ac:dyDescent="0.25">
      <c r="A48" s="25">
        <v>45510</v>
      </c>
      <c r="B48" s="14" t="s">
        <v>74</v>
      </c>
      <c r="C48" s="15">
        <v>329.94</v>
      </c>
      <c r="D48" s="15" t="s">
        <v>20</v>
      </c>
      <c r="E48" s="15">
        <f>ROUND(IF(D48='[1]Liste choix'!$C$8,0,IF($H48=$S$1,(C48/1.14975*0.05*0.5),C48/1.14975*0.05)),2)</f>
        <v>0</v>
      </c>
      <c r="F48" s="15">
        <f>ROUND(IF(D48='[1]Liste choix'!$C$8,0,IF($H48=$S$1,C48/1.14975*0.09975*0.5,C48/1.14975*0.09975)),2)</f>
        <v>0</v>
      </c>
      <c r="G48" s="15">
        <f t="shared" si="0"/>
        <v>329.94</v>
      </c>
      <c r="H48" s="1" t="s">
        <v>75</v>
      </c>
      <c r="I48" s="1" t="s">
        <v>63</v>
      </c>
      <c r="J48" s="13">
        <f t="shared" si="1"/>
        <v>0</v>
      </c>
      <c r="K48" s="13">
        <f t="shared" si="20"/>
        <v>0</v>
      </c>
      <c r="L48" s="13">
        <f t="shared" si="20"/>
        <v>0</v>
      </c>
      <c r="M48" s="13">
        <f t="shared" si="20"/>
        <v>0</v>
      </c>
      <c r="N48" s="13">
        <f t="shared" si="20"/>
        <v>0</v>
      </c>
      <c r="O48" s="13">
        <f t="shared" si="20"/>
        <v>0</v>
      </c>
      <c r="P48" s="13">
        <f t="shared" si="20"/>
        <v>0</v>
      </c>
      <c r="Q48" s="13">
        <f t="shared" si="20"/>
        <v>0</v>
      </c>
      <c r="R48" s="13">
        <f t="shared" si="20"/>
        <v>0</v>
      </c>
      <c r="S48" s="13">
        <f t="shared" si="20"/>
        <v>0</v>
      </c>
      <c r="T48" s="13">
        <f t="shared" si="20"/>
        <v>0</v>
      </c>
      <c r="U48" s="13">
        <f t="shared" si="20"/>
        <v>0</v>
      </c>
      <c r="V48" s="13">
        <f t="shared" si="20"/>
        <v>0</v>
      </c>
      <c r="W48" s="13">
        <f t="shared" si="20"/>
        <v>0</v>
      </c>
      <c r="X48" s="13">
        <f t="shared" si="20"/>
        <v>0</v>
      </c>
      <c r="Y48" s="13">
        <f t="shared" si="20"/>
        <v>329.94</v>
      </c>
      <c r="Z48" s="13">
        <f t="shared" si="20"/>
        <v>0</v>
      </c>
      <c r="AA48" s="13">
        <f t="shared" si="19"/>
        <v>0</v>
      </c>
      <c r="AB48" s="13">
        <f t="shared" si="19"/>
        <v>0</v>
      </c>
      <c r="AC48" s="13">
        <f t="shared" si="19"/>
        <v>0</v>
      </c>
      <c r="AD48" s="13">
        <f t="shared" si="19"/>
        <v>0</v>
      </c>
      <c r="AE48" s="13">
        <f t="shared" si="19"/>
        <v>0</v>
      </c>
      <c r="AF48" s="13">
        <f t="shared" si="19"/>
        <v>0</v>
      </c>
      <c r="AG48" s="13">
        <f t="shared" si="19"/>
        <v>0</v>
      </c>
      <c r="AH48" s="13">
        <f t="shared" si="18"/>
        <v>0</v>
      </c>
      <c r="AI48" s="13">
        <f t="shared" si="18"/>
        <v>0</v>
      </c>
      <c r="AJ48" s="13">
        <f t="shared" si="18"/>
        <v>0</v>
      </c>
      <c r="AK48" s="13">
        <f t="shared" si="5"/>
        <v>0</v>
      </c>
      <c r="AL48" s="13">
        <f t="shared" si="6"/>
        <v>0</v>
      </c>
      <c r="AM48" s="13">
        <f t="shared" si="7"/>
        <v>0</v>
      </c>
      <c r="AN48" s="13">
        <f t="shared" si="8"/>
        <v>0</v>
      </c>
      <c r="AO48" s="13">
        <f t="shared" si="23"/>
        <v>0</v>
      </c>
      <c r="AP48" s="13">
        <f t="shared" si="23"/>
        <v>0</v>
      </c>
      <c r="AQ48" s="13">
        <f t="shared" si="23"/>
        <v>0</v>
      </c>
      <c r="AR48" s="13">
        <f t="shared" si="23"/>
        <v>0</v>
      </c>
      <c r="AS48" s="13">
        <f t="shared" si="23"/>
        <v>0</v>
      </c>
      <c r="AT48" s="13">
        <f t="shared" si="23"/>
        <v>0</v>
      </c>
      <c r="AU48" s="13">
        <f t="shared" si="23"/>
        <v>0</v>
      </c>
      <c r="AV48" s="13">
        <f t="shared" si="23"/>
        <v>0</v>
      </c>
      <c r="AW48" s="13">
        <f t="shared" si="23"/>
        <v>0</v>
      </c>
      <c r="AX48" s="13">
        <f t="shared" si="23"/>
        <v>0</v>
      </c>
      <c r="AY48" s="13">
        <f t="shared" si="23"/>
        <v>0</v>
      </c>
      <c r="AZ48" s="13">
        <f t="shared" si="23"/>
        <v>0</v>
      </c>
      <c r="BA48" s="13">
        <f t="shared" si="23"/>
        <v>-329.94</v>
      </c>
      <c r="BB48" s="13">
        <f t="shared" si="16"/>
        <v>0</v>
      </c>
      <c r="BC48" s="13">
        <f t="shared" si="16"/>
        <v>0</v>
      </c>
      <c r="BD48" s="13">
        <f t="shared" si="16"/>
        <v>0</v>
      </c>
      <c r="BE48" s="13">
        <f t="shared" si="16"/>
        <v>0</v>
      </c>
      <c r="BF48" s="13">
        <f t="shared" si="16"/>
        <v>0</v>
      </c>
      <c r="BG48" s="13">
        <f t="shared" si="16"/>
        <v>0</v>
      </c>
      <c r="BH48" s="13">
        <f t="shared" si="16"/>
        <v>0</v>
      </c>
      <c r="BI48" s="13">
        <f t="shared" si="24"/>
        <v>0</v>
      </c>
      <c r="BJ48" s="13">
        <f t="shared" si="24"/>
        <v>0</v>
      </c>
      <c r="BK48" s="13">
        <f t="shared" si="24"/>
        <v>0</v>
      </c>
      <c r="BL48" s="13">
        <f t="shared" si="24"/>
        <v>0</v>
      </c>
      <c r="BM48" s="13">
        <f t="shared" si="24"/>
        <v>0</v>
      </c>
      <c r="BN48" s="13">
        <f t="shared" si="24"/>
        <v>0</v>
      </c>
      <c r="BO48" s="13">
        <f t="shared" si="24"/>
        <v>0</v>
      </c>
      <c r="BP48" s="13">
        <f t="shared" si="24"/>
        <v>0</v>
      </c>
      <c r="BQ48" s="13">
        <f t="shared" si="24"/>
        <v>0</v>
      </c>
      <c r="BR48" s="13">
        <f t="shared" si="21"/>
        <v>0</v>
      </c>
    </row>
    <row r="49" spans="1:70" s="1" customFormat="1" hidden="1" x14ac:dyDescent="0.25">
      <c r="A49" s="25">
        <v>45510</v>
      </c>
      <c r="B49" s="14" t="s">
        <v>76</v>
      </c>
      <c r="C49" s="15">
        <v>167.9</v>
      </c>
      <c r="D49" s="15" t="s">
        <v>24</v>
      </c>
      <c r="E49" s="15">
        <f>ROUND(IF(D49='[1]Liste choix'!$C$8,0,IF($H49=$S$1,(C49/1.14975*0.05*0.5),C49/1.14975*0.05)),2)</f>
        <v>7.3</v>
      </c>
      <c r="F49" s="15">
        <f>ROUND(IF(D49='[1]Liste choix'!$C$8,0,IF($H49=$S$1,C49/1.14975*0.09975*0.5,C49/1.14975*0.09975)),2)</f>
        <v>14.57</v>
      </c>
      <c r="G49" s="15">
        <f t="shared" si="0"/>
        <v>146.03</v>
      </c>
      <c r="H49" s="1" t="s">
        <v>77</v>
      </c>
      <c r="I49" s="1" t="s">
        <v>63</v>
      </c>
      <c r="J49" s="13">
        <f t="shared" si="1"/>
        <v>0</v>
      </c>
      <c r="K49" s="13">
        <f t="shared" si="20"/>
        <v>0</v>
      </c>
      <c r="L49" s="13">
        <f t="shared" si="20"/>
        <v>0</v>
      </c>
      <c r="M49" s="13">
        <f t="shared" si="20"/>
        <v>0</v>
      </c>
      <c r="N49" s="13">
        <f t="shared" si="20"/>
        <v>0</v>
      </c>
      <c r="O49" s="13">
        <f t="shared" si="20"/>
        <v>0</v>
      </c>
      <c r="P49" s="13">
        <f t="shared" si="20"/>
        <v>0</v>
      </c>
      <c r="Q49" s="13">
        <f t="shared" si="20"/>
        <v>0</v>
      </c>
      <c r="R49" s="13">
        <f t="shared" si="20"/>
        <v>0</v>
      </c>
      <c r="S49" s="13">
        <f t="shared" si="20"/>
        <v>0</v>
      </c>
      <c r="T49" s="13">
        <f t="shared" si="20"/>
        <v>0</v>
      </c>
      <c r="U49" s="13">
        <f t="shared" si="20"/>
        <v>0</v>
      </c>
      <c r="V49" s="13">
        <f t="shared" si="20"/>
        <v>146.03</v>
      </c>
      <c r="W49" s="13">
        <f t="shared" si="20"/>
        <v>0</v>
      </c>
      <c r="X49" s="13">
        <f t="shared" si="20"/>
        <v>0</v>
      </c>
      <c r="Y49" s="13">
        <f t="shared" si="20"/>
        <v>0</v>
      </c>
      <c r="Z49" s="13">
        <f t="shared" si="20"/>
        <v>0</v>
      </c>
      <c r="AA49" s="13">
        <f t="shared" si="19"/>
        <v>0</v>
      </c>
      <c r="AB49" s="13">
        <f t="shared" si="19"/>
        <v>0</v>
      </c>
      <c r="AC49" s="13">
        <f t="shared" si="19"/>
        <v>0</v>
      </c>
      <c r="AD49" s="13">
        <f t="shared" si="19"/>
        <v>0</v>
      </c>
      <c r="AE49" s="13">
        <f t="shared" si="19"/>
        <v>0</v>
      </c>
      <c r="AF49" s="13">
        <f t="shared" si="19"/>
        <v>0</v>
      </c>
      <c r="AG49" s="13">
        <f t="shared" si="19"/>
        <v>0</v>
      </c>
      <c r="AH49" s="13">
        <f t="shared" si="18"/>
        <v>0</v>
      </c>
      <c r="AI49" s="13">
        <f t="shared" si="18"/>
        <v>0</v>
      </c>
      <c r="AJ49" s="13">
        <f t="shared" si="18"/>
        <v>0</v>
      </c>
      <c r="AK49" s="13">
        <f t="shared" si="5"/>
        <v>7.3</v>
      </c>
      <c r="AL49" s="13">
        <f t="shared" si="6"/>
        <v>14.57</v>
      </c>
      <c r="AM49" s="13">
        <f t="shared" si="7"/>
        <v>0</v>
      </c>
      <c r="AN49" s="13">
        <f t="shared" si="8"/>
        <v>0</v>
      </c>
      <c r="AO49" s="13">
        <f t="shared" si="23"/>
        <v>0</v>
      </c>
      <c r="AP49" s="13">
        <f t="shared" si="23"/>
        <v>0</v>
      </c>
      <c r="AQ49" s="13">
        <f t="shared" si="23"/>
        <v>0</v>
      </c>
      <c r="AR49" s="13">
        <f t="shared" si="23"/>
        <v>0</v>
      </c>
      <c r="AS49" s="13">
        <f t="shared" si="23"/>
        <v>0</v>
      </c>
      <c r="AT49" s="13">
        <f t="shared" si="23"/>
        <v>0</v>
      </c>
      <c r="AU49" s="13">
        <f t="shared" si="23"/>
        <v>0</v>
      </c>
      <c r="AV49" s="13">
        <f t="shared" si="23"/>
        <v>0</v>
      </c>
      <c r="AW49" s="13">
        <f t="shared" si="23"/>
        <v>0</v>
      </c>
      <c r="AX49" s="13">
        <f t="shared" si="23"/>
        <v>0</v>
      </c>
      <c r="AY49" s="13">
        <f t="shared" si="23"/>
        <v>0</v>
      </c>
      <c r="AZ49" s="13">
        <f t="shared" si="23"/>
        <v>0</v>
      </c>
      <c r="BA49" s="13">
        <f t="shared" si="23"/>
        <v>-146.03</v>
      </c>
      <c r="BB49" s="13">
        <f t="shared" si="16"/>
        <v>0</v>
      </c>
      <c r="BC49" s="13">
        <f t="shared" si="16"/>
        <v>0</v>
      </c>
      <c r="BD49" s="13">
        <f t="shared" si="16"/>
        <v>0</v>
      </c>
      <c r="BE49" s="13">
        <f t="shared" si="16"/>
        <v>0</v>
      </c>
      <c r="BF49" s="13">
        <f t="shared" si="16"/>
        <v>0</v>
      </c>
      <c r="BG49" s="13">
        <f t="shared" si="16"/>
        <v>0</v>
      </c>
      <c r="BH49" s="13">
        <f t="shared" si="16"/>
        <v>0</v>
      </c>
      <c r="BI49" s="13">
        <f t="shared" si="24"/>
        <v>0</v>
      </c>
      <c r="BJ49" s="13">
        <f t="shared" si="24"/>
        <v>0</v>
      </c>
      <c r="BK49" s="13">
        <f t="shared" si="24"/>
        <v>0</v>
      </c>
      <c r="BL49" s="13">
        <f t="shared" si="24"/>
        <v>0</v>
      </c>
      <c r="BM49" s="13">
        <f t="shared" si="24"/>
        <v>0</v>
      </c>
      <c r="BN49" s="13">
        <f t="shared" si="24"/>
        <v>0</v>
      </c>
      <c r="BO49" s="13">
        <f t="shared" si="24"/>
        <v>0</v>
      </c>
      <c r="BP49" s="13">
        <f t="shared" si="24"/>
        <v>0</v>
      </c>
      <c r="BQ49" s="13">
        <f t="shared" si="24"/>
        <v>0</v>
      </c>
      <c r="BR49" s="13">
        <f t="shared" si="21"/>
        <v>21.870000000000005</v>
      </c>
    </row>
    <row r="50" spans="1:70" s="1" customFormat="1" hidden="1" x14ac:dyDescent="0.25">
      <c r="A50" s="25">
        <v>45511</v>
      </c>
      <c r="B50" s="14" t="s">
        <v>78</v>
      </c>
      <c r="C50" s="15">
        <v>58.97</v>
      </c>
      <c r="D50" s="15" t="s">
        <v>24</v>
      </c>
      <c r="E50" s="15">
        <f>ROUND(IF(D50='[1]Liste choix'!$C$8,0,IF($H50=$S$1,(C50/1.14975*0.05*0.5),C50/1.14975*0.05)),2)</f>
        <v>2.56</v>
      </c>
      <c r="F50" s="15">
        <f>ROUND(IF(D50='[1]Liste choix'!$C$8,0,IF($H50=$S$1,C50/1.14975*0.09975*0.5,C50/1.14975*0.09975)),2)</f>
        <v>5.12</v>
      </c>
      <c r="G50" s="15">
        <f t="shared" si="0"/>
        <v>51.29</v>
      </c>
      <c r="H50" s="1" t="s">
        <v>75</v>
      </c>
      <c r="I50" s="1" t="s">
        <v>63</v>
      </c>
      <c r="J50" s="13">
        <f t="shared" si="1"/>
        <v>0</v>
      </c>
      <c r="K50" s="13">
        <f t="shared" si="20"/>
        <v>0</v>
      </c>
      <c r="L50" s="13">
        <f t="shared" si="20"/>
        <v>0</v>
      </c>
      <c r="M50" s="13">
        <f t="shared" si="20"/>
        <v>0</v>
      </c>
      <c r="N50" s="13">
        <f t="shared" si="20"/>
        <v>0</v>
      </c>
      <c r="O50" s="13">
        <f t="shared" si="20"/>
        <v>0</v>
      </c>
      <c r="P50" s="13">
        <f t="shared" si="20"/>
        <v>0</v>
      </c>
      <c r="Q50" s="13">
        <f t="shared" si="20"/>
        <v>0</v>
      </c>
      <c r="R50" s="13">
        <f t="shared" si="20"/>
        <v>0</v>
      </c>
      <c r="S50" s="13">
        <f t="shared" si="20"/>
        <v>0</v>
      </c>
      <c r="T50" s="13">
        <f t="shared" si="20"/>
        <v>0</v>
      </c>
      <c r="U50" s="13">
        <f t="shared" si="20"/>
        <v>0</v>
      </c>
      <c r="V50" s="13">
        <f t="shared" si="20"/>
        <v>0</v>
      </c>
      <c r="W50" s="13">
        <f t="shared" si="20"/>
        <v>0</v>
      </c>
      <c r="X50" s="13">
        <f t="shared" si="20"/>
        <v>0</v>
      </c>
      <c r="Y50" s="13">
        <f t="shared" si="20"/>
        <v>51.29</v>
      </c>
      <c r="Z50" s="13">
        <f t="shared" ref="Z50:AG54" si="25">+IF($H50=Z$1,$G50,0)-IF($I50=Z$1,$G50,0)</f>
        <v>0</v>
      </c>
      <c r="AA50" s="13">
        <f t="shared" si="25"/>
        <v>0</v>
      </c>
      <c r="AB50" s="13">
        <f t="shared" si="25"/>
        <v>0</v>
      </c>
      <c r="AC50" s="13">
        <f t="shared" si="25"/>
        <v>0</v>
      </c>
      <c r="AD50" s="13">
        <f t="shared" si="25"/>
        <v>0</v>
      </c>
      <c r="AE50" s="13">
        <f t="shared" si="25"/>
        <v>0</v>
      </c>
      <c r="AF50" s="13">
        <f t="shared" si="25"/>
        <v>0</v>
      </c>
      <c r="AG50" s="13">
        <f t="shared" si="25"/>
        <v>0</v>
      </c>
      <c r="AH50" s="13">
        <f t="shared" si="18"/>
        <v>0</v>
      </c>
      <c r="AI50" s="13">
        <f t="shared" si="18"/>
        <v>0</v>
      </c>
      <c r="AJ50" s="13">
        <f t="shared" si="18"/>
        <v>0</v>
      </c>
      <c r="AK50" s="13">
        <f t="shared" si="5"/>
        <v>2.56</v>
      </c>
      <c r="AL50" s="13">
        <f t="shared" si="6"/>
        <v>5.12</v>
      </c>
      <c r="AM50" s="13">
        <f t="shared" si="7"/>
        <v>0</v>
      </c>
      <c r="AN50" s="13">
        <f t="shared" si="8"/>
        <v>0</v>
      </c>
      <c r="AO50" s="13">
        <f t="shared" si="23"/>
        <v>0</v>
      </c>
      <c r="AP50" s="13">
        <f t="shared" si="23"/>
        <v>0</v>
      </c>
      <c r="AQ50" s="13">
        <f t="shared" si="23"/>
        <v>0</v>
      </c>
      <c r="AR50" s="13">
        <f t="shared" si="23"/>
        <v>0</v>
      </c>
      <c r="AS50" s="13">
        <f t="shared" si="23"/>
        <v>0</v>
      </c>
      <c r="AT50" s="13">
        <f t="shared" si="23"/>
        <v>0</v>
      </c>
      <c r="AU50" s="13">
        <f t="shared" si="23"/>
        <v>0</v>
      </c>
      <c r="AV50" s="13">
        <f t="shared" si="23"/>
        <v>0</v>
      </c>
      <c r="AW50" s="13">
        <f t="shared" si="23"/>
        <v>0</v>
      </c>
      <c r="AX50" s="13">
        <f t="shared" si="23"/>
        <v>0</v>
      </c>
      <c r="AY50" s="13">
        <f t="shared" si="23"/>
        <v>0</v>
      </c>
      <c r="AZ50" s="13">
        <f t="shared" si="23"/>
        <v>0</v>
      </c>
      <c r="BA50" s="13">
        <f t="shared" si="23"/>
        <v>-51.29</v>
      </c>
      <c r="BB50" s="13">
        <f t="shared" si="16"/>
        <v>0</v>
      </c>
      <c r="BC50" s="13">
        <f t="shared" si="16"/>
        <v>0</v>
      </c>
      <c r="BD50" s="13">
        <f t="shared" si="16"/>
        <v>0</v>
      </c>
      <c r="BE50" s="13">
        <f t="shared" si="16"/>
        <v>0</v>
      </c>
      <c r="BF50" s="13">
        <f t="shared" si="16"/>
        <v>0</v>
      </c>
      <c r="BG50" s="13">
        <f t="shared" si="16"/>
        <v>0</v>
      </c>
      <c r="BH50" s="13">
        <f t="shared" si="16"/>
        <v>0</v>
      </c>
      <c r="BI50" s="13">
        <f t="shared" si="24"/>
        <v>0</v>
      </c>
      <c r="BJ50" s="13">
        <f t="shared" si="24"/>
        <v>0</v>
      </c>
      <c r="BK50" s="13">
        <f t="shared" si="24"/>
        <v>0</v>
      </c>
      <c r="BL50" s="13">
        <f t="shared" si="24"/>
        <v>0</v>
      </c>
      <c r="BM50" s="13">
        <f t="shared" si="24"/>
        <v>0</v>
      </c>
      <c r="BN50" s="13">
        <f t="shared" si="24"/>
        <v>0</v>
      </c>
      <c r="BO50" s="13">
        <f t="shared" si="24"/>
        <v>0</v>
      </c>
      <c r="BP50" s="13">
        <f t="shared" si="24"/>
        <v>0</v>
      </c>
      <c r="BQ50" s="13">
        <f t="shared" si="24"/>
        <v>0</v>
      </c>
      <c r="BR50" s="13">
        <f t="shared" si="21"/>
        <v>7.68</v>
      </c>
    </row>
    <row r="51" spans="1:70" s="1" customFormat="1" hidden="1" x14ac:dyDescent="0.25">
      <c r="A51" s="25">
        <v>45511</v>
      </c>
      <c r="B51" s="14" t="s">
        <v>79</v>
      </c>
      <c r="C51" s="15">
        <v>50</v>
      </c>
      <c r="D51" s="15" t="s">
        <v>20</v>
      </c>
      <c r="E51" s="15">
        <f>ROUND(IF(D51='[1]Liste choix'!$C$8,0,IF($H51=$S$1,(C51/1.14975*0.05*0.5),C51/1.14975*0.05)),2)</f>
        <v>0</v>
      </c>
      <c r="F51" s="15">
        <f>ROUND(IF(D51='[1]Liste choix'!$C$8,0,IF($H51=$S$1,C51/1.14975*0.09975*0.5,C51/1.14975*0.09975)),2)</f>
        <v>0</v>
      </c>
      <c r="G51" s="15">
        <f t="shared" si="0"/>
        <v>50</v>
      </c>
      <c r="H51" s="1" t="s">
        <v>80</v>
      </c>
      <c r="I51" s="1" t="s">
        <v>63</v>
      </c>
      <c r="J51" s="13">
        <f t="shared" si="1"/>
        <v>0</v>
      </c>
      <c r="K51" s="13">
        <f t="shared" ref="K51:Z54" si="26">+IF($H51=K$1,$G51,0)-IF($I51=K$1,$G51,0)</f>
        <v>0</v>
      </c>
      <c r="L51" s="13">
        <f t="shared" si="26"/>
        <v>0</v>
      </c>
      <c r="M51" s="13">
        <f t="shared" si="26"/>
        <v>0</v>
      </c>
      <c r="N51" s="13">
        <f t="shared" si="26"/>
        <v>0</v>
      </c>
      <c r="O51" s="13">
        <f t="shared" si="26"/>
        <v>0</v>
      </c>
      <c r="P51" s="13">
        <f t="shared" si="26"/>
        <v>0</v>
      </c>
      <c r="Q51" s="13">
        <f t="shared" si="26"/>
        <v>0</v>
      </c>
      <c r="R51" s="13">
        <f t="shared" si="26"/>
        <v>0</v>
      </c>
      <c r="S51" s="13">
        <f t="shared" si="26"/>
        <v>0</v>
      </c>
      <c r="T51" s="13">
        <f t="shared" si="26"/>
        <v>0</v>
      </c>
      <c r="U51" s="13">
        <f t="shared" si="26"/>
        <v>0</v>
      </c>
      <c r="V51" s="13">
        <f t="shared" si="26"/>
        <v>0</v>
      </c>
      <c r="W51" s="13">
        <f t="shared" si="26"/>
        <v>0</v>
      </c>
      <c r="X51" s="13">
        <f t="shared" si="26"/>
        <v>50</v>
      </c>
      <c r="Y51" s="13">
        <f t="shared" si="26"/>
        <v>0</v>
      </c>
      <c r="Z51" s="13">
        <f t="shared" si="26"/>
        <v>0</v>
      </c>
      <c r="AA51" s="13">
        <f t="shared" si="25"/>
        <v>0</v>
      </c>
      <c r="AB51" s="13">
        <f t="shared" si="25"/>
        <v>0</v>
      </c>
      <c r="AC51" s="13">
        <f t="shared" si="25"/>
        <v>0</v>
      </c>
      <c r="AD51" s="13">
        <f t="shared" si="25"/>
        <v>0</v>
      </c>
      <c r="AE51" s="13">
        <f t="shared" si="25"/>
        <v>0</v>
      </c>
      <c r="AF51" s="13">
        <f t="shared" si="25"/>
        <v>0</v>
      </c>
      <c r="AG51" s="13">
        <f t="shared" si="25"/>
        <v>0</v>
      </c>
      <c r="AH51" s="13">
        <f t="shared" si="18"/>
        <v>0</v>
      </c>
      <c r="AI51" s="13">
        <f t="shared" si="18"/>
        <v>0</v>
      </c>
      <c r="AJ51" s="13">
        <f t="shared" si="18"/>
        <v>0</v>
      </c>
      <c r="AK51" s="13">
        <f t="shared" si="5"/>
        <v>0</v>
      </c>
      <c r="AL51" s="13">
        <f t="shared" si="6"/>
        <v>0</v>
      </c>
      <c r="AM51" s="13">
        <f t="shared" si="7"/>
        <v>0</v>
      </c>
      <c r="AN51" s="13">
        <f t="shared" si="8"/>
        <v>0</v>
      </c>
      <c r="AO51" s="13">
        <f t="shared" si="23"/>
        <v>0</v>
      </c>
      <c r="AP51" s="13">
        <f t="shared" si="23"/>
        <v>0</v>
      </c>
      <c r="AQ51" s="13">
        <f t="shared" si="23"/>
        <v>0</v>
      </c>
      <c r="AR51" s="13">
        <f t="shared" si="23"/>
        <v>0</v>
      </c>
      <c r="AS51" s="13">
        <f t="shared" si="23"/>
        <v>0</v>
      </c>
      <c r="AT51" s="13">
        <f t="shared" si="23"/>
        <v>0</v>
      </c>
      <c r="AU51" s="13">
        <f t="shared" si="23"/>
        <v>0</v>
      </c>
      <c r="AV51" s="13">
        <f t="shared" si="23"/>
        <v>0</v>
      </c>
      <c r="AW51" s="13">
        <f t="shared" si="23"/>
        <v>0</v>
      </c>
      <c r="AX51" s="13">
        <f t="shared" si="23"/>
        <v>0</v>
      </c>
      <c r="AY51" s="13">
        <f t="shared" si="23"/>
        <v>0</v>
      </c>
      <c r="AZ51" s="13">
        <f t="shared" si="23"/>
        <v>0</v>
      </c>
      <c r="BA51" s="13">
        <f t="shared" si="23"/>
        <v>-50</v>
      </c>
      <c r="BB51" s="13">
        <f t="shared" si="16"/>
        <v>0</v>
      </c>
      <c r="BC51" s="13">
        <f t="shared" si="16"/>
        <v>0</v>
      </c>
      <c r="BD51" s="13">
        <f t="shared" si="16"/>
        <v>0</v>
      </c>
      <c r="BE51" s="13">
        <f t="shared" si="16"/>
        <v>0</v>
      </c>
      <c r="BF51" s="13">
        <f t="shared" si="16"/>
        <v>0</v>
      </c>
      <c r="BG51" s="13">
        <f t="shared" si="16"/>
        <v>0</v>
      </c>
      <c r="BH51" s="13">
        <f t="shared" si="16"/>
        <v>0</v>
      </c>
      <c r="BI51" s="13">
        <f t="shared" si="24"/>
        <v>0</v>
      </c>
      <c r="BJ51" s="13">
        <f t="shared" si="24"/>
        <v>0</v>
      </c>
      <c r="BK51" s="13">
        <f t="shared" si="24"/>
        <v>0</v>
      </c>
      <c r="BL51" s="13">
        <f t="shared" si="24"/>
        <v>0</v>
      </c>
      <c r="BM51" s="13">
        <f t="shared" si="24"/>
        <v>0</v>
      </c>
      <c r="BN51" s="13">
        <f t="shared" si="24"/>
        <v>0</v>
      </c>
      <c r="BO51" s="13">
        <f t="shared" si="24"/>
        <v>0</v>
      </c>
      <c r="BP51" s="13">
        <f t="shared" si="24"/>
        <v>0</v>
      </c>
      <c r="BQ51" s="13">
        <f t="shared" si="24"/>
        <v>0</v>
      </c>
      <c r="BR51" s="13">
        <f t="shared" si="21"/>
        <v>0</v>
      </c>
    </row>
    <row r="52" spans="1:70" s="1" customFormat="1" hidden="1" x14ac:dyDescent="0.25">
      <c r="A52" s="25">
        <v>45515</v>
      </c>
      <c r="B52" s="14" t="s">
        <v>81</v>
      </c>
      <c r="C52" s="15">
        <v>107.68</v>
      </c>
      <c r="D52" s="15" t="s">
        <v>24</v>
      </c>
      <c r="E52" s="15">
        <f>ROUND(IF(D52='[1]Liste choix'!$C$8,0,IF($H52=$S$1,(C52/1.14975*0.05*0.5),C52/1.14975*0.05)),2)</f>
        <v>4.68</v>
      </c>
      <c r="F52" s="15">
        <f>ROUND(IF(D52='[1]Liste choix'!$C$8,0,IF($H52=$S$1,C52/1.14975*0.09975*0.5,C52/1.14975*0.09975)),2)</f>
        <v>9.34</v>
      </c>
      <c r="G52" s="15">
        <f t="shared" si="0"/>
        <v>93.66</v>
      </c>
      <c r="H52" s="1" t="s">
        <v>71</v>
      </c>
      <c r="I52" s="1" t="s">
        <v>63</v>
      </c>
      <c r="J52" s="13">
        <f t="shared" si="1"/>
        <v>0</v>
      </c>
      <c r="K52" s="13">
        <f t="shared" si="26"/>
        <v>0</v>
      </c>
      <c r="L52" s="13">
        <f t="shared" si="26"/>
        <v>0</v>
      </c>
      <c r="M52" s="13">
        <f t="shared" si="26"/>
        <v>0</v>
      </c>
      <c r="N52" s="13">
        <f t="shared" si="26"/>
        <v>0</v>
      </c>
      <c r="O52" s="13">
        <f t="shared" si="26"/>
        <v>0</v>
      </c>
      <c r="P52" s="13">
        <f t="shared" si="26"/>
        <v>0</v>
      </c>
      <c r="Q52" s="13">
        <f t="shared" si="26"/>
        <v>93.66</v>
      </c>
      <c r="R52" s="13">
        <f t="shared" si="26"/>
        <v>0</v>
      </c>
      <c r="S52" s="13">
        <f t="shared" si="26"/>
        <v>0</v>
      </c>
      <c r="T52" s="13">
        <f t="shared" si="26"/>
        <v>0</v>
      </c>
      <c r="U52" s="13">
        <f t="shared" si="26"/>
        <v>0</v>
      </c>
      <c r="V52" s="13">
        <f t="shared" si="26"/>
        <v>0</v>
      </c>
      <c r="W52" s="13">
        <f t="shared" si="26"/>
        <v>0</v>
      </c>
      <c r="X52" s="13">
        <f t="shared" si="26"/>
        <v>0</v>
      </c>
      <c r="Y52" s="13">
        <f t="shared" si="26"/>
        <v>0</v>
      </c>
      <c r="Z52" s="13">
        <f t="shared" si="26"/>
        <v>0</v>
      </c>
      <c r="AA52" s="13">
        <f t="shared" si="25"/>
        <v>0</v>
      </c>
      <c r="AB52" s="13">
        <f t="shared" si="25"/>
        <v>0</v>
      </c>
      <c r="AC52" s="13">
        <f t="shared" si="25"/>
        <v>0</v>
      </c>
      <c r="AD52" s="13">
        <f t="shared" si="25"/>
        <v>0</v>
      </c>
      <c r="AE52" s="13">
        <f t="shared" si="25"/>
        <v>0</v>
      </c>
      <c r="AF52" s="13">
        <f t="shared" si="25"/>
        <v>0</v>
      </c>
      <c r="AG52" s="13">
        <f t="shared" si="25"/>
        <v>0</v>
      </c>
      <c r="AH52" s="13">
        <f t="shared" si="18"/>
        <v>0</v>
      </c>
      <c r="AI52" s="13">
        <f t="shared" si="18"/>
        <v>0</v>
      </c>
      <c r="AJ52" s="13">
        <f t="shared" si="18"/>
        <v>0</v>
      </c>
      <c r="AK52" s="13">
        <f t="shared" si="5"/>
        <v>4.68</v>
      </c>
      <c r="AL52" s="13">
        <f t="shared" si="6"/>
        <v>9.34</v>
      </c>
      <c r="AM52" s="13">
        <f t="shared" si="7"/>
        <v>0</v>
      </c>
      <c r="AN52" s="13">
        <f t="shared" si="8"/>
        <v>0</v>
      </c>
      <c r="AO52" s="13">
        <f t="shared" si="23"/>
        <v>0</v>
      </c>
      <c r="AP52" s="13">
        <f t="shared" si="23"/>
        <v>0</v>
      </c>
      <c r="AQ52" s="13">
        <f t="shared" si="23"/>
        <v>0</v>
      </c>
      <c r="AR52" s="13">
        <f t="shared" si="23"/>
        <v>0</v>
      </c>
      <c r="AS52" s="13">
        <f t="shared" si="23"/>
        <v>0</v>
      </c>
      <c r="AT52" s="13">
        <f t="shared" si="23"/>
        <v>0</v>
      </c>
      <c r="AU52" s="13">
        <f t="shared" si="23"/>
        <v>0</v>
      </c>
      <c r="AV52" s="13">
        <f t="shared" si="23"/>
        <v>0</v>
      </c>
      <c r="AW52" s="13">
        <f t="shared" si="23"/>
        <v>0</v>
      </c>
      <c r="AX52" s="13">
        <f t="shared" si="23"/>
        <v>0</v>
      </c>
      <c r="AY52" s="13">
        <f t="shared" si="23"/>
        <v>0</v>
      </c>
      <c r="AZ52" s="13">
        <f t="shared" si="23"/>
        <v>0</v>
      </c>
      <c r="BA52" s="13">
        <f t="shared" si="23"/>
        <v>-93.66</v>
      </c>
      <c r="BB52" s="13">
        <f t="shared" si="16"/>
        <v>0</v>
      </c>
      <c r="BC52" s="13">
        <f t="shared" si="16"/>
        <v>0</v>
      </c>
      <c r="BD52" s="13">
        <f t="shared" si="16"/>
        <v>0</v>
      </c>
      <c r="BE52" s="13">
        <f t="shared" si="16"/>
        <v>0</v>
      </c>
      <c r="BF52" s="13">
        <f t="shared" si="16"/>
        <v>0</v>
      </c>
      <c r="BG52" s="13">
        <f t="shared" si="16"/>
        <v>0</v>
      </c>
      <c r="BH52" s="13">
        <f t="shared" si="16"/>
        <v>0</v>
      </c>
      <c r="BI52" s="13">
        <f t="shared" si="24"/>
        <v>0</v>
      </c>
      <c r="BJ52" s="13">
        <f t="shared" si="24"/>
        <v>0</v>
      </c>
      <c r="BK52" s="13">
        <f t="shared" si="24"/>
        <v>0</v>
      </c>
      <c r="BL52" s="13">
        <f t="shared" si="24"/>
        <v>0</v>
      </c>
      <c r="BM52" s="13">
        <f t="shared" si="24"/>
        <v>0</v>
      </c>
      <c r="BN52" s="13">
        <f t="shared" si="24"/>
        <v>0</v>
      </c>
      <c r="BO52" s="13">
        <f t="shared" si="24"/>
        <v>0</v>
      </c>
      <c r="BP52" s="13">
        <f t="shared" si="24"/>
        <v>0</v>
      </c>
      <c r="BQ52" s="13">
        <f t="shared" si="24"/>
        <v>0</v>
      </c>
      <c r="BR52" s="13">
        <f t="shared" si="21"/>
        <v>14.02000000000001</v>
      </c>
    </row>
    <row r="53" spans="1:70" s="1" customFormat="1" hidden="1" x14ac:dyDescent="0.25">
      <c r="A53" s="25">
        <v>45518</v>
      </c>
      <c r="B53" s="14" t="s">
        <v>82</v>
      </c>
      <c r="C53" s="15">
        <v>2299.5</v>
      </c>
      <c r="D53" s="15" t="s">
        <v>24</v>
      </c>
      <c r="E53" s="15">
        <f>ROUND(IF(D53='[1]Liste choix'!$C$8,0,IF($H53=$S$1,(C53/1.14975*0.05*0.5),C53/1.14975*0.05)),2)</f>
        <v>100</v>
      </c>
      <c r="F53" s="15">
        <f>ROUND(IF(D53='[1]Liste choix'!$C$8,0,IF($H53=$S$1,C53/1.14975*0.09975*0.5,C53/1.14975*0.09975)),2)</f>
        <v>199.5</v>
      </c>
      <c r="G53" s="15">
        <f t="shared" si="0"/>
        <v>2000</v>
      </c>
      <c r="H53" s="1" t="s">
        <v>73</v>
      </c>
      <c r="I53" s="1" t="s">
        <v>63</v>
      </c>
      <c r="J53" s="13">
        <f t="shared" si="1"/>
        <v>0</v>
      </c>
      <c r="K53" s="13">
        <f t="shared" si="26"/>
        <v>0</v>
      </c>
      <c r="L53" s="13">
        <f t="shared" si="26"/>
        <v>0</v>
      </c>
      <c r="M53" s="13">
        <f t="shared" si="26"/>
        <v>0</v>
      </c>
      <c r="N53" s="13">
        <f t="shared" si="26"/>
        <v>0</v>
      </c>
      <c r="O53" s="13">
        <f t="shared" si="26"/>
        <v>0</v>
      </c>
      <c r="P53" s="13">
        <f t="shared" si="26"/>
        <v>0</v>
      </c>
      <c r="Q53" s="13">
        <f t="shared" si="26"/>
        <v>0</v>
      </c>
      <c r="R53" s="13">
        <f t="shared" si="26"/>
        <v>0</v>
      </c>
      <c r="S53" s="13">
        <f t="shared" si="26"/>
        <v>0</v>
      </c>
      <c r="T53" s="13">
        <f t="shared" si="26"/>
        <v>2000</v>
      </c>
      <c r="U53" s="13">
        <f t="shared" si="26"/>
        <v>0</v>
      </c>
      <c r="V53" s="13">
        <f t="shared" si="26"/>
        <v>0</v>
      </c>
      <c r="W53" s="13">
        <f t="shared" si="26"/>
        <v>0</v>
      </c>
      <c r="X53" s="13">
        <f t="shared" si="26"/>
        <v>0</v>
      </c>
      <c r="Y53" s="13">
        <f t="shared" si="26"/>
        <v>0</v>
      </c>
      <c r="Z53" s="13">
        <f t="shared" si="26"/>
        <v>0</v>
      </c>
      <c r="AA53" s="13">
        <f t="shared" si="25"/>
        <v>0</v>
      </c>
      <c r="AB53" s="13">
        <f t="shared" si="25"/>
        <v>0</v>
      </c>
      <c r="AC53" s="13">
        <f t="shared" si="25"/>
        <v>0</v>
      </c>
      <c r="AD53" s="13">
        <f t="shared" si="25"/>
        <v>0</v>
      </c>
      <c r="AE53" s="13">
        <f t="shared" si="25"/>
        <v>0</v>
      </c>
      <c r="AF53" s="13">
        <f t="shared" si="25"/>
        <v>0</v>
      </c>
      <c r="AG53" s="13">
        <f t="shared" si="25"/>
        <v>0</v>
      </c>
      <c r="AH53" s="13">
        <f t="shared" si="18"/>
        <v>0</v>
      </c>
      <c r="AI53" s="13">
        <f t="shared" si="18"/>
        <v>0</v>
      </c>
      <c r="AJ53" s="13">
        <f t="shared" si="18"/>
        <v>0</v>
      </c>
      <c r="AK53" s="13">
        <f t="shared" si="5"/>
        <v>100</v>
      </c>
      <c r="AL53" s="13">
        <f t="shared" si="6"/>
        <v>199.5</v>
      </c>
      <c r="AM53" s="13">
        <f t="shared" si="7"/>
        <v>0</v>
      </c>
      <c r="AN53" s="13">
        <f t="shared" si="8"/>
        <v>0</v>
      </c>
      <c r="AO53" s="13">
        <f t="shared" si="23"/>
        <v>0</v>
      </c>
      <c r="AP53" s="13">
        <f t="shared" si="23"/>
        <v>0</v>
      </c>
      <c r="AQ53" s="13">
        <f t="shared" si="23"/>
        <v>0</v>
      </c>
      <c r="AR53" s="13">
        <f t="shared" si="23"/>
        <v>0</v>
      </c>
      <c r="AS53" s="13">
        <f t="shared" si="23"/>
        <v>0</v>
      </c>
      <c r="AT53" s="13">
        <f t="shared" si="23"/>
        <v>0</v>
      </c>
      <c r="AU53" s="13">
        <f t="shared" si="23"/>
        <v>0</v>
      </c>
      <c r="AV53" s="13">
        <f t="shared" si="23"/>
        <v>0</v>
      </c>
      <c r="AW53" s="13">
        <f t="shared" si="23"/>
        <v>0</v>
      </c>
      <c r="AX53" s="13">
        <f t="shared" si="23"/>
        <v>0</v>
      </c>
      <c r="AY53" s="13">
        <f t="shared" si="23"/>
        <v>0</v>
      </c>
      <c r="AZ53" s="13">
        <f t="shared" si="23"/>
        <v>0</v>
      </c>
      <c r="BA53" s="13">
        <f t="shared" si="23"/>
        <v>-2000</v>
      </c>
      <c r="BB53" s="13">
        <f t="shared" si="16"/>
        <v>0</v>
      </c>
      <c r="BC53" s="13">
        <f t="shared" si="16"/>
        <v>0</v>
      </c>
      <c r="BD53" s="13">
        <f t="shared" si="16"/>
        <v>0</v>
      </c>
      <c r="BE53" s="13">
        <f t="shared" si="16"/>
        <v>0</v>
      </c>
      <c r="BF53" s="13">
        <f t="shared" si="16"/>
        <v>0</v>
      </c>
      <c r="BG53" s="13">
        <f t="shared" si="16"/>
        <v>0</v>
      </c>
      <c r="BH53" s="13">
        <f t="shared" si="16"/>
        <v>0</v>
      </c>
      <c r="BI53" s="13">
        <f t="shared" si="24"/>
        <v>0</v>
      </c>
      <c r="BJ53" s="13">
        <f t="shared" si="24"/>
        <v>0</v>
      </c>
      <c r="BK53" s="13">
        <f t="shared" si="24"/>
        <v>0</v>
      </c>
      <c r="BL53" s="13">
        <f t="shared" si="24"/>
        <v>0</v>
      </c>
      <c r="BM53" s="13">
        <f t="shared" si="24"/>
        <v>0</v>
      </c>
      <c r="BN53" s="13">
        <f t="shared" si="24"/>
        <v>0</v>
      </c>
      <c r="BO53" s="13">
        <f t="shared" si="24"/>
        <v>0</v>
      </c>
      <c r="BP53" s="13">
        <f t="shared" si="24"/>
        <v>0</v>
      </c>
      <c r="BQ53" s="13">
        <f t="shared" si="24"/>
        <v>0</v>
      </c>
      <c r="BR53" s="13">
        <f t="shared" si="21"/>
        <v>299.5</v>
      </c>
    </row>
    <row r="54" spans="1:70" s="1" customFormat="1" hidden="1" x14ac:dyDescent="0.25">
      <c r="A54" s="25">
        <v>45509</v>
      </c>
      <c r="B54" s="14" t="s">
        <v>83</v>
      </c>
      <c r="C54" s="15">
        <v>32.04</v>
      </c>
      <c r="D54" s="15" t="s">
        <v>24</v>
      </c>
      <c r="E54" s="15">
        <f>ROUND(IF(D54='[1]Liste choix'!$C$8,0,IF($H54=$S$1,(C54/1.14975*0.05*0.5),C54/1.14975*0.05)),2)</f>
        <v>1.39</v>
      </c>
      <c r="F54" s="15">
        <f>ROUND(IF(D54='[1]Liste choix'!$C$8,0,IF($H54=$S$1,C54/1.14975*0.09975*0.5,C54/1.14975*0.09975)),2)</f>
        <v>2.78</v>
      </c>
      <c r="G54" s="15">
        <f t="shared" si="0"/>
        <v>27.869999999999997</v>
      </c>
      <c r="H54" s="1" t="s">
        <v>84</v>
      </c>
      <c r="I54" s="1" t="s">
        <v>63</v>
      </c>
      <c r="J54" s="13">
        <f t="shared" si="1"/>
        <v>0</v>
      </c>
      <c r="K54" s="13">
        <f t="shared" si="26"/>
        <v>0</v>
      </c>
      <c r="L54" s="13">
        <f t="shared" si="26"/>
        <v>0</v>
      </c>
      <c r="M54" s="13">
        <f t="shared" si="26"/>
        <v>0</v>
      </c>
      <c r="N54" s="13">
        <f t="shared" si="26"/>
        <v>0</v>
      </c>
      <c r="O54" s="13">
        <f t="shared" si="26"/>
        <v>0</v>
      </c>
      <c r="P54" s="13">
        <f t="shared" si="26"/>
        <v>0</v>
      </c>
      <c r="Q54" s="13">
        <f t="shared" si="26"/>
        <v>0</v>
      </c>
      <c r="R54" s="13">
        <f t="shared" si="26"/>
        <v>0</v>
      </c>
      <c r="S54" s="13">
        <f t="shared" si="26"/>
        <v>0</v>
      </c>
      <c r="T54" s="13">
        <f t="shared" si="26"/>
        <v>0</v>
      </c>
      <c r="U54" s="13">
        <f t="shared" si="26"/>
        <v>0</v>
      </c>
      <c r="V54" s="13">
        <f t="shared" si="26"/>
        <v>0</v>
      </c>
      <c r="W54" s="13">
        <f t="shared" si="26"/>
        <v>0</v>
      </c>
      <c r="X54" s="13">
        <f t="shared" si="26"/>
        <v>0</v>
      </c>
      <c r="Y54" s="13">
        <f t="shared" si="26"/>
        <v>0</v>
      </c>
      <c r="Z54" s="13">
        <f t="shared" si="26"/>
        <v>0</v>
      </c>
      <c r="AA54" s="13">
        <f t="shared" si="25"/>
        <v>27.869999999999997</v>
      </c>
      <c r="AB54" s="13">
        <f t="shared" si="25"/>
        <v>0</v>
      </c>
      <c r="AC54" s="13">
        <f t="shared" si="25"/>
        <v>0</v>
      </c>
      <c r="AD54" s="13">
        <f t="shared" si="25"/>
        <v>0</v>
      </c>
      <c r="AE54" s="13">
        <f t="shared" si="25"/>
        <v>0</v>
      </c>
      <c r="AF54" s="13">
        <f t="shared" si="25"/>
        <v>0</v>
      </c>
      <c r="AG54" s="13">
        <f t="shared" si="25"/>
        <v>0</v>
      </c>
      <c r="AH54" s="13">
        <f t="shared" si="18"/>
        <v>0</v>
      </c>
      <c r="AI54" s="13">
        <f t="shared" si="18"/>
        <v>0</v>
      </c>
      <c r="AJ54" s="13">
        <f t="shared" si="18"/>
        <v>0</v>
      </c>
      <c r="AK54" s="13">
        <f t="shared" si="5"/>
        <v>1.39</v>
      </c>
      <c r="AL54" s="13">
        <f t="shared" si="6"/>
        <v>2.78</v>
      </c>
      <c r="AM54" s="13">
        <f t="shared" si="7"/>
        <v>0</v>
      </c>
      <c r="AN54" s="13">
        <f t="shared" si="8"/>
        <v>0</v>
      </c>
      <c r="AO54" s="13">
        <f t="shared" si="23"/>
        <v>0</v>
      </c>
      <c r="AP54" s="13">
        <f t="shared" si="23"/>
        <v>0</v>
      </c>
      <c r="AQ54" s="13">
        <f t="shared" si="23"/>
        <v>0</v>
      </c>
      <c r="AR54" s="13">
        <f t="shared" si="23"/>
        <v>0</v>
      </c>
      <c r="AS54" s="13">
        <f t="shared" si="23"/>
        <v>0</v>
      </c>
      <c r="AT54" s="13">
        <f t="shared" si="23"/>
        <v>0</v>
      </c>
      <c r="AU54" s="13">
        <f t="shared" si="23"/>
        <v>0</v>
      </c>
      <c r="AV54" s="13">
        <f t="shared" si="23"/>
        <v>0</v>
      </c>
      <c r="AW54" s="13">
        <f t="shared" si="23"/>
        <v>0</v>
      </c>
      <c r="AX54" s="13">
        <f t="shared" si="23"/>
        <v>0</v>
      </c>
      <c r="AY54" s="13">
        <f t="shared" si="23"/>
        <v>0</v>
      </c>
      <c r="AZ54" s="13">
        <f t="shared" si="23"/>
        <v>0</v>
      </c>
      <c r="BA54" s="13">
        <f t="shared" si="23"/>
        <v>-27.869999999999997</v>
      </c>
      <c r="BB54" s="13">
        <f t="shared" si="16"/>
        <v>0</v>
      </c>
      <c r="BC54" s="13">
        <f t="shared" si="16"/>
        <v>0</v>
      </c>
      <c r="BD54" s="13">
        <f t="shared" si="16"/>
        <v>0</v>
      </c>
      <c r="BE54" s="13">
        <f t="shared" si="16"/>
        <v>0</v>
      </c>
      <c r="BF54" s="13">
        <f t="shared" si="16"/>
        <v>0</v>
      </c>
      <c r="BG54" s="13">
        <f t="shared" si="16"/>
        <v>0</v>
      </c>
      <c r="BH54" s="13">
        <f t="shared" si="16"/>
        <v>0</v>
      </c>
      <c r="BI54" s="13">
        <f t="shared" si="24"/>
        <v>0</v>
      </c>
      <c r="BJ54" s="13">
        <f t="shared" si="24"/>
        <v>0</v>
      </c>
      <c r="BK54" s="13">
        <f t="shared" si="24"/>
        <v>0</v>
      </c>
      <c r="BL54" s="13">
        <f t="shared" si="24"/>
        <v>0</v>
      </c>
      <c r="BM54" s="13">
        <f t="shared" si="24"/>
        <v>0</v>
      </c>
      <c r="BN54" s="13">
        <f t="shared" si="24"/>
        <v>0</v>
      </c>
      <c r="BO54" s="13">
        <f t="shared" si="24"/>
        <v>0</v>
      </c>
      <c r="BP54" s="13">
        <f t="shared" si="24"/>
        <v>0</v>
      </c>
      <c r="BQ54" s="13">
        <f t="shared" si="24"/>
        <v>0</v>
      </c>
      <c r="BR54" s="13">
        <f t="shared" si="21"/>
        <v>4.1700000000000017</v>
      </c>
    </row>
    <row r="55" spans="1:70" s="1" customFormat="1" ht="14.25" thickBot="1" x14ac:dyDescent="0.3">
      <c r="A55" s="26"/>
      <c r="B55" s="16"/>
      <c r="C55" s="17"/>
      <c r="D55" s="17"/>
      <c r="E55" s="17"/>
      <c r="F55" s="17"/>
      <c r="G55" s="17"/>
      <c r="H55" s="16"/>
      <c r="I55" s="16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</row>
    <row r="56" spans="1:70" s="1" customFormat="1" x14ac:dyDescent="0.25">
      <c r="A56" s="25"/>
      <c r="C56" s="15"/>
      <c r="E56" s="15"/>
      <c r="F56" s="15"/>
      <c r="G56" s="1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</row>
    <row r="57" spans="1:70" s="1" customFormat="1" x14ac:dyDescent="0.25">
      <c r="A57" s="2" t="s">
        <v>85</v>
      </c>
      <c r="C57" s="15"/>
      <c r="D57" s="15"/>
      <c r="E57" s="15">
        <f>SUM(E3:E56)</f>
        <v>183.01999999999998</v>
      </c>
      <c r="F57" s="15">
        <f>SUM(F3:F56)</f>
        <v>365.15</v>
      </c>
      <c r="G57" s="15">
        <f>SUM(G3:G56)</f>
        <v>517983.98000000004</v>
      </c>
      <c r="H57" s="15"/>
      <c r="I57" s="15"/>
      <c r="J57" s="13">
        <f t="shared" ref="J57:AO57" si="27">SUM(J3:J56)</f>
        <v>0</v>
      </c>
      <c r="K57" s="13">
        <f t="shared" si="27"/>
        <v>0</v>
      </c>
      <c r="L57" s="13">
        <f t="shared" si="27"/>
        <v>0</v>
      </c>
      <c r="M57" s="13">
        <f t="shared" si="27"/>
        <v>0</v>
      </c>
      <c r="N57" s="13">
        <f t="shared" si="27"/>
        <v>0</v>
      </c>
      <c r="O57" s="13">
        <f t="shared" si="27"/>
        <v>0</v>
      </c>
      <c r="P57" s="13">
        <f t="shared" si="27"/>
        <v>0</v>
      </c>
      <c r="Q57" s="13">
        <f t="shared" si="27"/>
        <v>250.42999999999998</v>
      </c>
      <c r="R57" s="13">
        <f t="shared" si="27"/>
        <v>0</v>
      </c>
      <c r="S57" s="13">
        <f t="shared" si="27"/>
        <v>1182.3700000000001</v>
      </c>
      <c r="T57" s="13">
        <f t="shared" si="27"/>
        <v>2325.96</v>
      </c>
      <c r="U57" s="13">
        <f t="shared" si="27"/>
        <v>635</v>
      </c>
      <c r="V57" s="13">
        <f t="shared" si="27"/>
        <v>146.03</v>
      </c>
      <c r="W57" s="13">
        <f t="shared" si="27"/>
        <v>0</v>
      </c>
      <c r="X57" s="13">
        <f t="shared" si="27"/>
        <v>50</v>
      </c>
      <c r="Y57" s="13">
        <f t="shared" si="27"/>
        <v>381.23</v>
      </c>
      <c r="Z57" s="13">
        <f t="shared" si="27"/>
        <v>0</v>
      </c>
      <c r="AA57" s="13">
        <f t="shared" si="27"/>
        <v>27.869999999999997</v>
      </c>
      <c r="AB57" s="13">
        <f t="shared" si="27"/>
        <v>0</v>
      </c>
      <c r="AC57" s="13">
        <f t="shared" si="27"/>
        <v>15</v>
      </c>
      <c r="AD57" s="13">
        <f t="shared" si="27"/>
        <v>0</v>
      </c>
      <c r="AE57" s="13">
        <f t="shared" si="27"/>
        <v>0</v>
      </c>
      <c r="AF57" s="13">
        <f t="shared" si="27"/>
        <v>0</v>
      </c>
      <c r="AG57" s="13">
        <f t="shared" si="27"/>
        <v>-101346.79</v>
      </c>
      <c r="AH57" s="13">
        <f t="shared" si="27"/>
        <v>-66136.649999999994</v>
      </c>
      <c r="AI57" s="13">
        <f t="shared" si="27"/>
        <v>0</v>
      </c>
      <c r="AJ57" s="13">
        <f t="shared" si="27"/>
        <v>0</v>
      </c>
      <c r="AK57" s="13">
        <f t="shared" si="27"/>
        <v>183.01999999999998</v>
      </c>
      <c r="AL57" s="13">
        <f t="shared" si="27"/>
        <v>365.15</v>
      </c>
      <c r="AM57" s="13">
        <f t="shared" si="27"/>
        <v>0</v>
      </c>
      <c r="AN57" s="13">
        <f t="shared" si="27"/>
        <v>0</v>
      </c>
      <c r="AO57" s="13">
        <f t="shared" si="27"/>
        <v>57401.53</v>
      </c>
      <c r="AP57" s="13">
        <f t="shared" ref="AP57:BU57" si="28">SUM(AP3:AP56)</f>
        <v>114514.79</v>
      </c>
      <c r="AQ57" s="13">
        <f t="shared" si="28"/>
        <v>0</v>
      </c>
      <c r="AR57" s="13">
        <f t="shared" si="28"/>
        <v>0</v>
      </c>
      <c r="AS57" s="13">
        <f t="shared" si="28"/>
        <v>0</v>
      </c>
      <c r="AT57" s="13">
        <f t="shared" si="28"/>
        <v>0</v>
      </c>
      <c r="AU57" s="13">
        <f t="shared" si="28"/>
        <v>0</v>
      </c>
      <c r="AV57" s="13">
        <f t="shared" si="28"/>
        <v>0</v>
      </c>
      <c r="AW57" s="13">
        <f t="shared" si="28"/>
        <v>0</v>
      </c>
      <c r="AX57" s="13">
        <f t="shared" si="28"/>
        <v>0</v>
      </c>
      <c r="AY57" s="13">
        <f t="shared" si="28"/>
        <v>0</v>
      </c>
      <c r="AZ57" s="13">
        <f t="shared" si="28"/>
        <v>0</v>
      </c>
      <c r="BA57" s="13">
        <f t="shared" si="28"/>
        <v>-2739.77</v>
      </c>
      <c r="BB57" s="13">
        <f t="shared" si="28"/>
        <v>0</v>
      </c>
      <c r="BC57" s="13">
        <f t="shared" si="28"/>
        <v>0</v>
      </c>
      <c r="BD57" s="13">
        <f t="shared" si="28"/>
        <v>0</v>
      </c>
      <c r="BE57" s="13">
        <f t="shared" si="28"/>
        <v>0</v>
      </c>
      <c r="BF57" s="13">
        <f t="shared" si="28"/>
        <v>0</v>
      </c>
      <c r="BG57" s="13">
        <f t="shared" si="28"/>
        <v>-140000</v>
      </c>
      <c r="BH57" s="13">
        <f t="shared" si="28"/>
        <v>0</v>
      </c>
      <c r="BI57" s="13">
        <f t="shared" si="28"/>
        <v>0</v>
      </c>
      <c r="BJ57" s="13">
        <f t="shared" si="28"/>
        <v>0</v>
      </c>
      <c r="BK57" s="13">
        <f t="shared" si="28"/>
        <v>78093</v>
      </c>
      <c r="BL57" s="13">
        <f t="shared" si="28"/>
        <v>55200</v>
      </c>
      <c r="BM57" s="13">
        <f t="shared" si="28"/>
        <v>0</v>
      </c>
      <c r="BN57" s="13">
        <f t="shared" si="28"/>
        <v>0</v>
      </c>
      <c r="BO57" s="13">
        <f t="shared" si="28"/>
        <v>0</v>
      </c>
      <c r="BP57" s="13">
        <f t="shared" si="28"/>
        <v>0</v>
      </c>
      <c r="BQ57" s="13">
        <f t="shared" si="28"/>
        <v>0</v>
      </c>
      <c r="BR57" s="13">
        <f t="shared" si="28"/>
        <v>548.16999999999996</v>
      </c>
    </row>
    <row r="58" spans="1:70" s="1" customFormat="1" ht="14.25" thickBot="1" x14ac:dyDescent="0.3">
      <c r="A58" s="25"/>
      <c r="C58" s="15"/>
      <c r="D58" s="17"/>
      <c r="E58" s="15"/>
      <c r="F58" s="15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</row>
    <row r="59" spans="1:70" s="23" customFormat="1" ht="14.25" thickBot="1" x14ac:dyDescent="0.3">
      <c r="A59" s="27" t="s">
        <v>86</v>
      </c>
      <c r="B59" s="19"/>
      <c r="C59" s="20"/>
      <c r="D59" s="21"/>
      <c r="E59" s="20">
        <f>E57+E2</f>
        <v>183.01999999999998</v>
      </c>
      <c r="F59" s="20">
        <f>F57+F2</f>
        <v>365.15</v>
      </c>
      <c r="G59" s="20">
        <f>G57+G2</f>
        <v>517983.98000000004</v>
      </c>
      <c r="H59" s="20"/>
      <c r="I59" s="20"/>
      <c r="J59" s="22">
        <f>J57+J2</f>
        <v>0</v>
      </c>
      <c r="K59" s="22">
        <f>K57+K2</f>
        <v>0</v>
      </c>
      <c r="L59" s="22">
        <f>L57+L2</f>
        <v>0</v>
      </c>
      <c r="M59" s="22">
        <f>M57+M2</f>
        <v>0</v>
      </c>
      <c r="N59" s="22">
        <f>N57+N2</f>
        <v>0</v>
      </c>
      <c r="O59" s="22">
        <f>O57+O2</f>
        <v>0</v>
      </c>
      <c r="P59" s="22">
        <f>P57+P2</f>
        <v>0</v>
      </c>
      <c r="Q59" s="22">
        <f>Q57+Q2</f>
        <v>250.42999999999998</v>
      </c>
      <c r="R59" s="22">
        <f>R57+R2</f>
        <v>0</v>
      </c>
      <c r="S59" s="22">
        <f>S57+S2</f>
        <v>1182.3700000000001</v>
      </c>
      <c r="T59" s="22">
        <f>T57+T2</f>
        <v>2325.96</v>
      </c>
      <c r="U59" s="22">
        <f>U57+U2</f>
        <v>635</v>
      </c>
      <c r="V59" s="22">
        <f>V57+V2</f>
        <v>146.03</v>
      </c>
      <c r="W59" s="22">
        <f>W57+W2</f>
        <v>0</v>
      </c>
      <c r="X59" s="22">
        <f>X57+X2</f>
        <v>50</v>
      </c>
      <c r="Y59" s="22">
        <f>Y57+Y2</f>
        <v>381.23</v>
      </c>
      <c r="Z59" s="22">
        <f>Z57+Z2</f>
        <v>0</v>
      </c>
      <c r="AA59" s="22">
        <f>AA57+AA2</f>
        <v>27.869999999999997</v>
      </c>
      <c r="AB59" s="22">
        <f>AB57+AB2</f>
        <v>0</v>
      </c>
      <c r="AC59" s="22">
        <f>AC57+AC2</f>
        <v>15</v>
      </c>
      <c r="AD59" s="22">
        <f>AD57+AD2</f>
        <v>0</v>
      </c>
      <c r="AE59" s="22">
        <f>AE57+AE2</f>
        <v>0</v>
      </c>
      <c r="AF59" s="22">
        <f>AF57+AF2</f>
        <v>0</v>
      </c>
      <c r="AG59" s="22">
        <f>AG57+AG2</f>
        <v>-101346.79</v>
      </c>
      <c r="AH59" s="22">
        <f>AH57+AH2</f>
        <v>58229.150000000023</v>
      </c>
      <c r="AI59" s="22">
        <f>AI57+AI2</f>
        <v>401270.99</v>
      </c>
      <c r="AJ59" s="22">
        <f>AJ57+AJ2</f>
        <v>0</v>
      </c>
      <c r="AK59" s="22">
        <f>AK57+AK2</f>
        <v>183.01999999999998</v>
      </c>
      <c r="AL59" s="22">
        <f>AL57+AL2</f>
        <v>365.15</v>
      </c>
      <c r="AM59" s="22">
        <f>AM57+AM2</f>
        <v>0</v>
      </c>
      <c r="AN59" s="22">
        <f>AN57+AN2</f>
        <v>0</v>
      </c>
      <c r="AO59" s="22">
        <f>AO57+AO2</f>
        <v>0</v>
      </c>
      <c r="AP59" s="22">
        <f>AP57+AP2</f>
        <v>0</v>
      </c>
      <c r="AQ59" s="22">
        <f>AQ57+AQ2</f>
        <v>68313</v>
      </c>
      <c r="AR59" s="22">
        <f>AR57+AR2</f>
        <v>4063</v>
      </c>
      <c r="AS59" s="22">
        <f>AS57+AS2</f>
        <v>91727.670000000027</v>
      </c>
      <c r="AT59" s="22">
        <f>AT57+AT2</f>
        <v>-81101.17</v>
      </c>
      <c r="AU59" s="22">
        <f>AU57+AU2</f>
        <v>113106.26</v>
      </c>
      <c r="AV59" s="22">
        <f>AV57+AV2</f>
        <v>-108457.88</v>
      </c>
      <c r="AW59" s="22">
        <f>AW57+AW2</f>
        <v>0</v>
      </c>
      <c r="AX59" s="22">
        <f>AX57+AX2</f>
        <v>0</v>
      </c>
      <c r="AY59" s="22">
        <f>AY57+AY2</f>
        <v>0</v>
      </c>
      <c r="AZ59" s="22">
        <f>AZ57+AZ2</f>
        <v>0</v>
      </c>
      <c r="BA59" s="22">
        <f>BA57+BA2</f>
        <v>-2739.77</v>
      </c>
      <c r="BB59" s="22">
        <f>BB57+BB2</f>
        <v>-359.39</v>
      </c>
      <c r="BC59" s="22">
        <f>BC57+BC2</f>
        <v>-188.4</v>
      </c>
      <c r="BD59" s="22">
        <f>BD57+BD2</f>
        <v>0</v>
      </c>
      <c r="BE59" s="22">
        <f>BE57+BE2</f>
        <v>-16972.539999999997</v>
      </c>
      <c r="BF59" s="22">
        <f>BF57+BF2</f>
        <v>0</v>
      </c>
      <c r="BG59" s="22">
        <f>BG57+BG2</f>
        <v>-140000</v>
      </c>
      <c r="BH59" s="22">
        <f>BH57+BH2</f>
        <v>0</v>
      </c>
      <c r="BI59" s="22">
        <f>BI57+BI2</f>
        <v>0</v>
      </c>
      <c r="BJ59" s="22">
        <f>BJ57+BJ2</f>
        <v>0</v>
      </c>
      <c r="BK59" s="22">
        <f>BK57+BK2</f>
        <v>93660</v>
      </c>
      <c r="BL59" s="22">
        <f>BL57+BL2</f>
        <v>67976</v>
      </c>
      <c r="BM59" s="22">
        <f>BM57+BM2</f>
        <v>-1217.3700000000008</v>
      </c>
      <c r="BN59" s="22">
        <f>BN57+BN2</f>
        <v>-100</v>
      </c>
      <c r="BO59" s="22">
        <f>BO57+BO2</f>
        <v>-300</v>
      </c>
      <c r="BP59" s="22">
        <f>BP57+BP2</f>
        <v>-450576.65</v>
      </c>
      <c r="BQ59" s="22">
        <f>BQ57+BQ2</f>
        <v>0</v>
      </c>
      <c r="BR59" s="11">
        <f>BR57+BR2</f>
        <v>548.17000000005817</v>
      </c>
    </row>
  </sheetData>
  <autoFilter ref="A1:I54" xr:uid="{A6166D86-06BB-4B43-97FE-978A255EBB4E}">
    <filterColumn colId="1">
      <filters>
        <filter val="Encaissement CAR #24446 - client#1767"/>
        <filter val="encaissement CAR#24336 - Sphère DI"/>
        <filter val="encaissement CAR#24337 - Sphère DI"/>
        <filter val="encaissement CAR#24374 - Solstice"/>
        <filter val="encaissement CAR24338 - Sphère DI"/>
        <filter val="encaissement CAR24339 - Sphère DI"/>
        <filter val="encaissement CAR24340 - Sphère DI"/>
        <filter val="encaissement CAR24341 - Sphère DI"/>
        <filter val="encaissement CAR24342 - Sphère DI"/>
        <filter val="encaissement CAR24343 - Sphère DI"/>
        <filter val="encaissement CAR24344 - Sphère DI"/>
        <filter val="encaissement CAR24345 - Sphère DI"/>
        <filter val="encaissement CAR24346 - Sphère DI"/>
        <filter val="encaissement CAR24347 - Sphère DI"/>
        <filter val="encaissement CAR24348 - Sphère DI"/>
        <filter val="encaissement CAR24349 - Sphère DI"/>
        <filter val="encaissement CAR24351 - Sphère DI"/>
        <filter val="encaissement CAR24352 - Sphère DI"/>
        <filter val="encaissement CAR24353 - Sphère DI"/>
        <filter val="encaissement CAR24354 - Sphère DI"/>
        <filter val="encaissement CAR24355 - Sphère DI"/>
        <filter val="encaissement CAR24356 - Sphère DI"/>
        <filter val="encaissement CAR24357 - Sphère DI"/>
        <filter val="encaissement CAR24361 - client #1514 - RI Bellechasse"/>
        <filter val="encaissement CAR24384 - client#1421 - cliinique opto lachenaie"/>
        <filter val="encaissement CAR24405 - cleitn#16605 Laforest"/>
        <filter val="encaissement CAR24417 - client #1661 - Alfred Gemme"/>
        <filter val="encaissement CAR24421 - client#1669 Ventilabec"/>
        <filter val="encaissement CAR24430 - CLIENT#171 résidence richelieu"/>
        <filter val="encaissement CAR24433 - client#1736 Robert Bouchard"/>
        <filter val="encaissement CAR24458 - CLIENT#541 Pierre Lavallée"/>
        <filter val="encaissement CAR24467 - client#193luc"/>
      </filters>
    </filterColumn>
  </autoFilter>
  <conditionalFormatting sqref="A3:I54">
    <cfRule type="expression" dxfId="0" priority="1">
      <formula>AND($A3&lt;&gt;"",MOD(ROW(),2)=1)</formula>
    </cfRule>
  </conditionalFormatting>
  <dataValidations disablePrompts="1" count="2">
    <dataValidation type="list" allowBlank="1" showInputMessage="1" showErrorMessage="1" sqref="H3:I55" xr:uid="{7FF9C43E-A37A-4B04-9EFF-050A0A1388A4}">
      <formula1>Liste_de_comptes_de_GL</formula1>
    </dataValidation>
    <dataValidation type="list" allowBlank="1" showInputMessage="1" showErrorMessage="1" sqref="D3:D55" xr:uid="{7B9472B3-BF47-4A57-A61E-D166FDBD2B41}">
      <formula1>Taxesv2</formula1>
    </dataValidation>
  </dataValidations>
  <pageMargins left="0.12" right="0.12" top="0.35" bottom="0.31" header="0.15" footer="0.12"/>
  <pageSetup paperSize="120" scale="28" fitToHeight="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Août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2024-08-24T19:34:12Z</cp:lastPrinted>
  <dcterms:created xsi:type="dcterms:W3CDTF">2024-08-17T09:53:23Z</dcterms:created>
  <dcterms:modified xsi:type="dcterms:W3CDTF">2024-08-24T19:34:15Z</dcterms:modified>
</cp:coreProperties>
</file>