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546A59E7-F27A-46A7-AB39-E9183FF7CFC8}" xr6:coauthVersionLast="47" xr6:coauthVersionMax="47" xr10:uidLastSave="{00000000-0000-0000-0000-000000000000}"/>
  <bookViews>
    <workbookView xWindow="-120" yWindow="-120" windowWidth="29040" windowHeight="15840" tabRatio="836" firstSheet="3" activeTab="14" xr2:uid="{00000000-000D-0000-FFFF-FFFF00000000}"/>
  </bookViews>
  <sheets>
    <sheet name="Admin_ACO" sheetId="14" r:id="rId1"/>
    <sheet name="Admin_Master" sheetId="15" r:id="rId2"/>
    <sheet name="DEB_Recurrent" sheetId="12" r:id="rId3"/>
    <sheet name="DEB_Trans" sheetId="11" r:id="rId4"/>
    <sheet name="ENC_Détails" sheetId="9" r:id="rId5"/>
    <sheet name="ENC_Entête" sheetId="8" r:id="rId6"/>
    <sheet name="FAC_Comptes_Clients" sheetId="7" r:id="rId7"/>
    <sheet name="FAC_Entête" sheetId="2" r:id="rId8"/>
    <sheet name="FAC_Détails" sheetId="10" r:id="rId9"/>
    <sheet name="FAC_Projets_Détails" sheetId="18" r:id="rId10"/>
    <sheet name="FAC_Projets_Entête" sheetId="17" r:id="rId11"/>
    <sheet name="FAC_Sommaire_Taux" sheetId="19" r:id="rId12"/>
    <sheet name="GL_EJ_Auto" sheetId="5" r:id="rId13"/>
    <sheet name="GL_Trans" sheetId="6" r:id="rId14"/>
    <sheet name="TEC_Local" sheetId="1" r:id="rId15"/>
  </sheets>
  <definedNames>
    <definedName name="_xlnm._FilterDatabase" localSheetId="2">DEB_Recurrent!$A$1:$M$1</definedName>
    <definedName name="_xlnm._FilterDatabase" localSheetId="3">DEB_Trans!$A$1:$P$1</definedName>
    <definedName name="_xlnm._FilterDatabase" localSheetId="4">ENC_Détails!$A$1:$H$1</definedName>
    <definedName name="_xlnm._FilterDatabase" localSheetId="5">ENC_Entête!$A$1:$F$1</definedName>
    <definedName name="_xlnm._FilterDatabase" localSheetId="6">FAC_Comptes_Clients!$A$1:$J$1</definedName>
    <definedName name="_xlnm._FilterDatabase" localSheetId="7">FAC_Entête!$A$1:$V$1</definedName>
    <definedName name="_xlnm._FilterDatabase" localSheetId="9" hidden="1">FAC_Projets_Détails!$A$1:$J$1</definedName>
    <definedName name="_xlnm._FilterDatabase" localSheetId="13">GL_Trans!$A$1:$J$1</definedName>
    <definedName name="_xlnm._FilterDatabase" localSheetId="14">TEC_Local!$A$1:$P$1</definedName>
    <definedName name="AcctType" localSheetId="0" hidden="1">#REF!</definedName>
    <definedName name="AcctType" localSheetId="1" hidden="1">#REF!</definedName>
    <definedName name="AcctType" hidden="1">#REF!</definedName>
    <definedName name="AnneeA" localSheetId="1">Admin_Master!$R$16</definedName>
    <definedName name="AnneeDe" localSheetId="1">Admin_Master!$Q$16</definedName>
    <definedName name="AnneePrecA" localSheetId="1">Admin_Master!$R$17</definedName>
    <definedName name="AnneePrecDe" localSheetId="1">Admin_Master!$Q$17</definedName>
    <definedName name="Aujourdhui" localSheetId="1">Admin_Master!$Q$11</definedName>
    <definedName name="Cust_ID" localSheetId="0" hidden="1">OFFSET(#REF!,1,,COUNTA(#REF!)-1,1)</definedName>
    <definedName name="Cust_ID" localSheetId="1" hidden="1">OFFSET(#REF!,1,,COUNTA(#REF!)-1,1)</definedName>
    <definedName name="Cust_ID" hidden="1">OFFSET(#REF!,1,,COUNTA(#REF!)-1,1)</definedName>
    <definedName name="Cust_Name" localSheetId="0" hidden="1">OFFSET(#REF!,1,,COUNTA(#REF!)-1,1)</definedName>
    <definedName name="Cust_Name" localSheetId="1" hidden="1">OFFSET(#REF!,1,,COUNTA(#REF!)-1,1)</definedName>
    <definedName name="Cust_Name" hidden="1">OFFSET(#REF!,1,,COUNTA(#REF!)-1,1)</definedName>
    <definedName name="DateDebutSemaine" localSheetId="1">Admin_Master!$Q$20</definedName>
    <definedName name="DateFinSemaine" localSheetId="1">Admin_Master!$R$20</definedName>
    <definedName name="DateRange" localSheetId="1">Admin_Master!$P$11:$P$21</definedName>
    <definedName name="dnrAutresFrais" localSheetId="1">OFFSET(Admin_Master!$P$39,,,COUNTA(Admin_Master!$D:$D)-31,1)</definedName>
    <definedName name="dnrClients_All">OFFSET(#REF!,,,COUNTA(#REF!)-1,10)</definedName>
    <definedName name="dnrClients_Names_Only">OFFSET(#REF!,,,COUNTA(#REF!)-1,1)</definedName>
    <definedName name="dnrDescEJRecurrente">OFFSET(#REF!,,,COUNTA(#REF!)-1,2)</definedName>
    <definedName name="dnrInv_ID">OFFSET(#REF!,1,,COUNTA(#REF!)-2,1)</definedName>
    <definedName name="dnrLogAppli" localSheetId="1">#REF!</definedName>
    <definedName name="dnrPlanComptableDescription" comment="Généré par Dynamic_Range_Redefine_Plan_Comptable()" localSheetId="1">OFFSET(Admin_Master!$T$11,,,COUNTA(Admin_Master!$T:$T)-2,2)</definedName>
    <definedName name="dnrProf_All">OFFSET(Admin_Master!$D$11,,,4,4)</definedName>
    <definedName name="dnrProf_Initials_Only" localSheetId="1">OFFSET(Admin_Master!$D$11,,,4,1)</definedName>
    <definedName name="dnrServices" localSheetId="1">OFFSET(Admin_Master!$Z$12,,,COUNTA(Admin_Master!$Z:$Z)-1,1)</definedName>
    <definedName name="dnrTaux_Horaires">Tableau377[#All]</definedName>
    <definedName name="dnrTauxDeTaxe" localSheetId="1">OFFSET(Admin_Master!$L$11,,,COUNTA(Admin_Master!$L:$L)-2,3)</definedName>
    <definedName name="FAC_Label_AmountDue" localSheetId="1">Admin_Master!$P$32</definedName>
    <definedName name="FAC_Label_AmountDue_Bold" localSheetId="1">Admin_Master!$R$32</definedName>
    <definedName name="FAC_Label_Deposit" localSheetId="1">Admin_Master!$P$31</definedName>
    <definedName name="FAC_Label_Deposit_Bold" localSheetId="1">Admin_Master!$R$31</definedName>
    <definedName name="FAC_Label_Frais_1" localSheetId="1">Admin_Master!$P$39</definedName>
    <definedName name="FAC_Label_Frais_2" localSheetId="1">Admin_Master!$P$41</definedName>
    <definedName name="FAC_Label_Frais_3" localSheetId="1">Admin_Master!$P$42</definedName>
    <definedName name="FAC_Label_GrandTotal" localSheetId="1">Admin_Master!$P$30</definedName>
    <definedName name="FAC_Label_GrandTotal_Bold" localSheetId="1">Admin_Master!$R$30</definedName>
    <definedName name="FAC_Label_SubTotal_1" localSheetId="1">Admin_Master!$P$26</definedName>
    <definedName name="FAC_Label_SubTotal_1_Bold" localSheetId="1">Admin_Master!$R$26</definedName>
    <definedName name="FAC_Label_SubTotal_2" localSheetId="1">Admin_Master!$P$27</definedName>
    <definedName name="FAC_Label_SubTotal_2_Bold" localSheetId="1">Admin_Master!$R$27</definedName>
    <definedName name="FAC_Label_TPS" localSheetId="1">Admin_Master!$P$28</definedName>
    <definedName name="FAC_Label_TPS_Bold" localSheetId="1">Admin_Master!$R$28</definedName>
    <definedName name="FAC_Label_TVQ" localSheetId="1">Admin_Master!$P$29</definedName>
    <definedName name="FAC_Label_TVQ_Bold" localSheetId="1">Admin_Master!$R$29</definedName>
    <definedName name="FAC_Projets_Détails_New">FAC_Projets_Détails!$B$1:$J$1</definedName>
    <definedName name="FolderPDFInvoice" localSheetId="1">Admin_Master!$F$6</definedName>
    <definedName name="FolderSharedData" localSheetId="1">Admin_Master!$F$5</definedName>
    <definedName name="Invoice_Amount">OFFSET(#REF!,1,,COUNTA(#REF!)-1,1)</definedName>
    <definedName name="Invoice_Balance">OFFSET(#REF!,1,,COUNTA(#REF!)-1,1)</definedName>
    <definedName name="Invoice_CustName">OFFSET(#REF!,1,,COUNTA(#REF!)-1,1)</definedName>
    <definedName name="Invoice_Date">OFFSET(#REF!,1,,COUNTA(#REF!)-1,1)</definedName>
    <definedName name="Invoice_DaysOver">OFFSET(#REF!,1,,COUNTA(#REF!)-1,1)</definedName>
    <definedName name="Invoice_DueDate">OFFSET(#REF!,1,,COUNTA(#REF!)-1,1)</definedName>
    <definedName name="Invoice_ID">OFFSET(#REF!,1,,COUNTA(#REF!)-1,1)</definedName>
    <definedName name="Invoice_Total">OFFSET(#REF!,1,,COUNTA(#REF!)-1,1)</definedName>
    <definedName name="Invoice_TotPaid">OFFSET(#REF!,1,,COUNTA(#REF!)-1,1)</definedName>
    <definedName name="LoggedInUser" localSheetId="1">Admin_Master!$R$6</definedName>
    <definedName name="MoisA" localSheetId="1">Admin_Master!$R$12</definedName>
    <definedName name="MoisA">Admin_Master!$R$12</definedName>
    <definedName name="MoisDe" localSheetId="1">Admin_Master!$Q$12</definedName>
    <definedName name="MoisDe">Admin_Master!$Q$12</definedName>
    <definedName name="MoisFinAnnéeFinancière" localSheetId="1">Admin_Master!$N$21</definedName>
    <definedName name="MoisFinAnnéeFinancière">Admin_Master!$N$21</definedName>
    <definedName name="MoisPrecA" localSheetId="1">Admin_Master!$R$13</definedName>
    <definedName name="MoisPrecA">Admin_Master!$R$13</definedName>
    <definedName name="MoisPrecDe" localSheetId="1">Admin_Master!$Q$13</definedName>
    <definedName name="MoisPrecDe">Admin_Master!$Q$13</definedName>
    <definedName name="NomEntreprise" localSheetId="1">Admin_Master!$F$3</definedName>
    <definedName name="NomEntreprise">Admin_Master!$F$3</definedName>
    <definedName name="Pay_ID">OFFSET(#REF!,1,,COUNTA(#REF!)-1,1)</definedName>
    <definedName name="PayItem_Amount">OFFSET(#REF!,1,,COUNTA(#REF!)-1,1)</definedName>
    <definedName name="PayItem_Customer">OFFSET(#REF!,1,,COUNTA(#REF!)-1,1)</definedName>
    <definedName name="PayItem_ID">OFFSET(#REF!,1,,COUNTA(#REF!)-1,1)</definedName>
    <definedName name="PayItem_Inv_No">OFFSET(#REF!,1,,COUNTA(#REF!)-1,1)</definedName>
    <definedName name="PayTypes" localSheetId="1">OFFSET(Admin_Master!$I$29,,,COUNTA(Admin_Master!$I$29:$I$35),1)</definedName>
    <definedName name="PayTypes">OFFSET(#REF!,,,COUNTA(#REF!),1)</definedName>
    <definedName name="Pmnt_Amount">OFFSET(#REF!,,,COUNTA(#REF!),1)</definedName>
    <definedName name="Pmnt_ID">OFFSET(#REF!,,,COUNTA(#REF!),1)</definedName>
    <definedName name="Pmnt_InvNumb" comment="Pour déterminer les paiements">OFFSET(#REF!,,,COUNTA(#REF!),1)</definedName>
    <definedName name="QuinzeJoursA" localSheetId="1">Admin_Master!$R$19</definedName>
    <definedName name="QuinzeJoursA">Admin_Master!$R$19</definedName>
    <definedName name="QuinzeJoursDe" localSheetId="1">Admin_Master!$Q$19</definedName>
    <definedName name="QuinzeJoursDe">Admin_Master!$Q$19</definedName>
    <definedName name="SeptJoursA" localSheetId="1">Admin_Master!$R$18</definedName>
    <definedName name="SeptJoursA">Admin_Master!$R$18</definedName>
    <definedName name="SeptJoursDe" localSheetId="1">Admin_Master!$Q$18</definedName>
    <definedName name="SeptJoursDe">Admin_Master!$Q$18</definedName>
    <definedName name="Status" localSheetId="1">Admin_Master!$G$49</definedName>
    <definedName name="TabOrder">#REF!,#REF!,#REF!,#REF!,#REF!,#REF!,#REF!,#REF!,#REF!,#REF!,#REF!,#REF!,#REF!,#REF!,#REF!,#REF!,#REF!,#REF!,#REF!</definedName>
    <definedName name="TauxHoraireFacturation" localSheetId="1">Admin_Master!$D$76</definedName>
    <definedName name="TEC_Client_ID" localSheetId="1">Admin_Master!$B$6</definedName>
    <definedName name="TEC_Current_ID" localSheetId="1">Admin_Master!$B$7</definedName>
    <definedName name="TEC_Date" localSheetId="1">Admin_Master!$B$5</definedName>
    <definedName name="TEC_Initials" localSheetId="1">Admin_Master!$B$3</definedName>
    <definedName name="TEC_Prof_ID" localSheetId="1">Admin_Master!$B$4</definedName>
    <definedName name="TotalDue">#REF!</definedName>
    <definedName name="TotalOverdue">#REF!</definedName>
    <definedName name="TrimA" localSheetId="1">Admin_Master!$R$14</definedName>
    <definedName name="TrimDe" localSheetId="1">Admin_Master!$Q$14</definedName>
    <definedName name="TrimPrecA" localSheetId="1">Admin_Master!$R$15</definedName>
    <definedName name="TrimPrecDe" localSheetId="1">Admin_Master!$Q$15</definedName>
    <definedName name="Years" localSheetId="1">Admin_Master!$I$11:$I$17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4" i="15" l="1"/>
  <c r="R19" i="15"/>
  <c r="Q19" i="15"/>
  <c r="R18" i="15"/>
  <c r="Q18" i="15"/>
  <c r="R13" i="15"/>
  <c r="Q13" i="15"/>
  <c r="R12" i="15"/>
  <c r="Q12" i="15"/>
  <c r="R11" i="15"/>
  <c r="Q11" i="15"/>
  <c r="Q20" i="15" s="1"/>
  <c r="R20" i="15" s="1"/>
  <c r="J44" i="14"/>
  <c r="R19" i="14"/>
  <c r="Q19" i="14"/>
  <c r="R18" i="14"/>
  <c r="Q18" i="14"/>
  <c r="R13" i="14"/>
  <c r="Q13" i="14"/>
  <c r="R12" i="14"/>
  <c r="Q12" i="14"/>
  <c r="R11" i="14"/>
  <c r="Q11" i="14"/>
  <c r="R16" i="15" l="1"/>
  <c r="Q17" i="15"/>
  <c r="R17" i="15"/>
  <c r="R14" i="15"/>
  <c r="Q14" i="15"/>
  <c r="Q15" i="15"/>
  <c r="R15" i="15"/>
  <c r="Q16" i="15"/>
  <c r="Q20" i="14"/>
  <c r="R20" i="14" s="1"/>
  <c r="Q17" i="14" l="1"/>
  <c r="R17" i="14"/>
  <c r="R16" i="14"/>
  <c r="Q16" i="14"/>
</calcChain>
</file>

<file path=xl/sharedStrings.xml><?xml version="1.0" encoding="utf-8"?>
<sst xmlns="http://schemas.openxmlformats.org/spreadsheetml/2006/main" count="3124" uniqueCount="842">
  <si>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</si>
  <si>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</si>
  <si>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</si>
  <si>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</si>
  <si>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</si>
  <si>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</si>
  <si>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</si>
  <si>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</si>
  <si>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</si>
  <si>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</si>
  <si>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</si>
  <si>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</si>
  <si>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</si>
  <si>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</si>
  <si>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</si>
  <si>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</si>
  <si>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RMV</t>
  </si>
  <si>
    <t>MFP</t>
  </si>
  <si>
    <t>VG</t>
  </si>
  <si>
    <t>Notes</t>
  </si>
  <si>
    <t>Contact</t>
  </si>
  <si>
    <t>Honoraires</t>
  </si>
  <si>
    <t>Frais de poste</t>
  </si>
  <si>
    <t>Autres frais</t>
  </si>
  <si>
    <t>Frais de messager</t>
  </si>
  <si>
    <t>Source</t>
  </si>
  <si>
    <t>Compte</t>
  </si>
  <si>
    <t>Débit</t>
  </si>
  <si>
    <t>Crédit</t>
  </si>
  <si>
    <t>AutreRemarque</t>
  </si>
  <si>
    <t>Encaisse</t>
  </si>
  <si>
    <t>1000</t>
  </si>
  <si>
    <t>Comptes Clients</t>
  </si>
  <si>
    <t>5003</t>
  </si>
  <si>
    <t>Frais de représentation</t>
  </si>
  <si>
    <t>1202</t>
  </si>
  <si>
    <t>TPS facturée</t>
  </si>
  <si>
    <t>1200</t>
  </si>
  <si>
    <t>TPS payée</t>
  </si>
  <si>
    <t>1203</t>
  </si>
  <si>
    <t>TVQ facturée</t>
  </si>
  <si>
    <t>1201</t>
  </si>
  <si>
    <t>TVQ payée</t>
  </si>
  <si>
    <t>4000</t>
  </si>
  <si>
    <t>Revenus de consultation</t>
  </si>
  <si>
    <t>5009</t>
  </si>
  <si>
    <t>5008</t>
  </si>
  <si>
    <t>Frais de communications</t>
  </si>
  <si>
    <t>5010</t>
  </si>
  <si>
    <t>Salaires et Sous-traitance</t>
  </si>
  <si>
    <t>1230</t>
  </si>
  <si>
    <t>Frais payés d'avance</t>
  </si>
  <si>
    <t>1100</t>
  </si>
  <si>
    <t>2700</t>
  </si>
  <si>
    <t>Dividendes</t>
  </si>
  <si>
    <t>1250</t>
  </si>
  <si>
    <t>Mobilier de bureau</t>
  </si>
  <si>
    <t>2000</t>
  </si>
  <si>
    <t>VISA Odyssey Desjardins</t>
  </si>
  <si>
    <t>VISA</t>
  </si>
  <si>
    <t>5013</t>
  </si>
  <si>
    <t>Frais financiers</t>
  </si>
  <si>
    <t>Avance - Prêt GCP</t>
  </si>
  <si>
    <t>5011</t>
  </si>
  <si>
    <t>Assurance &amp; Cotisation professionnelle</t>
  </si>
  <si>
    <t>Avances à Fiducie Famille Charron</t>
  </si>
  <si>
    <t>Revenus</t>
  </si>
  <si>
    <t>Revenus - Sociétés apparentées</t>
  </si>
  <si>
    <t>Revenus d'intérêts</t>
  </si>
  <si>
    <t>Fournitures informatiques &amp; Site web</t>
  </si>
  <si>
    <t>Loyer</t>
  </si>
  <si>
    <t>5007a</t>
  </si>
  <si>
    <t>No_Compte</t>
  </si>
  <si>
    <t>2107</t>
  </si>
  <si>
    <t>Prêt - Compte d'urgence</t>
  </si>
  <si>
    <t>1210</t>
  </si>
  <si>
    <t>Travaux en cours</t>
  </si>
  <si>
    <t>NO_EJA</t>
  </si>
  <si>
    <t>5007</t>
  </si>
  <si>
    <t>5007b</t>
  </si>
  <si>
    <t>Électricité - B</t>
  </si>
  <si>
    <t>5006a</t>
  </si>
  <si>
    <t>Customer</t>
  </si>
  <si>
    <t>Terms</t>
  </si>
  <si>
    <t>Status</t>
  </si>
  <si>
    <t>Total</t>
  </si>
  <si>
    <t>Balance</t>
  </si>
  <si>
    <t>Net 30</t>
  </si>
  <si>
    <t>Open</t>
  </si>
  <si>
    <t>Unpaid</t>
  </si>
  <si>
    <t>Net 15</t>
  </si>
  <si>
    <t>Amount</t>
  </si>
  <si>
    <t>Row</t>
  </si>
  <si>
    <t>Banque</t>
  </si>
  <si>
    <t>5020</t>
  </si>
  <si>
    <t>Assurance - loyer - 0</t>
  </si>
  <si>
    <t>Inv_No</t>
  </si>
  <si>
    <t>Pay_ID</t>
  </si>
  <si>
    <t>Pay_Date</t>
  </si>
  <si>
    <t>Pay_Type</t>
  </si>
  <si>
    <t>Pay_Amount</t>
  </si>
  <si>
    <t>Invoice_Date</t>
  </si>
  <si>
    <t>Paid</t>
  </si>
  <si>
    <t>Net 60</t>
  </si>
  <si>
    <t>Due_Date</t>
  </si>
  <si>
    <t>Total_Paid</t>
  </si>
  <si>
    <t>Days_Overdue</t>
  </si>
  <si>
    <t>AR_Total</t>
  </si>
  <si>
    <t>Frais d'expert en taxes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</si>
  <si>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</si>
  <si>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</si>
  <si>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</si>
  <si>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</si>
  <si>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</si>
  <si>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</si>
  <si>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</si>
  <si>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</si>
  <si>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</si>
  <si>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</si>
  <si>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</si>
  <si>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</si>
  <si>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</si>
  <si>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</si>
  <si>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</si>
  <si>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</si>
  <si>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</si>
  <si>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</si>
  <si>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</si>
  <si>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</si>
  <si>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</si>
  <si>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</si>
  <si>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</si>
  <si>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No_Entrée</t>
  </si>
  <si>
    <t>5002</t>
  </si>
  <si>
    <t>2200</t>
  </si>
  <si>
    <t>2201</t>
  </si>
  <si>
    <t>Invoice_No</t>
  </si>
  <si>
    <t>5005</t>
  </si>
  <si>
    <t>Frais de publicité</t>
  </si>
  <si>
    <t>5003b</t>
  </si>
  <si>
    <t>Golf / Pourvoirie</t>
  </si>
  <si>
    <t>TimeStamp</t>
  </si>
  <si>
    <t>1204</t>
  </si>
  <si>
    <t>Acomptes provisionnels - TPS</t>
  </si>
  <si>
    <t>DateFacturee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</si>
  <si>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</si>
  <si>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</si>
  <si>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</si>
  <si>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</si>
  <si>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</si>
  <si>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</si>
  <si>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</si>
  <si>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</si>
  <si>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</si>
  <si>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</si>
  <si>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</si>
  <si>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</si>
  <si>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</si>
  <si>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</si>
  <si>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Inv_Row</t>
  </si>
  <si>
    <t>Adresse1</t>
  </si>
  <si>
    <t>Adresse3</t>
  </si>
  <si>
    <t>Adresse2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</si>
  <si>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</si>
  <si>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</si>
  <si>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</si>
  <si>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</si>
  <si>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</si>
  <si>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</si>
  <si>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</si>
  <si>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</si>
  <si>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</si>
  <si>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</si>
  <si>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FP</t>
  </si>
  <si>
    <t>Virement</t>
  </si>
  <si>
    <t>Fournitures de bureau</t>
  </si>
  <si>
    <t>5006</t>
  </si>
  <si>
    <t>Chèque</t>
  </si>
  <si>
    <t>Paiement pré-autorisé</t>
  </si>
  <si>
    <t>P</t>
  </si>
  <si>
    <t>ST</t>
  </si>
  <si>
    <t>Électricité - A</t>
  </si>
  <si>
    <t>AMEX</t>
  </si>
  <si>
    <t>Autre</t>
  </si>
  <si>
    <t>5021</t>
  </si>
  <si>
    <t>Assurance - loyer - 1</t>
  </si>
  <si>
    <t>5022</t>
  </si>
  <si>
    <t>Assurance - loyer - 2</t>
  </si>
  <si>
    <t>5023</t>
  </si>
  <si>
    <t>Assurance - loyer - 3</t>
  </si>
  <si>
    <t>No_Deb_Rec</t>
  </si>
  <si>
    <t>REP</t>
  </si>
  <si>
    <t>2011</t>
  </si>
  <si>
    <t>TEC</t>
  </si>
  <si>
    <t>Initiales:</t>
  </si>
  <si>
    <t>Nom de l'entyreprise:</t>
  </si>
  <si>
    <t>GC FISCALITÉ PLUS INC.</t>
  </si>
  <si>
    <t>Prof_ID:</t>
  </si>
  <si>
    <t>Date:</t>
  </si>
  <si>
    <t>Répertoire de données:</t>
  </si>
  <si>
    <t>C:\VBA\GC_FISCALITÉ\DataFiles</t>
  </si>
  <si>
    <t>Client_ID:</t>
  </si>
  <si>
    <t>Répertoire copie fact. PDF:</t>
  </si>
  <si>
    <t>C:\VBA\GC_FISCALITÉ\Factures_PDF</t>
  </si>
  <si>
    <t>Current_TEC_ID:</t>
  </si>
  <si>
    <t>Current J/E #:</t>
  </si>
  <si>
    <t>PROFESSIONNELS</t>
  </si>
  <si>
    <t>Années &amp; Date fin d'année</t>
  </si>
  <si>
    <t>TAXES &amp; TAUX DE TAXE</t>
  </si>
  <si>
    <t>DATES RAPIDES</t>
  </si>
  <si>
    <t>PLAN COMPTABLE</t>
  </si>
  <si>
    <t>Liste des services</t>
  </si>
  <si>
    <t>Initiales</t>
  </si>
  <si>
    <t>Prénom</t>
  </si>
  <si>
    <t>Nom</t>
  </si>
  <si>
    <t>Années</t>
  </si>
  <si>
    <t>Date Fin Année</t>
  </si>
  <si>
    <t>Code</t>
  </si>
  <si>
    <t>Du</t>
  </si>
  <si>
    <t>Au</t>
  </si>
  <si>
    <t>ID</t>
  </si>
  <si>
    <t>Guillaume</t>
  </si>
  <si>
    <t>Charron</t>
  </si>
  <si>
    <t>F</t>
  </si>
  <si>
    <t>Aujourd'hui</t>
  </si>
  <si>
    <t>Actifs</t>
  </si>
  <si>
    <t>Service_ID</t>
  </si>
  <si>
    <t>Gabarits</t>
  </si>
  <si>
    <t>Vladimir</t>
  </si>
  <si>
    <t>Gervais</t>
  </si>
  <si>
    <t>Mois Courant</t>
  </si>
  <si>
    <t>Marie-France</t>
  </si>
  <si>
    <t>Paquin</t>
  </si>
  <si>
    <t>Mois Dernier</t>
  </si>
  <si>
    <t>Provision pour mauvaises créances</t>
  </si>
  <si>
    <t>1101</t>
  </si>
  <si>
    <t>Robert M.</t>
  </si>
  <si>
    <t>Vigneault</t>
  </si>
  <si>
    <t>Trimestre courant</t>
  </si>
  <si>
    <t>Trimestre précédent</t>
  </si>
  <si>
    <t>Année courante</t>
  </si>
  <si>
    <t>TAUX HORAIRES</t>
  </si>
  <si>
    <t>Année précédente</t>
  </si>
  <si>
    <t>Taux horaire</t>
  </si>
  <si>
    <t>7 derniers jours</t>
  </si>
  <si>
    <t>15 derniers jours</t>
  </si>
  <si>
    <t>Acomptes provisionnels - TVQ</t>
  </si>
  <si>
    <t>1205</t>
  </si>
  <si>
    <t>Semaine</t>
  </si>
  <si>
    <t>Recueuillir les différentes informations pertinentes à l'élaboration de la planification fiscale ;</t>
  </si>
  <si>
    <t>A01</t>
  </si>
  <si>
    <t>Dernier mois année fin.</t>
  </si>
  <si>
    <t>Dates manuelles</t>
  </si>
  <si>
    <t>Recueuillir les informations pour la création d'une société;</t>
  </si>
  <si>
    <t>B01</t>
  </si>
  <si>
    <t>Amort. Cum - mobil. de bureau</t>
  </si>
  <si>
    <t>1251</t>
  </si>
  <si>
    <t>A02, B02</t>
  </si>
  <si>
    <t>Libellés de facture</t>
  </si>
  <si>
    <t>Matériel informatique</t>
  </si>
  <si>
    <t>1260</t>
  </si>
  <si>
    <t>Analyse des livres des minutes pour déterminer les caractéristiques fiscales des actions;</t>
  </si>
  <si>
    <t>Gras</t>
  </si>
  <si>
    <t>Amort. Cum - mat. Inform.</t>
  </si>
  <si>
    <t>1261</t>
  </si>
  <si>
    <t>A03</t>
  </si>
  <si>
    <t>Total - Honoraires professionnels</t>
  </si>
  <si>
    <t>OUI</t>
  </si>
  <si>
    <t>Logiciel informatique</t>
  </si>
  <si>
    <t>1270</t>
  </si>
  <si>
    <t>B03</t>
  </si>
  <si>
    <t>Total avant taxes</t>
  </si>
  <si>
    <t>Amort. Cum - logiciels</t>
  </si>
  <si>
    <t>1271</t>
  </si>
  <si>
    <t>Rédaction de directives aux juristes afin de mettre en place la planification fiscale ;</t>
  </si>
  <si>
    <t>Type de paiements</t>
  </si>
  <si>
    <t>Code de Taxe (Débours)</t>
  </si>
  <si>
    <t>T.P.S.  # 849759626RT0001</t>
  </si>
  <si>
    <t>NON</t>
  </si>
  <si>
    <t>Achalandage</t>
  </si>
  <si>
    <t>1300</t>
  </si>
  <si>
    <t>Préparation d'organigrammes corporatifs avant et après opérations;</t>
  </si>
  <si>
    <t>T.V.Q. # 1214451162TQ0001</t>
  </si>
  <si>
    <t>Amort. Cum - Achalandage</t>
  </si>
  <si>
    <t>1301</t>
  </si>
  <si>
    <t>Recherches et analyses fiscales requises pour la mise en place de la réorganisation;</t>
  </si>
  <si>
    <t>A04, B04</t>
  </si>
  <si>
    <t>Comptant</t>
  </si>
  <si>
    <t>GRAND TOTAL</t>
  </si>
  <si>
    <t>1400</t>
  </si>
  <si>
    <t>Frais divers (Facturation)</t>
  </si>
  <si>
    <t>Sommes perçues d'avance (dépôt)</t>
  </si>
  <si>
    <t>Passifs</t>
  </si>
  <si>
    <t>SOMME DUE</t>
  </si>
  <si>
    <t>Avances de Guillaume Charron</t>
  </si>
  <si>
    <t>2010</t>
  </si>
  <si>
    <t>Révision de la documentation juridique afférente à la présente réorganisation;</t>
  </si>
  <si>
    <t>B05</t>
  </si>
  <si>
    <t>Discussion avec un expert en taxes à la consommation pour les différents aspects de la réorganisation;</t>
  </si>
  <si>
    <t>Transfert</t>
  </si>
  <si>
    <t>Compte fournisseur</t>
  </si>
  <si>
    <t>2100</t>
  </si>
  <si>
    <t>Régularisations</t>
  </si>
  <si>
    <t>Avances avec 9249-3626 Québec inc.</t>
  </si>
  <si>
    <t>2105</t>
  </si>
  <si>
    <t>Divers calculs effectués en lien avec la mise en place;</t>
  </si>
  <si>
    <t>Avances avec 9333-4829 Québec inc</t>
  </si>
  <si>
    <t>2106</t>
  </si>
  <si>
    <t>B06</t>
  </si>
  <si>
    <t>INVOICE STATUS</t>
  </si>
  <si>
    <t>Impôt Fédéral à payer</t>
  </si>
  <si>
    <t>Préparation des formulaires de roulement T2057 et TP-518 requis;</t>
  </si>
  <si>
    <t>PAYMENT TERMS</t>
  </si>
  <si>
    <t>Default</t>
  </si>
  <si>
    <t>Impôt Québec à payer</t>
  </si>
  <si>
    <t>Term Name</t>
  </si>
  <si>
    <t>Days</t>
  </si>
  <si>
    <t>Billed</t>
  </si>
  <si>
    <t>Acomptes - Impôt Fédéral</t>
  </si>
  <si>
    <t>2202</t>
  </si>
  <si>
    <t>Préparation des formulaires de taxes FP-2044 requis pour le transfert de la totalité ou presque d'une entreprise;</t>
  </si>
  <si>
    <t>Due on receipt</t>
  </si>
  <si>
    <t>Acomptes - Impôt Québec</t>
  </si>
  <si>
    <t>2203</t>
  </si>
  <si>
    <t>Préparation des différents formulaires et annexes requises afin de déclarer un CDC ;</t>
  </si>
  <si>
    <t>Produit perçu d'avance</t>
  </si>
  <si>
    <t>2300</t>
  </si>
  <si>
    <t>Partial Paid</t>
  </si>
  <si>
    <t>Actions ordinaires</t>
  </si>
  <si>
    <t>2500</t>
  </si>
  <si>
    <t>Équité</t>
  </si>
  <si>
    <t>Préparer un sommaire de chèques à faire pour la séance de clôture ;</t>
  </si>
  <si>
    <t>Actions privilégiées</t>
  </si>
  <si>
    <t>2501</t>
  </si>
  <si>
    <t>Validation de la conformité des chèques/virements effectués en concordance avec nos directives ;</t>
  </si>
  <si>
    <t>BNR</t>
  </si>
  <si>
    <t>2600</t>
  </si>
  <si>
    <t>Diverses discussions téléphoniques avec vous ;</t>
  </si>
  <si>
    <t>A05, B07</t>
  </si>
  <si>
    <t>Diverses discussions téléphoniques avec vous et le juriste;</t>
  </si>
  <si>
    <t>Taux horaire pour facturation</t>
  </si>
  <si>
    <t>Type de déboursés</t>
  </si>
  <si>
    <t>4001</t>
  </si>
  <si>
    <t>Revenus - travaux en cours</t>
  </si>
  <si>
    <t>4010</t>
  </si>
  <si>
    <t>Lecture, analyse et rédaction de divers courriels avec les divers intervenants;</t>
  </si>
  <si>
    <t>4015</t>
  </si>
  <si>
    <t>Préparation à la rencontre et rencontre avec vous pour la signature des documents préparés;</t>
  </si>
  <si>
    <t>A06</t>
  </si>
  <si>
    <t>Revenus de dividendes</t>
  </si>
  <si>
    <t>4016</t>
  </si>
  <si>
    <t>Prise de valeur - Valeur de consolidation</t>
  </si>
  <si>
    <t>4017</t>
  </si>
  <si>
    <t>Doc. et outils de recherche</t>
  </si>
  <si>
    <t>5000</t>
  </si>
  <si>
    <t>Dépenses</t>
  </si>
  <si>
    <t>Formations</t>
  </si>
  <si>
    <t>5001</t>
  </si>
  <si>
    <t>AUTO</t>
  </si>
  <si>
    <t>Frais de déplacement</t>
  </si>
  <si>
    <t>5004</t>
  </si>
  <si>
    <t>Software</t>
  </si>
  <si>
    <t>Amortissement</t>
  </si>
  <si>
    <t>5015</t>
  </si>
  <si>
    <t>Mauvaises créances</t>
  </si>
  <si>
    <t>5016</t>
  </si>
  <si>
    <t>Impôts exigibles</t>
  </si>
  <si>
    <t>9000</t>
  </si>
  <si>
    <t>FournID</t>
  </si>
  <si>
    <t>FouP</t>
  </si>
  <si>
    <t>PROFESSIONNELS *</t>
  </si>
  <si>
    <t>TAUX HORAIRES *</t>
  </si>
  <si>
    <t>ClientID</t>
  </si>
  <si>
    <t>TECID</t>
  </si>
  <si>
    <t>ProfID</t>
  </si>
  <si>
    <t>estDétruite</t>
  </si>
  <si>
    <t>ProjetID</t>
  </si>
  <si>
    <t>NomClient</t>
  </si>
  <si>
    <t>Hres1</t>
  </si>
  <si>
    <t>Hono1</t>
  </si>
  <si>
    <t>Hres2</t>
  </si>
  <si>
    <t>Hono2</t>
  </si>
  <si>
    <t>Hres3</t>
  </si>
  <si>
    <t>Hono3</t>
  </si>
  <si>
    <t>Hres4</t>
  </si>
  <si>
    <t>Hono4</t>
  </si>
  <si>
    <t>Hres5</t>
  </si>
  <si>
    <t>Hono5</t>
  </si>
  <si>
    <t>Prof1</t>
  </si>
  <si>
    <t>Prof2</t>
  </si>
  <si>
    <t>TauxH1</t>
  </si>
  <si>
    <t>TauxH2</t>
  </si>
  <si>
    <t>Prof3</t>
  </si>
  <si>
    <t>Prof4</t>
  </si>
  <si>
    <t>Prof5</t>
  </si>
  <si>
    <t>TauxH3</t>
  </si>
  <si>
    <t>TauxH4</t>
  </si>
  <si>
    <t>TauxH5</t>
  </si>
  <si>
    <t>HonoTotal</t>
  </si>
  <si>
    <t>Séquence</t>
  </si>
  <si>
    <t>AR</t>
  </si>
  <si>
    <t>MOR11 Morin, Elliott Associés Ltée</t>
  </si>
  <si>
    <t>RG de juin</t>
  </si>
  <si>
    <t>VRAI</t>
  </si>
  <si>
    <t>FAUX</t>
  </si>
  <si>
    <t>v4.A.0.xlsb</t>
  </si>
  <si>
    <t>PRO12 Association des services aux entreprises Proteck</t>
  </si>
  <si>
    <t>Intérimaires de janvier à juin</t>
  </si>
  <si>
    <t>QUE45 2960-4105 Québec Inc (Mini Excavation M.B.)</t>
  </si>
  <si>
    <t>Paies de la semaine et DAS juin</t>
  </si>
  <si>
    <t>GAR10 Constructions Gilles Garry Inc</t>
  </si>
  <si>
    <t>Paies et DAS de juin</t>
  </si>
  <si>
    <t>Intérimaires cédules du fichier Excellence</t>
  </si>
  <si>
    <t>Autres</t>
  </si>
  <si>
    <t>Vérifier si tous les documents de mon ordinateur sont sur le serveur</t>
  </si>
  <si>
    <t>2026</t>
  </si>
  <si>
    <t>KOB10 Vignoble Kobloth et Fils Inc</t>
  </si>
  <si>
    <t>Recherche de la cliente pour dernière facture de la MAPAQ payée</t>
  </si>
  <si>
    <t>2032</t>
  </si>
  <si>
    <t>Mise à jour du fichier Excellence et rapport de gestion de juin</t>
  </si>
  <si>
    <t>Mise à jour de la procédure pour produire la fin de mois et le rapport de gestion</t>
  </si>
  <si>
    <t>2040</t>
  </si>
  <si>
    <t>Paies de la semaine</t>
  </si>
  <si>
    <t>Tenue de livre d'avril</t>
  </si>
  <si>
    <t>5</t>
  </si>
  <si>
    <t>Mise à jour du fichier de suivi des échéanciers</t>
  </si>
  <si>
    <t>Tenue de livre mai et juin</t>
  </si>
  <si>
    <t>Ajout dans Outlook</t>
  </si>
  <si>
    <t>Tenue de livre de juin</t>
  </si>
  <si>
    <t>Problème avec signature Outlook et installation Taxprep T1</t>
  </si>
  <si>
    <t>1051</t>
  </si>
  <si>
    <t>Arthur Malouin Ltée</t>
  </si>
  <si>
    <t>Rapport de gestion de juin</t>
  </si>
  <si>
    <t>1147</t>
  </si>
  <si>
    <t>Paré assurances</t>
  </si>
  <si>
    <t>2038</t>
  </si>
  <si>
    <t>QUE44 9471-5117 Québec Inc (Sébastien Beaudoin)</t>
  </si>
  <si>
    <t>Rapport de TPS-TVQ à payer</t>
  </si>
  <si>
    <t>Paies et tenue de livre de juin, rapport TPS-TVQ à payer</t>
  </si>
  <si>
    <t>AEQ10 Peinture Ex Aequo</t>
  </si>
  <si>
    <t>Vérification des paies de la CCQ</t>
  </si>
  <si>
    <t>2034</t>
  </si>
  <si>
    <t>POR10 Portail plus International</t>
  </si>
  <si>
    <t>Tenue de livre de mai et juin</t>
  </si>
  <si>
    <t>Envoi du rapport de TPS-TVQ du dernier trimestre</t>
  </si>
  <si>
    <t>Rapport de TPS-TVQ et de comptabilité du dernier trimestre</t>
  </si>
  <si>
    <t>Discussion avec Michel pour le calcul des taxes vs frais Paypal et Stripe</t>
  </si>
  <si>
    <t>Comptabilité année en cours</t>
  </si>
  <si>
    <t>Paies des 3 prochaines semaines</t>
  </si>
  <si>
    <t>Correction du registre de paie DAS de juillet</t>
  </si>
  <si>
    <t>Comptabilité de année en cours et Fichier Excellence</t>
  </si>
  <si>
    <t>Comptabilité juin</t>
  </si>
  <si>
    <t>Paies et DAS de juillet</t>
  </si>
  <si>
    <t>2046</t>
  </si>
  <si>
    <t>SOQ10 Consultation Soqua Inc</t>
  </si>
  <si>
    <t>Paies et DAS d'août</t>
  </si>
  <si>
    <t>Conversion des clients pour le nouveau système</t>
  </si>
  <si>
    <t>Conversion des fichiers DTMax vers Taxprep</t>
  </si>
  <si>
    <t>Suivi et courriel cliente</t>
  </si>
  <si>
    <t>1348</t>
  </si>
  <si>
    <t>Maurice Chiasson, CPA</t>
  </si>
  <si>
    <t>rencontre avec Maurice à son chalet + déplacement + courriel sommaire des infos à obtenir</t>
  </si>
  <si>
    <t>1707</t>
  </si>
  <si>
    <t>Immo Chambert Inc.</t>
  </si>
  <si>
    <t>suivi encaissement de facture</t>
  </si>
  <si>
    <t>514</t>
  </si>
  <si>
    <t>Jean-Charles Roch</t>
  </si>
  <si>
    <t>tel avec jean-sébastien sur la facture</t>
  </si>
  <si>
    <t>1092</t>
  </si>
  <si>
    <t>Clinique d'optométrie Lachenaie</t>
  </si>
  <si>
    <t xml:space="preserve">videoconference avec stéphane laframboise sur planif pour restructurer en cas de vente - facturer cie de stephane en septembre </t>
  </si>
  <si>
    <t>1739</t>
  </si>
  <si>
    <t>Techvac Environnement Inc</t>
  </si>
  <si>
    <t>regarder les factures de fiducies et commentaires</t>
  </si>
  <si>
    <t>519</t>
  </si>
  <si>
    <t>Succession Éric Morais</t>
  </si>
  <si>
    <t>rencontre pour signature de fiducie + signature et poste des T3 + préparer des autorisations à signer pour ARC</t>
  </si>
  <si>
    <t>autorisations</t>
  </si>
  <si>
    <t>analyse de l'avis de cotisation federal modifié + tel avec Louise pour confirmer la cotisation</t>
  </si>
  <si>
    <t>suivi état des états financiers et T2</t>
  </si>
  <si>
    <t>suivi des états financiers</t>
  </si>
  <si>
    <t>1150</t>
  </si>
  <si>
    <t>Joman</t>
  </si>
  <si>
    <t>préparation à la rencontre et rencontre au bureau + déplacement</t>
  </si>
  <si>
    <t>scan de prise de notes et documents + envoyer les infos et documents manquants</t>
  </si>
  <si>
    <t>courriel sur ef comptables</t>
  </si>
  <si>
    <t>courriel sur planif testament</t>
  </si>
  <si>
    <t>courriel avec louise</t>
  </si>
  <si>
    <t>révision des ef et t2 de cie de pipeline</t>
  </si>
  <si>
    <t>courriel sur cie pipeline + tel avec Louise</t>
  </si>
  <si>
    <t>1013n</t>
  </si>
  <si>
    <t>Jérôme Auger</t>
  </si>
  <si>
    <t>tel avec Jérôme sur gain en capital + courril Patrick pour révision EF et T2</t>
  </si>
  <si>
    <t>tel avec louise sur état du dossier - modif gain en capital</t>
  </si>
  <si>
    <t>tel avec nathalie pour rosemère construction</t>
  </si>
  <si>
    <t>381</t>
  </si>
  <si>
    <t>Succession Pierre Sénécal</t>
  </si>
  <si>
    <t>échange de courriels avec Michelle sur changements à l'imposition du gain en capital</t>
  </si>
  <si>
    <t>1776</t>
  </si>
  <si>
    <t>M. Roy &amp; Associés Inc</t>
  </si>
  <si>
    <t>réception de documents + fournir liste de ce dont j'ai besoin et fixer rv</t>
  </si>
  <si>
    <t>1721</t>
  </si>
  <si>
    <t>Les Systèmes Domotinc Inc.</t>
  </si>
  <si>
    <t>répondre question sur argent dans fiducie</t>
  </si>
  <si>
    <t>réception de documents et courriel</t>
  </si>
  <si>
    <t>rencontre videoconference prise de notes + préparation</t>
  </si>
  <si>
    <t>fournir estimé d'honoraires</t>
  </si>
  <si>
    <t>1359</t>
  </si>
  <si>
    <t>Gestion Marc Lalonde Inc.</t>
  </si>
  <si>
    <t>tel courtier sur cotisation excédentaire + compléter le T3012A</t>
  </si>
  <si>
    <t>1699</t>
  </si>
  <si>
    <t>An-Au Construction Inc</t>
  </si>
  <si>
    <t>questions de Sonya pour actionnariat de toiture et formulaire RBQ</t>
  </si>
  <si>
    <t>1709</t>
  </si>
  <si>
    <t>Concept P.O.S. Inc.</t>
  </si>
  <si>
    <t>courriel avec la comptable sur le mémo vs les EF</t>
  </si>
  <si>
    <t>tel avec Isabelle</t>
  </si>
  <si>
    <t>1134</t>
  </si>
  <si>
    <t>Air Trans Express</t>
  </si>
  <si>
    <t>analyse de possibilité de mettre une seule signature sur chèques de fiducie et courriel</t>
  </si>
  <si>
    <t>1138</t>
  </si>
  <si>
    <t>9241-7344 Québec inc (Carl Paquin)</t>
  </si>
  <si>
    <t>courriel sur directives aux notaires pour les attributions anuelles</t>
  </si>
  <si>
    <t>réception des documents demandés + tel avec cliente</t>
  </si>
  <si>
    <t>régler problème de résolutions</t>
  </si>
  <si>
    <t>réception des documents</t>
  </si>
  <si>
    <t>1546</t>
  </si>
  <si>
    <t>Publipage</t>
  </si>
  <si>
    <t>préparation à vidéoconférence et vidéoconférence</t>
  </si>
  <si>
    <t>1437</t>
  </si>
  <si>
    <t>Entreprise CPI Inc.</t>
  </si>
  <si>
    <t>question sur crédit d'impôt pour programmeur</t>
  </si>
  <si>
    <t>courriel sur début du mandat de réorganisation et courriel pour documents manquants</t>
  </si>
  <si>
    <t>421</t>
  </si>
  <si>
    <t>Louis Freyd</t>
  </si>
  <si>
    <t>répondre question de déductibilité dépenses nouvelle auto de Audrey et optimisation</t>
  </si>
  <si>
    <t>1013d</t>
  </si>
  <si>
    <t>137888 Canada Inc. (Yves Gosselin)</t>
  </si>
  <si>
    <t>tel avec Martine et recalcul des acomptes provisionnels en lien avec le gain en capital dans la socitéé + question du courtier sur recommencer les transactions</t>
  </si>
  <si>
    <t>répondre aux questions de annie sur attribution de plafond des affaires à Julie</t>
  </si>
  <si>
    <t>question sur paie de vacances</t>
  </si>
  <si>
    <t>courriel pour relancer la réorg + questionnaire d'incorporation et demande des documents requis</t>
  </si>
  <si>
    <t>1183</t>
  </si>
  <si>
    <t>Aqua Terra Expéditions inc.</t>
  </si>
  <si>
    <t>réception de documents pour documenter pbr de la comptable et courriel pour éléments manquants</t>
  </si>
  <si>
    <t>1528</t>
  </si>
  <si>
    <t>Huwiz Inc.</t>
  </si>
  <si>
    <t>tel avec carolljo sur déclenchement de gain en capital sur portefeuille vs 25 juin</t>
  </si>
  <si>
    <t>réception des livres des minutes + courriel avec alexandre allard pour t2 futures</t>
  </si>
  <si>
    <t>réception de documents additionnels</t>
  </si>
  <si>
    <t>question sur acomptes provisionnels</t>
  </si>
  <si>
    <t>question de maxime sur le paiement des honoraires de création de fiducie</t>
  </si>
  <si>
    <t>221</t>
  </si>
  <si>
    <t>Érik P. Masse et Dominique Sénécale</t>
  </si>
  <si>
    <t>réception de document de Daniel pour GC + préparation des formulaires de CDC et directives pour résolutions de Chantal à faire préparer</t>
  </si>
  <si>
    <t>1782</t>
  </si>
  <si>
    <t>Les Placements Jean-Luc Roy Inc.</t>
  </si>
  <si>
    <t>réception de documents et scan livre des minutes et courriel</t>
  </si>
  <si>
    <t>finaliser les CDC et révision juridique + assemblage et envoi pour signature</t>
  </si>
  <si>
    <t>tel avec Martine pour les acomptes</t>
  </si>
  <si>
    <t>réception d'infos additionnelles et demande d'autres infos</t>
  </si>
  <si>
    <t>question de novallier pour mise à jour des livres</t>
  </si>
  <si>
    <t>courriel pour rencontre et réception de documents</t>
  </si>
  <si>
    <t>suivi des infos manquantes</t>
  </si>
  <si>
    <t>courriel sur modification de structure + planif vs 25/06</t>
  </si>
  <si>
    <t>mise à jour des infos manquantes</t>
  </si>
  <si>
    <t>préparation à la rencontre et rencontre video/telephonique</t>
  </si>
  <si>
    <t>réception de documents</t>
  </si>
  <si>
    <t>regarder planif pré appel</t>
  </si>
  <si>
    <t>tel avec stéphane sur planification à mettre en place</t>
  </si>
  <si>
    <t>1110</t>
  </si>
  <si>
    <t>Chauffage Robert Lacombe inc</t>
  </si>
  <si>
    <t>rencontre avec michel au bureau + appel + déplacement</t>
  </si>
  <si>
    <t>1350</t>
  </si>
  <si>
    <t>Acier Altitube inc.</t>
  </si>
  <si>
    <t>fournir ni à nicole</t>
  </si>
  <si>
    <t>courriel pour fournir charte</t>
  </si>
  <si>
    <t>réception de prorogation de charte de philippe et courriel</t>
  </si>
  <si>
    <t>courriel sur vente d'immeuble et regarder documentation + courriels sur circulation de l'argent</t>
  </si>
  <si>
    <t>1705</t>
  </si>
  <si>
    <t>9389-8179 Québec Inc.</t>
  </si>
  <si>
    <t>révision juridique des documents de corrections</t>
  </si>
  <si>
    <t>1506</t>
  </si>
  <si>
    <t>Vet Marie-Hélène Tétreault</t>
  </si>
  <si>
    <t>tel avec MH sur vente d'actions - estimé de mes honoraires environ 15k</t>
  </si>
  <si>
    <t>réception de ok pour financement payé et relance</t>
  </si>
  <si>
    <t>1757</t>
  </si>
  <si>
    <t>Alain Bélanger (Messiers &amp; Associé)</t>
  </si>
  <si>
    <t>préparation et appel avec alain pour revoir avec lui EF et T2 de sa société</t>
  </si>
  <si>
    <t>tel avec virginie sur les états financiers et la réorg</t>
  </si>
  <si>
    <t>1771</t>
  </si>
  <si>
    <t>LC Combustion Inc</t>
  </si>
  <si>
    <t>tel avec christian sur facture et suite de la planification</t>
  </si>
  <si>
    <t>1455</t>
  </si>
  <si>
    <t>Concept Convoyeur Debien Inc.</t>
  </si>
  <si>
    <t>question sur versement de dividende dorénavant</t>
  </si>
  <si>
    <t>réception de documents de Stéphane et relance pour documents manquants</t>
  </si>
  <si>
    <t>demande de nicole pour EF</t>
  </si>
  <si>
    <t>réception de doc comptables</t>
  </si>
  <si>
    <t>1763</t>
  </si>
  <si>
    <t>Déneigement FM Inc.</t>
  </si>
  <si>
    <t>tel avec Michael</t>
  </si>
  <si>
    <t>réception sommaire gain et perte</t>
  </si>
  <si>
    <t>1696</t>
  </si>
  <si>
    <t>Photographie Benoit Blain Inc</t>
  </si>
  <si>
    <t>tel avec vlad</t>
  </si>
  <si>
    <t>courriel pour fiduciaire</t>
  </si>
  <si>
    <t>1781</t>
  </si>
  <si>
    <t xml:space="preserve">Courtage d'assurance Claude Hétu Inc </t>
  </si>
  <si>
    <t>tel avec claude et demande d'infos pour formulaires de clauses de non-concurrence</t>
  </si>
  <si>
    <t>1659</t>
  </si>
  <si>
    <t>Janso (Michel Nadeau)</t>
  </si>
  <si>
    <t>rédaction de courriel sommaire sur la fiducie et tel pour explication</t>
  </si>
  <si>
    <t>courriel avec Mathieu et tel avec Stéphane pour suivi</t>
  </si>
  <si>
    <t>avancer incorporation et demande d'infos additionnelles</t>
  </si>
  <si>
    <t>courriel sur fiduciaire neutre</t>
  </si>
  <si>
    <t>analyse de savoir le processus d'états financiers vs memo + courriel</t>
  </si>
  <si>
    <t>répondre aux questions de marie-claude</t>
  </si>
  <si>
    <t>courriel avec christiane sur note sur chèque de paiement à Mathieu</t>
  </si>
  <si>
    <t>question sur où met l'immeuble d'opérations admin de mcdo - 9509</t>
  </si>
  <si>
    <t>courriel de suivi</t>
  </si>
  <si>
    <t>suivi avec Luc pour financement  + courriels avec kariane sur memo et rv d'états financiers</t>
  </si>
  <si>
    <t>tel avec marie-claude</t>
  </si>
  <si>
    <t>courriel + réception de documents manquants</t>
  </si>
  <si>
    <t>tel avec michel et christian + envoyer infos requises</t>
  </si>
  <si>
    <t>courriels réception de documents</t>
  </si>
  <si>
    <t>préparation rencontre et rencontre avec enfants et Michel + déplacement + réception de documents + faire le tour de tous les documents dont j'ai besoin et envoyer</t>
  </si>
  <si>
    <t>courriel avec kariane</t>
  </si>
  <si>
    <t>imprimer et signer conventions modifier de McDo</t>
  </si>
  <si>
    <t>courriel avec richard</t>
  </si>
  <si>
    <t>révision juridique des résolutions annuelles</t>
  </si>
  <si>
    <t>question de johanne sur transfert des terrains + tel</t>
  </si>
  <si>
    <t>1291</t>
  </si>
  <si>
    <t>Accès Habitation</t>
  </si>
  <si>
    <t>courriel avec vincent sur lettre de ARC sur date de fin d'année</t>
  </si>
  <si>
    <t>fournir CV pour subvention</t>
  </si>
  <si>
    <t>1716</t>
  </si>
  <si>
    <t>Entreprises MSK Inc</t>
  </si>
  <si>
    <t>tel avec roxanne de BNC et courriel avec karine sur évolution</t>
  </si>
  <si>
    <t>réception de documents de richard et demande de ce qu'il manque</t>
  </si>
  <si>
    <t>1791</t>
  </si>
  <si>
    <t>Éric Berthiaume</t>
  </si>
  <si>
    <t>tel avec Éric pour réorg et receuiilir livres des minutes</t>
  </si>
  <si>
    <t>courriels de tous pour souscriptions d'actions</t>
  </si>
  <si>
    <t>1615</t>
  </si>
  <si>
    <t>Serge Michaud Électricien Inc.</t>
  </si>
  <si>
    <t>tel avec serge pour mise à jour du REQ + courriel avec Marie-Claude</t>
  </si>
  <si>
    <t>réception d'infos du fiduciaire et courriel de directives à Marie-Claude Lavoie</t>
  </si>
  <si>
    <t>courriel pour livre des minutes de stéphane + télécharger les livres</t>
  </si>
  <si>
    <t>courriel de mathieu pour rendez-vous et courriel avec marie-claude</t>
  </si>
  <si>
    <t>réception des états financiers et T2 à réviser</t>
  </si>
  <si>
    <t>courriels sur questions de choses à savoir pour nouvelle LOI + fixer rdv</t>
  </si>
  <si>
    <t>1673</t>
  </si>
  <si>
    <t>Garage Pierre Mondou Inc.</t>
  </si>
  <si>
    <t>réception des EF et T2 à vérifier</t>
  </si>
  <si>
    <t>courriel sur possibilités de planification</t>
  </si>
  <si>
    <t>1055b</t>
  </si>
  <si>
    <t>Groupe Ducharme - Nicole et Bernard</t>
  </si>
  <si>
    <t>communication du gouvernement pour relevé 1 non produit pour RRI</t>
  </si>
  <si>
    <t>analyse des documents reçus pour réorg de stéphane et voir ce qu'il manque + courriel</t>
  </si>
  <si>
    <t>révision de l'avis de cotisation et commentaire</t>
  </si>
  <si>
    <t>échanges avec vlad sur dividendes et finalisation + question sur T2 + impression pour rencontre, révision CDC, préparation autorisation pour fiducie pour # Qc</t>
  </si>
  <si>
    <t>réception des projets de doc légaux</t>
  </si>
  <si>
    <t>tel avec vlad sur différents aspects</t>
  </si>
  <si>
    <t>révision de ce que Michel a préparé comme lettre pour répondre à RQ pour relevé 1 non produit</t>
  </si>
  <si>
    <t>réception des infos manquantes pour réorg</t>
  </si>
  <si>
    <t>préparation+ videoconference avec carolljo et courtier + fixer rencontre teams</t>
  </si>
  <si>
    <t>courriel sur dividende vs avances</t>
  </si>
  <si>
    <t>transférer à vlad pour révision légale et finaliser les roulements + répondre questions de Vlad + révision des roulements</t>
  </si>
  <si>
    <t>réception des informations manquantes de Stéphane</t>
  </si>
  <si>
    <t>courriel et tel sur la demande de changement de fin d'année</t>
  </si>
  <si>
    <t>révision finale des roulements et envoi pour signatures</t>
  </si>
  <si>
    <t>1792</t>
  </si>
  <si>
    <t>Les Créations Simon Paré Inc.</t>
  </si>
  <si>
    <t>préparation à la rencontre et rencontre téléphonique avec simon et françois sur vente de l'entreprise + réception des documents + envoyer liste des items requis à Simon</t>
  </si>
  <si>
    <t>tel avec marie-claude et client pour rencontre</t>
  </si>
  <si>
    <t>tel avec vlad sur dividende</t>
  </si>
  <si>
    <t>104</t>
  </si>
  <si>
    <t>Groupe Millénium Micro Inc.</t>
  </si>
  <si>
    <t>suivi auprès de Marco de l'état financier de Orcim vs prix de vente final</t>
  </si>
  <si>
    <t>1514</t>
  </si>
  <si>
    <t>R.I. Résidence de Bellechasse Inc. (Sylvie Rocheleau)</t>
  </si>
  <si>
    <t>explication de factures</t>
  </si>
  <si>
    <t>1596</t>
  </si>
  <si>
    <t>Mélanie Jalbert</t>
  </si>
  <si>
    <t>tel avec mélanie sur achat de 2 bâtisses dans la même société ou séparément</t>
  </si>
  <si>
    <t>1619</t>
  </si>
  <si>
    <t>Devolutions Inc.</t>
  </si>
  <si>
    <t>question de donation dans Jujo</t>
  </si>
  <si>
    <t>échanges avec notaire</t>
  </si>
  <si>
    <t>1663</t>
  </si>
  <si>
    <t>Multi-Plis</t>
  </si>
  <si>
    <t>mettre à jour memo avec infos sur RJJK à jour pour CDC reçues de Daniel</t>
  </si>
  <si>
    <t>1675</t>
  </si>
  <si>
    <t>Les entreprises Lanthier et Papineau Inc.</t>
  </si>
  <si>
    <t>analyse de la réorg à faire avec Vlad</t>
  </si>
  <si>
    <t>question de charles sur possibilité de donation</t>
  </si>
  <si>
    <t>1773</t>
  </si>
  <si>
    <t>9401-7795 Québec Inc.</t>
  </si>
  <si>
    <t>tel avec martin sur suivi du dossier</t>
  </si>
  <si>
    <t>1785</t>
  </si>
  <si>
    <t>9172-2264 Québec Inc (MFG Technologies)</t>
  </si>
  <si>
    <t>échanges avec vladimir sur différentes questions pour révision légale</t>
  </si>
  <si>
    <t>tel avec geneviève pour travail à faire pour redressement cotisations REER</t>
  </si>
  <si>
    <t>réception de doc signé et poste recommandé</t>
  </si>
  <si>
    <t>Frais de poste de 20$</t>
  </si>
  <si>
    <t>1421</t>
  </si>
  <si>
    <t>Clinique d'optométrie l'Assomption</t>
  </si>
  <si>
    <t>réception de la documentation légale</t>
  </si>
  <si>
    <t>1430</t>
  </si>
  <si>
    <t>Librairie Lu-Lu Inc.</t>
  </si>
  <si>
    <t>tel avec notaire pour question sur memo</t>
  </si>
  <si>
    <t>réception de directives pour transaction de vente et courriel + réception livre de nouvelle vet</t>
  </si>
  <si>
    <t>Estimé de ma portion fournie de 15k je crois</t>
  </si>
  <si>
    <t>réflexions sur prochaines étapes, préparation de rencontre et rencontre Teams</t>
  </si>
  <si>
    <t>modifier les soldes fiscaux du memo avec t2 à jour</t>
  </si>
  <si>
    <t>aider vladimir problème de memo et référence + autres questions sur la réorg et questions de donation</t>
  </si>
  <si>
    <t>1738</t>
  </si>
  <si>
    <t>Assurancia Leduc, Decelles, Dubuc &amp; Ass.</t>
  </si>
  <si>
    <t>préparation des formulaires de clause de non-concurrence et envoi avec directives à tous pour signature</t>
  </si>
  <si>
    <t>tel avec yvan sur ajustement pour impôts sur gain latent et sur contingente sur transaction Malouin</t>
  </si>
  <si>
    <t>1292</t>
  </si>
  <si>
    <t>Assurancia Inc</t>
  </si>
  <si>
    <t>révision de la documentation légale de la deuxième portion de l'achat de 360</t>
  </si>
  <si>
    <t>1502</t>
  </si>
  <si>
    <t>Sina Construction</t>
  </si>
  <si>
    <t>tel avec mohammed sur achat de voiture/location</t>
  </si>
  <si>
    <t>envoyer demande d'informations + début de réception des diverses infos</t>
  </si>
  <si>
    <t>1566b</t>
  </si>
  <si>
    <t>Pretech - Dezetech</t>
  </si>
  <si>
    <t>tel de la vérificatrice</t>
  </si>
  <si>
    <t>tel avec michel sur avancement du dossier et envoi des coordonnées de la notaire</t>
  </si>
  <si>
    <t>obtenir les questionnaires d'incorporation de Stacy et les EF de 9198 + révision du mémorandum fiscal + modifications et envoie des questions par courriels</t>
  </si>
  <si>
    <t>1731</t>
  </si>
  <si>
    <t>Les Toitures C.B.C. Inc.</t>
  </si>
  <si>
    <t>courriel avec katie sur la facturation et portion à Francis + tel avec Katie</t>
  </si>
  <si>
    <t>1740</t>
  </si>
  <si>
    <t>Les Équipements Cofa Inc</t>
  </si>
  <si>
    <t>révision de la T1ADJ et modifications + préparation de lettre d'exo qc + annexes et envoi pour signature à Olivier + démarches sur déclaration de revenus de la succession + courriel sur signature de t1adj raté + courriels sur qui fait quoi pour la T3 + te</t>
  </si>
  <si>
    <t>tel avec vlad pour ses questions fiscales au dossier</t>
  </si>
  <si>
    <t>courriel de sophie sur acquisition de assur360</t>
  </si>
  <si>
    <t>révision première portion documentation légale + modification de memo pour dates et noms + courriels avec marie-claude sur actions C + tel avec Marie-claude</t>
  </si>
  <si>
    <t>questions de yves sur la société acheteuse et fournir documents</t>
  </si>
  <si>
    <t>modif memo suite à changement de date de signature et modif de sommaire de chèques</t>
  </si>
  <si>
    <t>courriel pour t2</t>
  </si>
  <si>
    <t>échanges avec Marie-Hélène sur qualification à l'exonération de gain en capital vs pas d'états financiers internes à jour + courriels et réception de documents</t>
  </si>
  <si>
    <t>1561</t>
  </si>
  <si>
    <t>Services de Pneus Robert Inc</t>
  </si>
  <si>
    <t>révision des états financiers et T2 selon memo et optimisation de rémunération</t>
  </si>
  <si>
    <t>1571</t>
  </si>
  <si>
    <t>Aménagement Extérieur Synthek Québec Inc (Vincent Guérin)</t>
  </si>
  <si>
    <t>regarder ef et optimisation + tel vincent</t>
  </si>
  <si>
    <t>1685</t>
  </si>
  <si>
    <t>Calfeutrage Prospect Inc</t>
  </si>
  <si>
    <t>courriel de Luc sur prochaines étapes et revoir ce qu'on veut mettre en place</t>
  </si>
  <si>
    <t>réception des infos et courriels</t>
  </si>
  <si>
    <t>réflexions et tel avec Kelly sur informations manquantes + réception de documents légaux + répondre questions</t>
  </si>
  <si>
    <t>analyse de l'optimisation de dividende fin d'année et de conformité de l'état financier vs memo et commentaires</t>
  </si>
  <si>
    <t>courriel avec fiscaliste de bourassa sur 84,1 et autres questions</t>
  </si>
  <si>
    <t>408</t>
  </si>
  <si>
    <t>analyse de question de Giovanni sur prix de vente vs portion restante et kick back + façon de payer + tel Louis</t>
  </si>
  <si>
    <t>ML</t>
  </si>
  <si>
    <t>Examen du dossier de la demande de Revenu Québec pour un sommaire des relevés 1 2021</t>
  </si>
  <si>
    <t>Lettre à Revenu Québec pour le dossier des relevés 2 (Sommaire 1)</t>
  </si>
  <si>
    <t>Préparation du courriel à Mme Nicole Brodeur pour l'avis de non-production d'un sommaire relevé 1 de 2021</t>
  </si>
  <si>
    <t>Montage de la conversion des dossiers clients pour le nouveau système comptable</t>
  </si>
  <si>
    <t>Voir courriel + Prise de note</t>
  </si>
  <si>
    <t>Regarder courreil + prise de note + voir mémo</t>
  </si>
  <si>
    <t>6</t>
  </si>
  <si>
    <t>Travail dans des dossiers clients mais non chargeables (fournir détails)</t>
  </si>
  <si>
    <t>Virage Vert - Suivi (mandat potentiel)</t>
  </si>
  <si>
    <t>Suivi JVM + Avance + courriel + ÉtaT FINANCIER</t>
  </si>
  <si>
    <t>Préparation mémo</t>
  </si>
  <si>
    <t>Terme contrat</t>
  </si>
  <si>
    <t>Correcttion + Finalisation</t>
  </si>
  <si>
    <t>Suivi/courriel</t>
  </si>
  <si>
    <t>Révision documentation légale + Acte de fiducie</t>
  </si>
  <si>
    <t>Préparation CDC  + Sommaire des chèques + courriel</t>
  </si>
  <si>
    <t>Discussion avec Comptable pour réorganisation</t>
  </si>
  <si>
    <t xml:space="preserve">Préparation mémorandum + révision </t>
  </si>
  <si>
    <t>Révision CDC + Sommaire des chèques + corrigé avec date</t>
  </si>
  <si>
    <t>Lecture courriel + révision t2</t>
  </si>
  <si>
    <t>Révision état financier + T2</t>
  </si>
  <si>
    <t>Voir impact courriel</t>
  </si>
  <si>
    <t>Révision de la documentation juridique + Roulement (x4) +suivis divers suivis</t>
  </si>
  <si>
    <t>Appel Madame Gravel + Christian  (suvi avant appel)</t>
  </si>
  <si>
    <t>Révision dividende T2 + Instructions + Analyse état financier pour billet</t>
  </si>
  <si>
    <t>Discussion avec Dominique Maheu (vérifier extrait de résolution + finaliser roulement</t>
  </si>
  <si>
    <t xml:space="preserve">Finaliser T2 </t>
  </si>
  <si>
    <t>Révision T2 - Atelier Pierre mécanique</t>
  </si>
  <si>
    <t>regarder dividende</t>
  </si>
  <si>
    <t>Voir mémo + voir courriel + courriel à Stéphanie</t>
  </si>
  <si>
    <t xml:space="preserve">Analyse + rencontre Guillaume </t>
  </si>
  <si>
    <t>Conversation téléphonique explication mémorandum + suivis pour contact</t>
  </si>
  <si>
    <t>Préparation mémorandum + recheche dons planifiées</t>
  </si>
  <si>
    <t>1775</t>
  </si>
  <si>
    <t>9513-1926 Québec Inc.</t>
  </si>
  <si>
    <t>Courriel de suivi</t>
  </si>
  <si>
    <t>Refaire les tableauux en date du 31 mai  + Discussion avec M. Lanthier + Faire tableau em ajoutant assurance-vie + Discussion avec Notaire (Jade) + Préparation mémorandum + calcul JVM + Voir safe income</t>
  </si>
  <si>
    <t>1388</t>
  </si>
  <si>
    <t>Capitaine Vap (Dany Borduas)</t>
  </si>
  <si>
    <t>Suivi pour F &amp; T + sivi avec Laurent + conversation téléphique avec Dany Borduas pour choix 16,1</t>
  </si>
  <si>
    <t>Mémorandum</t>
  </si>
  <si>
    <t>1727</t>
  </si>
  <si>
    <t>Construction l'Achigan 2016 Inc.</t>
  </si>
  <si>
    <t>Groupe Goulet Gariepy- Révision T2 + vérifier annexe 23 + Faire connection + vérifier heures rémunérées + voir société associé pour s'en sortir avec le revenus de placement ajusté</t>
  </si>
  <si>
    <t>2</t>
  </si>
  <si>
    <t>Formation</t>
  </si>
  <si>
    <t>Augnemnation CV et 55(2)</t>
  </si>
  <si>
    <t>Suivis de dossiers/Planning + réarranger l'option lien + Suivi Guillaume + Discussion client</t>
  </si>
  <si>
    <t>Révision contrat légal + préparation roulement + préapation CDC + Appeler RQ pour NI de 9518-0626 Québec Inc.</t>
  </si>
  <si>
    <t>Lecture courriel +suivi</t>
  </si>
  <si>
    <t>Solde de fermeture (conversion)</t>
  </si>
  <si>
    <t>Conv.</t>
  </si>
  <si>
    <t>Comptes clients</t>
  </si>
  <si>
    <t>Acomptes provisionnels TPS</t>
  </si>
  <si>
    <t>Acomptes provisionnels TVQ</t>
  </si>
  <si>
    <t>1220</t>
  </si>
  <si>
    <t>1310</t>
  </si>
  <si>
    <t>1311</t>
  </si>
  <si>
    <t>Carte de crédit</t>
  </si>
  <si>
    <t>Salaires à payer</t>
  </si>
  <si>
    <t>2120</t>
  </si>
  <si>
    <t>DAS à payer</t>
  </si>
  <si>
    <t>2320</t>
  </si>
  <si>
    <t>2330</t>
  </si>
  <si>
    <t>2400</t>
  </si>
  <si>
    <t>3000</t>
  </si>
  <si>
    <t>3010</t>
  </si>
  <si>
    <t>3100</t>
  </si>
  <si>
    <t>Bénéfices Non Répartis</t>
  </si>
  <si>
    <t>08/03/2024 18:48:48</t>
  </si>
  <si>
    <t>193r</t>
  </si>
  <si>
    <t>Logiciels Informat - Robert</t>
  </si>
  <si>
    <t>Test de modification</t>
  </si>
  <si>
    <t>v4.A.2.xlsb</t>
  </si>
  <si>
    <t>193l</t>
  </si>
  <si>
    <t>Logiciels Informat - Luc</t>
  </si>
  <si>
    <t>Logiciels Informat - Robert [Robert Vigneault]</t>
  </si>
  <si>
    <t>Test</t>
  </si>
  <si>
    <t>v4.B.4.xlsb</t>
  </si>
  <si>
    <t>Louis Parker [Giovanni Cinquino (Gestion GMCB Inc)]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</si>
</sst>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dd\-mm\-yyyy"/>
    <numFmt numFmtId="168" formatCode="dd\-mm\-yyyy\ hh:mm:ss"/>
    <numFmt numFmtId="169" formatCode="dd/mm/yyyy\ hh:mm:ss"/>
    <numFmt numFmtId="170" formatCode="0000"/>
    <numFmt numFmtId="171" formatCode="m/d/yyyy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2A5F7A"/>
      <name val="Aptos"/>
      <family val="2"/>
    </font>
    <font>
      <b/>
      <sz val="30"/>
      <color rgb="FF2A5F7A"/>
      <name val="Congenial Black"/>
    </font>
    <font>
      <b/>
      <sz val="10"/>
      <color theme="1"/>
      <name val="Aptos"/>
      <family val="2"/>
    </font>
    <font>
      <i/>
      <sz val="9"/>
      <color theme="1"/>
      <name val="Aptos"/>
      <family val="2"/>
    </font>
    <font>
      <b/>
      <sz val="9"/>
      <color theme="1"/>
      <name val="Aptos"/>
      <family val="2"/>
    </font>
    <font>
      <sz val="10"/>
      <color theme="1"/>
      <name val="Aptos"/>
      <family val="2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Aptos Narrow"/>
      <family val="2"/>
    </font>
    <font>
      <sz val="11"/>
      <color theme="1"/>
      <name val="Wingdings"/>
      <charset val="2"/>
    </font>
    <font>
      <b/>
      <sz val="11"/>
      <color rgb="FFFF0000"/>
      <name val="Calibri"/>
      <family val="2"/>
      <scheme val="minor"/>
    </font>
    <font>
      <b/>
      <i/>
      <sz val="11"/>
      <color theme="4" tint="-0.499984740745262"/>
      <name val="Calibri"/>
      <family val="2"/>
      <scheme val="minor"/>
    </font>
    <font>
      <i/>
      <sz val="10"/>
      <color theme="0"/>
      <name val="Calibri"/>
      <family val="2"/>
      <scheme val="minor"/>
    </font>
    <font>
      <b/>
      <i/>
      <sz val="10"/>
      <color theme="0" tint="-4.9989318521683403E-2"/>
      <name val="Calibri"/>
      <family val="2"/>
      <scheme val="minor"/>
    </font>
    <font>
      <sz val="11"/>
      <color rgb="FF00B0F0"/>
      <name val="Calibri"/>
      <family val="2"/>
      <scheme val="minor"/>
    </font>
    <font>
      <b/>
      <i/>
      <sz val="10"/>
      <color theme="0"/>
      <name val="Calibri Light"/>
      <family val="2"/>
      <scheme val="major"/>
    </font>
    <font>
      <i/>
      <sz val="10"/>
      <color theme="0"/>
      <name val="Aptos Narrow"/>
      <family val="2"/>
    </font>
    <font>
      <sz val="10"/>
      <color theme="1"/>
      <name val="Calibri Light"/>
      <family val="2"/>
      <scheme val="major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5F3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rgb="FFC6E5F3"/>
        </stop>
        <stop position="1">
          <color rgb="FFD6F0FB"/>
        </stop>
      </gradient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rgb="FFC6E5F3"/>
        <bgColor theme="8"/>
      </patternFill>
    </fill>
    <fill>
      <gradientFill degree="90">
        <stop position="0">
          <color rgb="FFD6F0FB"/>
        </stop>
        <stop position="1">
          <color rgb="FFD6F0FB"/>
        </stop>
      </gradient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gradientFill degree="90">
        <stop position="0">
          <color theme="4" tint="0.59999389629810485"/>
        </stop>
        <stop position="1">
          <color theme="4" tint="0.80001220740379042"/>
        </stop>
      </gradientFill>
    </fill>
    <fill>
      <patternFill patternType="solid">
        <fgColor theme="8" tint="0.39997558519241921"/>
        <bgColor theme="8" tint="0.59999389629810485"/>
      </patternFill>
    </fill>
    <fill>
      <gradientFill degree="90">
        <stop position="0">
          <color theme="4" tint="0.40000610370189521"/>
        </stop>
        <stop position="1">
          <color theme="4" tint="0.59999389629810485"/>
        </stop>
      </gradientFill>
    </fill>
    <fill>
      <patternFill patternType="solid">
        <fgColor theme="9" tint="-0.249977111117893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8" tint="0.79995117038483843"/>
        <bgColor indexed="64"/>
      </patternFill>
    </fill>
  </fills>
  <borders count="134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/>
      <right/>
      <top style="hair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auto="1"/>
      </bottom>
      <diagonal/>
    </border>
    <border>
      <left/>
      <right/>
      <top style="medium">
        <color theme="4" tint="-0.499984740745262"/>
      </top>
      <bottom style="thin">
        <color auto="1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/>
      <diagonal/>
    </border>
    <border>
      <left/>
      <right/>
      <top style="medium">
        <color theme="4" tint="-0.499984740745262"/>
      </top>
      <bottom/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/>
      <right style="hair">
        <color theme="4" tint="-0.499984740745262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/>
      <top/>
      <bottom style="thin">
        <color theme="4" tint="-0.499984740745262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auto="1"/>
      </left>
      <right/>
      <top style="medium">
        <color theme="1"/>
      </top>
      <bottom/>
      <diagonal/>
    </border>
    <border>
      <left style="hair">
        <color auto="1"/>
      </left>
      <right/>
      <top style="medium">
        <color theme="1"/>
      </top>
      <bottom/>
      <diagonal/>
    </border>
    <border>
      <left style="hair">
        <color auto="1"/>
      </left>
      <right style="medium">
        <color auto="1"/>
      </right>
      <top style="medium">
        <color theme="1"/>
      </top>
      <bottom/>
      <diagonal/>
    </border>
    <border>
      <left/>
      <right style="hair">
        <color theme="4" tint="-0.499984740745262"/>
      </right>
      <top/>
      <bottom style="hair">
        <color theme="4" tint="-0.499984740745262"/>
      </bottom>
      <diagonal/>
    </border>
    <border>
      <left style="hair">
        <color theme="4" tint="-0.499984740745262"/>
      </left>
      <right/>
      <top/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theme="4" tint="-0.499984740745262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theme="4" tint="-0.499984740745262"/>
      </right>
      <top style="hair">
        <color theme="4" tint="-0.499984740745262"/>
      </top>
      <bottom/>
      <diagonal/>
    </border>
    <border>
      <left style="hair">
        <color theme="4" tint="-0.499984740745262"/>
      </left>
      <right/>
      <top style="hair">
        <color theme="4" tint="-0.499984740745262"/>
      </top>
      <bottom/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medium">
        <color theme="4" tint="-0.499984740745262"/>
      </left>
      <right/>
      <top style="thin">
        <color theme="4" tint="-0.499984740745262"/>
      </top>
      <bottom style="hair">
        <color theme="4" tint="-0.499984740745262"/>
      </bottom>
      <diagonal/>
    </border>
    <border>
      <left/>
      <right style="hair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/>
      <top/>
      <bottom style="hair">
        <color theme="4" tint="-0.499984740745262"/>
      </bottom>
      <diagonal/>
    </border>
    <border>
      <left/>
      <right/>
      <top/>
      <bottom style="hair">
        <color theme="4" tint="-0.499984740745262"/>
      </bottom>
      <diagonal/>
    </border>
    <border>
      <left/>
      <right style="medium">
        <color theme="4" tint="-0.499984740745262"/>
      </right>
      <top/>
      <bottom style="hair">
        <color theme="4" tint="-0.499984740745262"/>
      </bottom>
      <diagonal/>
    </border>
    <border>
      <left/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thin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medium">
        <color theme="1"/>
      </bottom>
      <diagonal/>
    </border>
    <border>
      <left style="medium">
        <color theme="4" tint="-0.499984740745262"/>
      </left>
      <right/>
      <top/>
      <bottom style="medium">
        <color theme="4" tint="-0.499984740745262"/>
      </bottom>
      <diagonal/>
    </border>
    <border>
      <left/>
      <right/>
      <top/>
      <bottom style="medium">
        <color theme="4" tint="-0.499984740745262"/>
      </bottom>
      <diagonal/>
    </border>
    <border>
      <left/>
      <right style="medium">
        <color theme="4" tint="-0.499984740745262"/>
      </right>
      <top/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medium">
        <color theme="1"/>
      </top>
      <bottom style="hair">
        <color theme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9" tint="0.39997558519241921"/>
      </left>
      <right/>
      <top/>
      <bottom/>
      <diagonal/>
    </border>
    <border>
      <left/>
      <right style="thin">
        <color theme="9" tint="0.39997558519241921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59">
    <xf numFmtId="0" fontId="0" fillId="0" borderId="0" xfId="0"/>
    <xf numFmtId="165" fontId="0" fillId="0" borderId="0" xfId="2" applyNumberFormat="1" applyFont="1" applyAlignment="1">
      <alignment horizontal="right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0" fontId="0" fillId="0" borderId="0" xfId="0" quotePrefix="1"/>
    <xf numFmtId="49" fontId="0" fillId="0" borderId="0" xfId="0" applyNumberFormat="1" applyAlignment="1">
      <alignment horizontal="left"/>
    </xf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0" fontId="9" fillId="0" borderId="0" xfId="0" applyFont="1"/>
    <xf numFmtId="165" fontId="6" fillId="0" borderId="0" xfId="2" applyNumberFormat="1" applyFont="1"/>
    <xf numFmtId="0" fontId="11" fillId="0" borderId="0" xfId="0" applyFont="1"/>
    <xf numFmtId="0" fontId="4" fillId="0" borderId="0" xfId="0" applyFont="1" applyAlignment="1">
      <alignment horizontal="center"/>
    </xf>
    <xf numFmtId="49" fontId="4" fillId="0" borderId="0" xfId="0" applyNumberFormat="1" applyFont="1"/>
    <xf numFmtId="165" fontId="4" fillId="0" borderId="0" xfId="2" applyNumberFormat="1" applyFont="1"/>
    <xf numFmtId="0" fontId="14" fillId="2" borderId="0" xfId="0" applyFont="1" applyFill="1"/>
    <xf numFmtId="0" fontId="17" fillId="2" borderId="0" xfId="0" applyFont="1" applyFill="1" applyAlignment="1">
      <alignment horizontal="right"/>
    </xf>
    <xf numFmtId="0" fontId="18" fillId="2" borderId="0" xfId="0" applyFont="1" applyFill="1" applyAlignment="1">
      <alignment horizontal="center" vertical="center"/>
    </xf>
    <xf numFmtId="14" fontId="18" fillId="2" borderId="0" xfId="0" applyNumberFormat="1" applyFont="1" applyFill="1" applyAlignment="1">
      <alignment horizontal="center" vertical="center"/>
    </xf>
    <xf numFmtId="0" fontId="18" fillId="2" borderId="0" xfId="0" applyFont="1" applyFill="1" applyAlignment="1">
      <alignment horizontal="center"/>
    </xf>
    <xf numFmtId="0" fontId="13" fillId="0" borderId="0" xfId="0" applyFont="1" applyAlignment="1">
      <alignment horizontal="right"/>
    </xf>
    <xf numFmtId="0" fontId="19" fillId="2" borderId="0" xfId="0" applyFont="1" applyFill="1"/>
    <xf numFmtId="0" fontId="19" fillId="2" borderId="0" xfId="0" applyFont="1" applyFill="1" applyAlignment="1">
      <alignment horizontal="right"/>
    </xf>
    <xf numFmtId="0" fontId="19" fillId="2" borderId="0" xfId="0" applyFont="1" applyFill="1" applyAlignment="1">
      <alignment horizontal="center"/>
    </xf>
    <xf numFmtId="170" fontId="0" fillId="0" borderId="0" xfId="2" applyNumberFormat="1" applyFont="1" applyBorder="1" applyAlignment="1">
      <alignment horizontal="center"/>
    </xf>
    <xf numFmtId="0" fontId="20" fillId="8" borderId="32" xfId="0" applyFont="1" applyFill="1" applyBorder="1" applyAlignment="1">
      <alignment horizontal="center" vertical="center"/>
    </xf>
    <xf numFmtId="0" fontId="20" fillId="8" borderId="33" xfId="0" applyFont="1" applyFill="1" applyBorder="1" applyAlignment="1">
      <alignment horizontal="center" vertical="center"/>
    </xf>
    <xf numFmtId="0" fontId="20" fillId="8" borderId="34" xfId="0" applyFont="1" applyFill="1" applyBorder="1" applyAlignment="1">
      <alignment horizontal="center" vertical="center"/>
    </xf>
    <xf numFmtId="0" fontId="20" fillId="6" borderId="35" xfId="0" applyFont="1" applyFill="1" applyBorder="1" applyAlignment="1">
      <alignment horizontal="center" vertical="center"/>
    </xf>
    <xf numFmtId="0" fontId="20" fillId="6" borderId="36" xfId="0" applyFont="1" applyFill="1" applyBorder="1" applyAlignment="1">
      <alignment horizontal="center" vertical="center"/>
    </xf>
    <xf numFmtId="0" fontId="20" fillId="6" borderId="37" xfId="0" applyFont="1" applyFill="1" applyBorder="1" applyAlignment="1">
      <alignment horizontal="center" vertical="center"/>
    </xf>
    <xf numFmtId="0" fontId="20" fillId="9" borderId="38" xfId="0" applyFont="1" applyFill="1" applyBorder="1" applyAlignment="1">
      <alignment horizontal="center"/>
    </xf>
    <xf numFmtId="0" fontId="20" fillId="9" borderId="39" xfId="0" applyFont="1" applyFill="1" applyBorder="1" applyAlignment="1">
      <alignment horizontal="center"/>
    </xf>
    <xf numFmtId="0" fontId="20" fillId="9" borderId="40" xfId="0" applyFont="1" applyFill="1" applyBorder="1" applyAlignment="1">
      <alignment horizontal="center"/>
    </xf>
    <xf numFmtId="14" fontId="13" fillId="7" borderId="41" xfId="0" applyNumberFormat="1" applyFont="1" applyFill="1" applyBorder="1" applyAlignment="1">
      <alignment horizontal="center"/>
    </xf>
    <xf numFmtId="14" fontId="13" fillId="7" borderId="42" xfId="0" applyNumberFormat="1" applyFont="1" applyFill="1" applyBorder="1" applyAlignment="1">
      <alignment horizontal="center"/>
    </xf>
    <xf numFmtId="14" fontId="13" fillId="7" borderId="43" xfId="0" applyNumberFormat="1" applyFont="1" applyFill="1" applyBorder="1" applyAlignment="1">
      <alignment horizontal="center"/>
    </xf>
    <xf numFmtId="0" fontId="13" fillId="0" borderId="46" xfId="0" applyFont="1" applyBorder="1" applyAlignment="1">
      <alignment horizontal="center"/>
    </xf>
    <xf numFmtId="0" fontId="13" fillId="0" borderId="47" xfId="0" applyFont="1" applyBorder="1" applyAlignment="1">
      <alignment horizontal="center"/>
    </xf>
    <xf numFmtId="0" fontId="0" fillId="0" borderId="47" xfId="0" applyBorder="1"/>
    <xf numFmtId="0" fontId="0" fillId="0" borderId="48" xfId="0" applyBorder="1" applyAlignment="1">
      <alignment horizontal="left"/>
    </xf>
    <xf numFmtId="0" fontId="13" fillId="0" borderId="49" xfId="0" applyFont="1" applyBorder="1" applyAlignment="1">
      <alignment horizontal="center"/>
    </xf>
    <xf numFmtId="14" fontId="0" fillId="0" borderId="50" xfId="0" applyNumberFormat="1" applyBorder="1" applyAlignment="1">
      <alignment horizontal="center"/>
    </xf>
    <xf numFmtId="0" fontId="13" fillId="0" borderId="0" xfId="0" applyFont="1" applyAlignment="1">
      <alignment horizontal="center"/>
    </xf>
    <xf numFmtId="10" fontId="0" fillId="0" borderId="0" xfId="3" applyNumberFormat="1" applyFont="1" applyFill="1" applyBorder="1" applyAlignment="1">
      <alignment horizontal="center"/>
    </xf>
    <xf numFmtId="0" fontId="21" fillId="0" borderId="51" xfId="0" applyFont="1" applyBorder="1" applyAlignment="1">
      <alignment horizontal="left"/>
    </xf>
    <xf numFmtId="167" fontId="21" fillId="0" borderId="52" xfId="0" applyNumberFormat="1" applyFont="1" applyBorder="1" applyAlignment="1">
      <alignment horizontal="center"/>
    </xf>
    <xf numFmtId="167" fontId="21" fillId="0" borderId="53" xfId="0" applyNumberFormat="1" applyFont="1" applyBorder="1" applyAlignment="1">
      <alignment horizontal="center"/>
    </xf>
    <xf numFmtId="0" fontId="21" fillId="0" borderId="41" xfId="0" applyFont="1" applyBorder="1" applyAlignment="1">
      <alignment horizontal="left"/>
    </xf>
    <xf numFmtId="0" fontId="21" fillId="0" borderId="42" xfId="0" applyFont="1" applyBorder="1" applyAlignment="1">
      <alignment horizontal="center"/>
    </xf>
    <xf numFmtId="0" fontId="21" fillId="0" borderId="43" xfId="0" applyFont="1" applyBorder="1" applyAlignment="1">
      <alignment horizontal="left"/>
    </xf>
    <xf numFmtId="14" fontId="13" fillId="7" borderId="54" xfId="0" applyNumberFormat="1" applyFont="1" applyFill="1" applyBorder="1"/>
    <xf numFmtId="14" fontId="13" fillId="7" borderId="55" xfId="0" applyNumberFormat="1" applyFont="1" applyFill="1" applyBorder="1" applyAlignment="1">
      <alignment horizontal="center"/>
    </xf>
    <xf numFmtId="14" fontId="13" fillId="7" borderId="56" xfId="0" applyNumberFormat="1" applyFont="1" applyFill="1" applyBorder="1" applyAlignment="1">
      <alignment horizontal="center"/>
    </xf>
    <xf numFmtId="0" fontId="13" fillId="0" borderId="57" xfId="0" applyFont="1" applyBorder="1" applyAlignment="1">
      <alignment horizontal="center"/>
    </xf>
    <xf numFmtId="0" fontId="13" fillId="0" borderId="58" xfId="0" applyFont="1" applyBorder="1" applyAlignment="1">
      <alignment horizontal="center"/>
    </xf>
    <xf numFmtId="0" fontId="0" fillId="0" borderId="58" xfId="0" applyBorder="1"/>
    <xf numFmtId="0" fontId="0" fillId="0" borderId="59" xfId="0" applyBorder="1" applyAlignment="1">
      <alignment horizontal="left"/>
    </xf>
    <xf numFmtId="170" fontId="13" fillId="0" borderId="60" xfId="2" applyNumberFormat="1" applyFont="1" applyFill="1" applyBorder="1" applyAlignment="1">
      <alignment horizontal="center"/>
    </xf>
    <xf numFmtId="14" fontId="0" fillId="0" borderId="61" xfId="0" applyNumberFormat="1" applyBorder="1" applyAlignment="1">
      <alignment horizontal="center"/>
    </xf>
    <xf numFmtId="166" fontId="0" fillId="0" borderId="0" xfId="3" applyNumberFormat="1" applyFont="1" applyFill="1" applyBorder="1" applyAlignment="1">
      <alignment horizontal="center"/>
    </xf>
    <xf numFmtId="167" fontId="21" fillId="0" borderId="42" xfId="0" applyNumberFormat="1" applyFont="1" applyBorder="1" applyAlignment="1">
      <alignment horizontal="center"/>
    </xf>
    <xf numFmtId="167" fontId="21" fillId="0" borderId="43" xfId="0" applyNumberFormat="1" applyFont="1" applyBorder="1" applyAlignment="1">
      <alignment horizontal="center"/>
    </xf>
    <xf numFmtId="14" fontId="0" fillId="0" borderId="41" xfId="0" applyNumberFormat="1" applyBorder="1" applyAlignment="1">
      <alignment horizontal="left"/>
    </xf>
    <xf numFmtId="14" fontId="0" fillId="0" borderId="42" xfId="0" applyNumberFormat="1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3" xfId="0" applyBorder="1"/>
    <xf numFmtId="0" fontId="4" fillId="0" borderId="62" xfId="0" applyFont="1" applyBorder="1" applyAlignment="1">
      <alignment horizontal="center" vertical="center"/>
    </xf>
    <xf numFmtId="0" fontId="22" fillId="10" borderId="63" xfId="0" quotePrefix="1" applyFont="1" applyFill="1" applyBorder="1" applyAlignment="1">
      <alignment horizontal="left" vertical="center" shrinkToFit="1"/>
    </xf>
    <xf numFmtId="0" fontId="22" fillId="10" borderId="64" xfId="0" quotePrefix="1" applyFont="1" applyFill="1" applyBorder="1" applyAlignment="1">
      <alignment horizontal="left" vertical="center" shrinkToFit="1"/>
    </xf>
    <xf numFmtId="0" fontId="13" fillId="0" borderId="60" xfId="0" applyFont="1" applyBorder="1" applyAlignment="1">
      <alignment horizontal="center"/>
    </xf>
    <xf numFmtId="49" fontId="0" fillId="0" borderId="42" xfId="0" applyNumberFormat="1" applyBorder="1" applyAlignment="1">
      <alignment horizontal="center"/>
    </xf>
    <xf numFmtId="0" fontId="0" fillId="0" borderId="43" xfId="0" applyBorder="1" applyAlignment="1">
      <alignment horizontal="left"/>
    </xf>
    <xf numFmtId="0" fontId="4" fillId="0" borderId="41" xfId="0" applyFont="1" applyBorder="1" applyAlignment="1">
      <alignment horizontal="center" vertical="center"/>
    </xf>
    <xf numFmtId="0" fontId="22" fillId="10" borderId="42" xfId="0" quotePrefix="1" applyFont="1" applyFill="1" applyBorder="1" applyAlignment="1">
      <alignment horizontal="left" vertical="center" wrapText="1" shrinkToFit="1"/>
    </xf>
    <xf numFmtId="0" fontId="22" fillId="10" borderId="43" xfId="0" quotePrefix="1" applyFont="1" applyFill="1" applyBorder="1" applyAlignment="1">
      <alignment horizontal="left" vertical="center" shrinkToFit="1"/>
    </xf>
    <xf numFmtId="0" fontId="13" fillId="0" borderId="65" xfId="0" applyFont="1" applyBorder="1" applyAlignment="1">
      <alignment horizontal="center"/>
    </xf>
    <xf numFmtId="0" fontId="13" fillId="0" borderId="66" xfId="0" applyFont="1" applyBorder="1" applyAlignment="1">
      <alignment horizontal="center"/>
    </xf>
    <xf numFmtId="0" fontId="0" fillId="0" borderId="66" xfId="0" applyBorder="1"/>
    <xf numFmtId="0" fontId="0" fillId="0" borderId="67" xfId="0" applyBorder="1" applyAlignment="1">
      <alignment horizontal="left"/>
    </xf>
    <xf numFmtId="0" fontId="13" fillId="11" borderId="0" xfId="0" applyFont="1" applyFill="1" applyAlignment="1">
      <alignment horizontal="center"/>
    </xf>
    <xf numFmtId="0" fontId="0" fillId="11" borderId="0" xfId="0" applyFill="1"/>
    <xf numFmtId="0" fontId="20" fillId="6" borderId="68" xfId="0" applyFont="1" applyFill="1" applyBorder="1" applyAlignment="1">
      <alignment horizontal="center" vertical="center"/>
    </xf>
    <xf numFmtId="0" fontId="20" fillId="6" borderId="69" xfId="0" applyFont="1" applyFill="1" applyBorder="1" applyAlignment="1">
      <alignment horizontal="center" vertical="center"/>
    </xf>
    <xf numFmtId="164" fontId="0" fillId="0" borderId="0" xfId="2" applyFont="1" applyBorder="1" applyAlignment="1">
      <alignment horizontal="left"/>
    </xf>
    <xf numFmtId="0" fontId="0" fillId="2" borderId="72" xfId="0" applyFill="1" applyBorder="1" applyAlignment="1">
      <alignment horizontal="center" vertical="center"/>
    </xf>
    <xf numFmtId="0" fontId="21" fillId="0" borderId="73" xfId="0" applyFont="1" applyBorder="1" applyAlignment="1">
      <alignment horizontal="left"/>
    </xf>
    <xf numFmtId="0" fontId="21" fillId="0" borderId="74" xfId="0" applyFont="1" applyBorder="1" applyAlignment="1">
      <alignment horizontal="center"/>
    </xf>
    <xf numFmtId="171" fontId="0" fillId="7" borderId="67" xfId="0" applyNumberFormat="1" applyFill="1" applyBorder="1" applyAlignment="1">
      <alignment horizontal="center"/>
    </xf>
    <xf numFmtId="171" fontId="0" fillId="0" borderId="0" xfId="0" applyNumberFormat="1" applyAlignment="1">
      <alignment horizontal="center"/>
    </xf>
    <xf numFmtId="0" fontId="13" fillId="0" borderId="75" xfId="0" applyFont="1" applyBorder="1" applyAlignment="1">
      <alignment horizontal="center"/>
    </xf>
    <xf numFmtId="14" fontId="0" fillId="0" borderId="76" xfId="0" applyNumberFormat="1" applyBorder="1" applyAlignment="1">
      <alignment horizontal="center"/>
    </xf>
    <xf numFmtId="0" fontId="20" fillId="8" borderId="79" xfId="0" applyFont="1" applyFill="1" applyBorder="1" applyAlignment="1">
      <alignment horizontal="center" vertical="center"/>
    </xf>
    <xf numFmtId="0" fontId="13" fillId="7" borderId="82" xfId="0" applyFont="1" applyFill="1" applyBorder="1" applyAlignment="1">
      <alignment horizontal="center"/>
    </xf>
    <xf numFmtId="170" fontId="1" fillId="11" borderId="83" xfId="2" applyNumberFormat="1" applyFont="1" applyFill="1" applyBorder="1" applyAlignment="1">
      <alignment horizontal="left"/>
    </xf>
    <xf numFmtId="170" fontId="13" fillId="11" borderId="85" xfId="2" applyNumberFormat="1" applyFont="1" applyFill="1" applyBorder="1" applyAlignment="1">
      <alignment horizontal="center"/>
    </xf>
    <xf numFmtId="164" fontId="0" fillId="0" borderId="0" xfId="2" applyFont="1" applyAlignment="1">
      <alignment horizontal="left"/>
    </xf>
    <xf numFmtId="0" fontId="0" fillId="7" borderId="89" xfId="0" applyFill="1" applyBorder="1" applyAlignment="1">
      <alignment horizontal="left"/>
    </xf>
    <xf numFmtId="0" fontId="13" fillId="7" borderId="85" xfId="0" applyFont="1" applyFill="1" applyBorder="1" applyAlignment="1">
      <alignment horizontal="center"/>
    </xf>
    <xf numFmtId="0" fontId="0" fillId="7" borderId="90" xfId="0" applyFill="1" applyBorder="1" applyAlignment="1">
      <alignment horizontal="left"/>
    </xf>
    <xf numFmtId="0" fontId="0" fillId="0" borderId="83" xfId="0" applyBorder="1"/>
    <xf numFmtId="0" fontId="0" fillId="7" borderId="83" xfId="0" applyFill="1" applyBorder="1" applyAlignment="1">
      <alignment horizontal="left"/>
    </xf>
    <xf numFmtId="0" fontId="0" fillId="7" borderId="10" xfId="0" applyFill="1" applyBorder="1" applyAlignment="1">
      <alignment horizontal="left"/>
    </xf>
    <xf numFmtId="0" fontId="13" fillId="7" borderId="94" xfId="0" applyFont="1" applyFill="1" applyBorder="1" applyAlignment="1">
      <alignment horizontal="center"/>
    </xf>
    <xf numFmtId="0" fontId="0" fillId="0" borderId="10" xfId="0" applyBorder="1"/>
    <xf numFmtId="49" fontId="22" fillId="10" borderId="42" xfId="0" quotePrefix="1" applyNumberFormat="1" applyFont="1" applyFill="1" applyBorder="1" applyAlignment="1">
      <alignment vertical="center"/>
    </xf>
    <xf numFmtId="0" fontId="13" fillId="14" borderId="103" xfId="0" applyFont="1" applyFill="1" applyBorder="1" applyAlignment="1">
      <alignment horizontal="center"/>
    </xf>
    <xf numFmtId="14" fontId="13" fillId="14" borderId="104" xfId="0" applyNumberFormat="1" applyFont="1" applyFill="1" applyBorder="1" applyAlignment="1">
      <alignment horizontal="center"/>
    </xf>
    <xf numFmtId="0" fontId="13" fillId="14" borderId="105" xfId="0" applyFont="1" applyFill="1" applyBorder="1" applyAlignment="1">
      <alignment horizontal="center"/>
    </xf>
    <xf numFmtId="14" fontId="23" fillId="11" borderId="85" xfId="0" applyNumberFormat="1" applyFont="1" applyFill="1" applyBorder="1" applyAlignment="1">
      <alignment horizontal="center"/>
    </xf>
    <xf numFmtId="164" fontId="0" fillId="7" borderId="106" xfId="2" applyFont="1" applyFill="1" applyBorder="1" applyAlignment="1">
      <alignment horizontal="left"/>
    </xf>
    <xf numFmtId="3" fontId="0" fillId="7" borderId="107" xfId="0" applyNumberFormat="1" applyFill="1" applyBorder="1" applyAlignment="1">
      <alignment horizontal="center"/>
    </xf>
    <xf numFmtId="164" fontId="0" fillId="7" borderId="108" xfId="2" applyFont="1" applyFill="1" applyBorder="1" applyAlignment="1">
      <alignment horizontal="left"/>
    </xf>
    <xf numFmtId="14" fontId="23" fillId="7" borderId="85" xfId="0" applyNumberFormat="1" applyFont="1" applyFill="1" applyBorder="1" applyAlignment="1">
      <alignment horizontal="center"/>
    </xf>
    <xf numFmtId="164" fontId="0" fillId="11" borderId="109" xfId="2" applyFont="1" applyFill="1" applyBorder="1" applyAlignment="1">
      <alignment horizontal="left"/>
    </xf>
    <xf numFmtId="3" fontId="0" fillId="11" borderId="110" xfId="0" applyNumberFormat="1" applyFill="1" applyBorder="1" applyAlignment="1">
      <alignment horizontal="center"/>
    </xf>
    <xf numFmtId="164" fontId="0" fillId="11" borderId="111" xfId="2" applyFont="1" applyFill="1" applyBorder="1" applyAlignment="1">
      <alignment horizontal="left"/>
    </xf>
    <xf numFmtId="164" fontId="0" fillId="7" borderId="109" xfId="2" applyFont="1" applyFill="1" applyBorder="1" applyAlignment="1">
      <alignment horizontal="left"/>
    </xf>
    <xf numFmtId="3" fontId="0" fillId="7" borderId="110" xfId="0" applyNumberFormat="1" applyFill="1" applyBorder="1" applyAlignment="1">
      <alignment horizontal="center"/>
    </xf>
    <xf numFmtId="164" fontId="0" fillId="7" borderId="111" xfId="2" applyFont="1" applyFill="1" applyBorder="1" applyAlignment="1">
      <alignment horizontal="left"/>
    </xf>
    <xf numFmtId="164" fontId="0" fillId="7" borderId="112" xfId="2" applyFont="1" applyFill="1" applyBorder="1" applyAlignment="1">
      <alignment horizontal="left"/>
    </xf>
    <xf numFmtId="3" fontId="0" fillId="7" borderId="113" xfId="0" applyNumberFormat="1" applyFill="1" applyBorder="1" applyAlignment="1">
      <alignment horizontal="center"/>
    </xf>
    <xf numFmtId="164" fontId="0" fillId="7" borderId="114" xfId="2" applyFont="1" applyFill="1" applyBorder="1" applyAlignment="1">
      <alignment horizontal="left"/>
    </xf>
    <xf numFmtId="14" fontId="23" fillId="7" borderId="94" xfId="0" applyNumberFormat="1" applyFont="1" applyFill="1" applyBorder="1" applyAlignment="1">
      <alignment horizontal="center"/>
    </xf>
    <xf numFmtId="0" fontId="4" fillId="0" borderId="73" xfId="0" applyFont="1" applyBorder="1" applyAlignment="1">
      <alignment horizontal="center" vertical="center"/>
    </xf>
    <xf numFmtId="0" fontId="22" fillId="10" borderId="74" xfId="0" quotePrefix="1" applyFont="1" applyFill="1" applyBorder="1" applyAlignment="1">
      <alignment horizontal="left" vertical="center" wrapText="1" shrinkToFit="1"/>
    </xf>
    <xf numFmtId="0" fontId="22" fillId="10" borderId="67" xfId="0" quotePrefix="1" applyFont="1" applyFill="1" applyBorder="1" applyAlignment="1">
      <alignment horizontal="left" vertical="center" shrinkToFit="1"/>
    </xf>
    <xf numFmtId="169" fontId="0" fillId="0" borderId="0" xfId="0" applyNumberFormat="1"/>
    <xf numFmtId="167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13" fillId="5" borderId="60" xfId="0" applyFont="1" applyFill="1" applyBorder="1" applyAlignment="1">
      <alignment horizontal="center"/>
    </xf>
    <xf numFmtId="170" fontId="13" fillId="5" borderId="60" xfId="2" applyNumberFormat="1" applyFont="1" applyFill="1" applyBorder="1" applyAlignment="1">
      <alignment horizontal="center"/>
    </xf>
    <xf numFmtId="14" fontId="0" fillId="5" borderId="61" xfId="0" applyNumberFormat="1" applyFill="1" applyBorder="1" applyAlignment="1">
      <alignment horizontal="center"/>
    </xf>
    <xf numFmtId="0" fontId="13" fillId="5" borderId="75" xfId="0" applyFont="1" applyFill="1" applyBorder="1" applyAlignment="1">
      <alignment horizontal="center"/>
    </xf>
    <xf numFmtId="14" fontId="0" fillId="5" borderId="76" xfId="0" applyNumberFormat="1" applyFill="1" applyBorder="1" applyAlignment="1">
      <alignment horizontal="center"/>
    </xf>
    <xf numFmtId="0" fontId="13" fillId="0" borderId="118" xfId="0" applyFont="1" applyBorder="1" applyAlignment="1">
      <alignment horizontal="center"/>
    </xf>
    <xf numFmtId="0" fontId="13" fillId="0" borderId="119" xfId="0" applyFont="1" applyBorder="1" applyAlignment="1">
      <alignment horizontal="center"/>
    </xf>
    <xf numFmtId="0" fontId="0" fillId="0" borderId="119" xfId="0" applyBorder="1"/>
    <xf numFmtId="0" fontId="0" fillId="0" borderId="120" xfId="0" applyBorder="1" applyAlignment="1">
      <alignment horizontal="left"/>
    </xf>
    <xf numFmtId="0" fontId="13" fillId="0" borderId="109" xfId="0" applyFont="1" applyBorder="1" applyAlignment="1">
      <alignment horizontal="center"/>
    </xf>
    <xf numFmtId="0" fontId="13" fillId="0" borderId="110" xfId="0" applyFont="1" applyBorder="1" applyAlignment="1">
      <alignment horizontal="center"/>
    </xf>
    <xf numFmtId="0" fontId="0" fillId="0" borderId="110" xfId="0" applyBorder="1"/>
    <xf numFmtId="0" fontId="0" fillId="0" borderId="111" xfId="0" applyBorder="1" applyAlignment="1">
      <alignment horizontal="left"/>
    </xf>
    <xf numFmtId="0" fontId="0" fillId="0" borderId="109" xfId="0" applyBorder="1"/>
    <xf numFmtId="0" fontId="0" fillId="0" borderId="111" xfId="0" applyBorder="1"/>
    <xf numFmtId="0" fontId="0" fillId="0" borderId="112" xfId="0" applyBorder="1"/>
    <xf numFmtId="0" fontId="0" fillId="0" borderId="113" xfId="0" applyBorder="1"/>
    <xf numFmtId="0" fontId="0" fillId="0" borderId="114" xfId="0" applyBorder="1"/>
    <xf numFmtId="0" fontId="13" fillId="0" borderId="113" xfId="0" applyFont="1" applyBorder="1" applyAlignment="1">
      <alignment horizontal="center"/>
    </xf>
    <xf numFmtId="0" fontId="25" fillId="8" borderId="32" xfId="0" applyFont="1" applyFill="1" applyBorder="1" applyAlignment="1">
      <alignment horizontal="center" vertical="center"/>
    </xf>
    <xf numFmtId="0" fontId="25" fillId="8" borderId="33" xfId="0" applyFont="1" applyFill="1" applyBorder="1" applyAlignment="1">
      <alignment horizontal="center" vertical="center"/>
    </xf>
    <xf numFmtId="0" fontId="25" fillId="8" borderId="34" xfId="0" applyFont="1" applyFill="1" applyBorder="1" applyAlignment="1">
      <alignment horizontal="center" vertical="center"/>
    </xf>
    <xf numFmtId="0" fontId="25" fillId="6" borderId="121" xfId="0" applyFont="1" applyFill="1" applyBorder="1" applyAlignment="1">
      <alignment horizontal="center" vertical="center"/>
    </xf>
    <xf numFmtId="0" fontId="25" fillId="6" borderId="122" xfId="0" applyFont="1" applyFill="1" applyBorder="1" applyAlignment="1">
      <alignment horizontal="center" vertical="center"/>
    </xf>
    <xf numFmtId="0" fontId="25" fillId="6" borderId="12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4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2" fontId="0" fillId="0" borderId="0" xfId="0" applyNumberFormat="1" applyAlignment="1">
      <alignment horizontal="center"/>
    </xf>
    <xf numFmtId="49" fontId="8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49" fontId="27" fillId="15" borderId="0" xfId="0" applyNumberFormat="1" applyFont="1" applyFill="1" applyAlignment="1">
      <alignment horizontal="center" vertical="center"/>
    </xf>
    <xf numFmtId="165" fontId="27" fillId="15" borderId="0" xfId="0" applyNumberFormat="1" applyFont="1" applyFill="1" applyAlignment="1">
      <alignment horizontal="center" vertical="center"/>
    </xf>
    <xf numFmtId="4" fontId="27" fillId="15" borderId="0" xfId="0" applyNumberFormat="1" applyFont="1" applyFill="1" applyAlignment="1">
      <alignment horizontal="center" vertical="center"/>
    </xf>
    <xf numFmtId="3" fontId="12" fillId="15" borderId="1" xfId="0" applyNumberFormat="1" applyFont="1" applyFill="1" applyBorder="1" applyAlignment="1">
      <alignment horizontal="center" vertical="center"/>
    </xf>
    <xf numFmtId="14" fontId="12" fillId="15" borderId="1" xfId="0" applyNumberFormat="1" applyFont="1" applyFill="1" applyBorder="1" applyAlignment="1">
      <alignment horizontal="center" vertical="center"/>
    </xf>
    <xf numFmtId="169" fontId="12" fillId="15" borderId="1" xfId="0" applyNumberFormat="1" applyFont="1" applyFill="1" applyBorder="1" applyAlignment="1">
      <alignment horizontal="center" vertical="center"/>
    </xf>
    <xf numFmtId="0" fontId="7" fillId="15" borderId="2" xfId="0" applyFont="1" applyFill="1" applyBorder="1" applyAlignment="1">
      <alignment horizontal="center"/>
    </xf>
    <xf numFmtId="49" fontId="7" fillId="15" borderId="2" xfId="0" applyNumberFormat="1" applyFont="1" applyFill="1" applyBorder="1" applyAlignment="1">
      <alignment horizontal="center"/>
    </xf>
    <xf numFmtId="165" fontId="7" fillId="15" borderId="2" xfId="2" applyNumberFormat="1" applyFont="1" applyFill="1" applyBorder="1" applyAlignment="1">
      <alignment horizontal="center"/>
    </xf>
    <xf numFmtId="0" fontId="5" fillId="15" borderId="2" xfId="0" applyFont="1" applyFill="1" applyBorder="1" applyAlignment="1">
      <alignment horizontal="center"/>
    </xf>
    <xf numFmtId="165" fontId="5" fillId="15" borderId="2" xfId="2" applyNumberFormat="1" applyFont="1" applyFill="1" applyBorder="1" applyAlignment="1">
      <alignment horizontal="center"/>
    </xf>
    <xf numFmtId="165" fontId="3" fillId="16" borderId="0" xfId="2" applyNumberFormat="1" applyFont="1" applyFill="1" applyBorder="1" applyAlignment="1">
      <alignment horizontal="center"/>
    </xf>
    <xf numFmtId="49" fontId="7" fillId="15" borderId="1" xfId="0" applyNumberFormat="1" applyFont="1" applyFill="1" applyBorder="1" applyAlignment="1">
      <alignment horizontal="center" vertical="center"/>
    </xf>
    <xf numFmtId="3" fontId="7" fillId="15" borderId="1" xfId="0" applyNumberFormat="1" applyFont="1" applyFill="1" applyBorder="1" applyAlignment="1">
      <alignment horizontal="center" vertical="center"/>
    </xf>
    <xf numFmtId="49" fontId="3" fillId="15" borderId="1" xfId="0" applyNumberFormat="1" applyFont="1" applyFill="1" applyBorder="1" applyAlignment="1">
      <alignment horizontal="center" vertical="center"/>
    </xf>
    <xf numFmtId="3" fontId="3" fillId="15" borderId="1" xfId="0" applyNumberFormat="1" applyFont="1" applyFill="1" applyBorder="1" applyAlignment="1">
      <alignment horizontal="center" vertical="center"/>
    </xf>
    <xf numFmtId="14" fontId="3" fillId="15" borderId="1" xfId="0" applyNumberFormat="1" applyFont="1" applyFill="1" applyBorder="1" applyAlignment="1">
      <alignment horizontal="center" vertical="center"/>
    </xf>
    <xf numFmtId="49" fontId="26" fillId="15" borderId="124" xfId="0" applyNumberFormat="1" applyFont="1" applyFill="1" applyBorder="1" applyAlignment="1">
      <alignment horizontal="left" vertical="center"/>
    </xf>
    <xf numFmtId="0" fontId="26" fillId="15" borderId="124" xfId="0" applyFont="1" applyFill="1" applyBorder="1" applyAlignment="1">
      <alignment horizontal="center" vertical="center"/>
    </xf>
    <xf numFmtId="2" fontId="26" fillId="15" borderId="124" xfId="0" applyNumberFormat="1" applyFont="1" applyFill="1" applyBorder="1" applyAlignment="1">
      <alignment horizontal="center" vertical="center"/>
    </xf>
    <xf numFmtId="14" fontId="26" fillId="15" borderId="124" xfId="0" applyNumberFormat="1" applyFont="1" applyFill="1" applyBorder="1" applyAlignment="1">
      <alignment horizontal="center" vertical="center"/>
    </xf>
    <xf numFmtId="49" fontId="26" fillId="15" borderId="124" xfId="0" applyNumberFormat="1" applyFont="1" applyFill="1" applyBorder="1" applyAlignment="1">
      <alignment horizontal="center" vertical="center"/>
    </xf>
    <xf numFmtId="4" fontId="26" fillId="15" borderId="124" xfId="0" applyNumberFormat="1" applyFont="1" applyFill="1" applyBorder="1" applyAlignment="1">
      <alignment horizontal="center" vertical="center"/>
    </xf>
    <xf numFmtId="3" fontId="29" fillId="15" borderId="1" xfId="0" applyNumberFormat="1" applyFont="1" applyFill="1" applyBorder="1" applyAlignment="1">
      <alignment horizontal="center" vertical="center"/>
    </xf>
    <xf numFmtId="14" fontId="30" fillId="15" borderId="0" xfId="0" applyNumberFormat="1" applyFont="1" applyFill="1" applyAlignment="1">
      <alignment horizontal="center" vertical="center"/>
    </xf>
    <xf numFmtId="167" fontId="30" fillId="15" borderId="0" xfId="0" applyNumberFormat="1" applyFont="1" applyFill="1" applyAlignment="1">
      <alignment horizontal="center" vertical="center"/>
    </xf>
    <xf numFmtId="0" fontId="30" fillId="15" borderId="0" xfId="0" applyFont="1" applyFill="1" applyAlignment="1">
      <alignment horizontal="left" vertical="center"/>
    </xf>
    <xf numFmtId="0" fontId="30" fillId="15" borderId="0" xfId="0" applyFont="1" applyFill="1" applyAlignment="1">
      <alignment vertical="center"/>
    </xf>
    <xf numFmtId="4" fontId="30" fillId="15" borderId="0" xfId="0" applyNumberFormat="1" applyFont="1" applyFill="1" applyAlignment="1">
      <alignment horizontal="center" vertical="center"/>
    </xf>
    <xf numFmtId="2" fontId="30" fillId="15" borderId="0" xfId="0" applyNumberFormat="1" applyFont="1" applyFill="1" applyAlignment="1">
      <alignment horizontal="right" vertical="center"/>
    </xf>
    <xf numFmtId="0" fontId="8" fillId="0" borderId="0" xfId="0" applyFont="1"/>
    <xf numFmtId="0" fontId="8" fillId="0" borderId="0" xfId="0" applyFont="1" applyAlignment="1">
      <alignment horizontal="center"/>
    </xf>
    <xf numFmtId="167" fontId="8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right"/>
    </xf>
    <xf numFmtId="169" fontId="8" fillId="0" borderId="0" xfId="0" applyNumberFormat="1" applyFont="1"/>
    <xf numFmtId="0" fontId="31" fillId="0" borderId="0" xfId="0" applyFont="1"/>
    <xf numFmtId="49" fontId="31" fillId="0" borderId="0" xfId="0" applyNumberFormat="1" applyFont="1" applyAlignment="1">
      <alignment horizontal="center"/>
    </xf>
    <xf numFmtId="0" fontId="31" fillId="0" borderId="0" xfId="0" applyFont="1" applyAlignment="1">
      <alignment horizontal="center"/>
    </xf>
    <xf numFmtId="165" fontId="31" fillId="0" borderId="0" xfId="2" applyNumberFormat="1" applyFont="1"/>
    <xf numFmtId="4" fontId="0" fillId="0" borderId="0" xfId="0" applyNumberFormat="1"/>
    <xf numFmtId="14" fontId="27" fillId="15" borderId="0" xfId="0" applyNumberFormat="1" applyFont="1" applyFill="1" applyAlignment="1">
      <alignment horizontal="center" vertical="center"/>
    </xf>
    <xf numFmtId="14" fontId="0" fillId="0" borderId="0" xfId="0" applyNumberFormat="1"/>
    <xf numFmtId="165" fontId="0" fillId="0" borderId="0" xfId="0" applyNumberFormat="1"/>
    <xf numFmtId="49" fontId="28" fillId="0" borderId="0" xfId="0" applyNumberFormat="1" applyFont="1" applyAlignment="1">
      <alignment horizontal="center"/>
    </xf>
    <xf numFmtId="49" fontId="28" fillId="0" borderId="0" xfId="0" applyNumberFormat="1" applyFont="1"/>
    <xf numFmtId="3" fontId="27" fillId="15" borderId="0" xfId="0" applyNumberFormat="1" applyFont="1" applyFill="1" applyAlignment="1">
      <alignment horizontal="center" vertical="center"/>
    </xf>
    <xf numFmtId="3" fontId="26" fillId="15" borderId="124" xfId="0" applyNumberFormat="1" applyFont="1" applyFill="1" applyBorder="1" applyAlignment="1">
      <alignment horizontal="center" vertical="center"/>
    </xf>
    <xf numFmtId="49" fontId="29" fillId="15" borderId="1" xfId="0" applyNumberFormat="1" applyFont="1" applyFill="1" applyBorder="1" applyAlignment="1">
      <alignment horizontal="center" vertical="center"/>
    </xf>
    <xf numFmtId="49" fontId="11" fillId="0" borderId="0" xfId="0" applyNumberFormat="1" applyFont="1" applyAlignment="1">
      <alignment horizontal="center"/>
    </xf>
    <xf numFmtId="49" fontId="11" fillId="0" borderId="0" xfId="0" applyNumberFormat="1" applyFont="1"/>
    <xf numFmtId="49" fontId="29" fillId="15" borderId="1" xfId="0" applyNumberFormat="1" applyFont="1" applyFill="1" applyBorder="1" applyAlignment="1">
      <alignment vertical="center"/>
    </xf>
    <xf numFmtId="4" fontId="29" fillId="15" borderId="1" xfId="0" applyNumberFormat="1" applyFont="1" applyFill="1" applyBorder="1" applyAlignment="1">
      <alignment horizontal="center" vertical="center"/>
    </xf>
    <xf numFmtId="4" fontId="11" fillId="0" borderId="0" xfId="0" applyNumberFormat="1" applyFont="1"/>
    <xf numFmtId="14" fontId="29" fillId="15" borderId="1" xfId="0" applyNumberFormat="1" applyFont="1" applyFill="1" applyBorder="1" applyAlignment="1">
      <alignment horizontal="center" vertical="center"/>
    </xf>
    <xf numFmtId="14" fontId="11" fillId="0" borderId="0" xfId="0" applyNumberFormat="1" applyFont="1" applyAlignment="1">
      <alignment horizontal="center"/>
    </xf>
    <xf numFmtId="3" fontId="11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49" fontId="3" fillId="16" borderId="125" xfId="0" applyNumberFormat="1" applyFont="1" applyFill="1" applyBorder="1" applyAlignment="1">
      <alignment horizontal="center"/>
    </xf>
    <xf numFmtId="0" fontId="3" fillId="16" borderId="125" xfId="0" applyFont="1" applyFill="1" applyBorder="1" applyAlignment="1">
      <alignment horizontal="center"/>
    </xf>
    <xf numFmtId="165" fontId="3" fillId="16" borderId="125" xfId="2" applyNumberFormat="1" applyFont="1" applyFill="1" applyBorder="1" applyAlignment="1">
      <alignment horizontal="center"/>
    </xf>
    <xf numFmtId="165" fontId="3" fillId="16" borderId="126" xfId="2" applyNumberFormat="1" applyFont="1" applyFill="1" applyBorder="1" applyAlignment="1">
      <alignment horizontal="center"/>
    </xf>
    <xf numFmtId="164" fontId="3" fillId="16" borderId="126" xfId="2" applyFont="1" applyFill="1" applyBorder="1" applyAlignment="1">
      <alignment horizontal="center"/>
    </xf>
    <xf numFmtId="165" fontId="4" fillId="0" borderId="0" xfId="2" applyNumberFormat="1" applyFont="1" applyFill="1" applyBorder="1"/>
    <xf numFmtId="3" fontId="10" fillId="15" borderId="130" xfId="0" applyNumberFormat="1" applyFont="1" applyFill="1" applyBorder="1" applyAlignment="1">
      <alignment horizontal="center" vertical="center"/>
    </xf>
    <xf numFmtId="1" fontId="10" fillId="15" borderId="0" xfId="0" applyNumberFormat="1" applyFont="1" applyFill="1" applyAlignment="1">
      <alignment horizontal="center" vertical="center"/>
    </xf>
    <xf numFmtId="0" fontId="10" fillId="15" borderId="0" xfId="0" applyFont="1" applyFill="1" applyAlignment="1">
      <alignment horizontal="center" vertical="center"/>
    </xf>
    <xf numFmtId="14" fontId="10" fillId="15" borderId="0" xfId="0" applyNumberFormat="1" applyFont="1" applyFill="1" applyAlignment="1">
      <alignment horizontal="center" vertical="center"/>
    </xf>
    <xf numFmtId="0" fontId="10" fillId="15" borderId="0" xfId="0" applyFont="1" applyFill="1" applyAlignment="1">
      <alignment horizontal="left" vertical="center"/>
    </xf>
    <xf numFmtId="0" fontId="10" fillId="15" borderId="0" xfId="0" applyFont="1" applyFill="1" applyAlignment="1">
      <alignment vertical="center"/>
    </xf>
    <xf numFmtId="2" fontId="10" fillId="15" borderId="0" xfId="0" applyNumberFormat="1" applyFont="1" applyFill="1" applyAlignment="1">
      <alignment horizontal="center" vertical="center"/>
    </xf>
    <xf numFmtId="168" fontId="10" fillId="15" borderId="0" xfId="0" applyNumberFormat="1" applyFont="1" applyFill="1" applyAlignment="1">
      <alignment horizontal="center" vertical="center"/>
    </xf>
    <xf numFmtId="0" fontId="10" fillId="15" borderId="131" xfId="0" applyFont="1" applyFill="1" applyBorder="1" applyAlignment="1">
      <alignment horizontal="center" vertical="center"/>
    </xf>
    <xf numFmtId="1" fontId="0" fillId="0" borderId="127" xfId="0" applyNumberFormat="1" applyBorder="1" applyAlignment="1">
      <alignment horizontal="center"/>
    </xf>
    <xf numFmtId="1" fontId="0" fillId="0" borderId="128" xfId="0" applyNumberFormat="1" applyBorder="1" applyAlignment="1">
      <alignment horizontal="center"/>
    </xf>
    <xf numFmtId="49" fontId="0" fillId="0" borderId="128" xfId="0" applyNumberFormat="1" applyBorder="1" applyAlignment="1">
      <alignment horizontal="center"/>
    </xf>
    <xf numFmtId="14" fontId="0" fillId="0" borderId="128" xfId="0" applyNumberFormat="1" applyBorder="1" applyAlignment="1">
      <alignment horizontal="center"/>
    </xf>
    <xf numFmtId="0" fontId="0" fillId="0" borderId="128" xfId="0" applyBorder="1"/>
    <xf numFmtId="4" fontId="0" fillId="0" borderId="128" xfId="0" applyNumberFormat="1" applyBorder="1" applyAlignment="1">
      <alignment horizontal="right"/>
    </xf>
    <xf numFmtId="14" fontId="0" fillId="0" borderId="128" xfId="0" applyNumberFormat="1" applyBorder="1" applyAlignment="1">
      <alignment horizontal="center" vertical="center"/>
    </xf>
    <xf numFmtId="0" fontId="0" fillId="0" borderId="128" xfId="0" applyBorder="1" applyAlignment="1">
      <alignment horizontal="center"/>
    </xf>
    <xf numFmtId="0" fontId="0" fillId="0" borderId="129" xfId="0" applyBorder="1" applyAlignment="1">
      <alignment horizontal="center"/>
    </xf>
    <xf numFmtId="1" fontId="0" fillId="0" borderId="132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/>
    <xf numFmtId="4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33" xfId="0" applyBorder="1" applyAlignment="1">
      <alignment horizontal="center"/>
    </xf>
    <xf numFmtId="14" fontId="31" fillId="0" borderId="0" xfId="0" applyNumberFormat="1" applyFont="1" applyAlignment="1">
      <alignment horizontal="center"/>
    </xf>
    <xf numFmtId="0" fontId="31" fillId="0" borderId="0" xfId="0" applyFont="1" applyAlignment="1">
      <alignment horizontal="left"/>
    </xf>
    <xf numFmtId="4" fontId="31" fillId="0" borderId="0" xfId="0" applyNumberFormat="1" applyFont="1" applyAlignment="1">
      <alignment horizontal="right"/>
    </xf>
    <xf numFmtId="49" fontId="31" fillId="17" borderId="0" xfId="0" applyNumberFormat="1" applyFont="1" applyFill="1" applyAlignment="1">
      <alignment horizontal="center"/>
    </xf>
    <xf numFmtId="0" fontId="15" fillId="0" borderId="0" xfId="0" applyFont="1" applyAlignment="1">
      <alignment horizontal="center" vertical="center"/>
    </xf>
    <xf numFmtId="0" fontId="16" fillId="3" borderId="0" xfId="0" applyFont="1" applyFill="1" applyAlignment="1">
      <alignment horizontal="center"/>
    </xf>
    <xf numFmtId="0" fontId="0" fillId="4" borderId="3" xfId="0" applyFill="1" applyBorder="1" applyAlignment="1">
      <alignment horizontal="right"/>
    </xf>
    <xf numFmtId="0" fontId="0" fillId="4" borderId="4" xfId="0" applyFill="1" applyBorder="1" applyAlignment="1">
      <alignment horizontal="right"/>
    </xf>
    <xf numFmtId="0" fontId="13" fillId="5" borderId="5" xfId="0" quotePrefix="1" applyFont="1" applyFill="1" applyBorder="1" applyAlignment="1">
      <alignment horizontal="left"/>
    </xf>
    <xf numFmtId="0" fontId="13" fillId="5" borderId="6" xfId="0" quotePrefix="1" applyFont="1" applyFill="1" applyBorder="1" applyAlignment="1">
      <alignment horizontal="left"/>
    </xf>
    <xf numFmtId="0" fontId="13" fillId="5" borderId="7" xfId="0" quotePrefix="1" applyFont="1" applyFill="1" applyBorder="1" applyAlignment="1">
      <alignment horizontal="left"/>
    </xf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4" fontId="13" fillId="7" borderId="26" xfId="0" applyNumberFormat="1" applyFont="1" applyFill="1" applyBorder="1" applyAlignment="1">
      <alignment horizontal="center"/>
    </xf>
    <xf numFmtId="14" fontId="13" fillId="7" borderId="27" xfId="0" applyNumberFormat="1" applyFont="1" applyFill="1" applyBorder="1" applyAlignment="1">
      <alignment horizontal="center"/>
    </xf>
    <xf numFmtId="14" fontId="13" fillId="7" borderId="28" xfId="0" applyNumberFormat="1" applyFont="1" applyFill="1" applyBorder="1" applyAlignment="1">
      <alignment horizontal="center"/>
    </xf>
    <xf numFmtId="14" fontId="13" fillId="7" borderId="29" xfId="0" applyNumberFormat="1" applyFont="1" applyFill="1" applyBorder="1" applyAlignment="1">
      <alignment horizontal="center"/>
    </xf>
    <xf numFmtId="14" fontId="13" fillId="7" borderId="30" xfId="0" applyNumberFormat="1" applyFont="1" applyFill="1" applyBorder="1" applyAlignment="1">
      <alignment horizontal="center"/>
    </xf>
    <xf numFmtId="14" fontId="13" fillId="7" borderId="31" xfId="0" applyNumberFormat="1" applyFont="1" applyFill="1" applyBorder="1" applyAlignment="1">
      <alignment horizontal="center"/>
    </xf>
    <xf numFmtId="0" fontId="0" fillId="4" borderId="8" xfId="0" applyFill="1" applyBorder="1" applyAlignment="1">
      <alignment horizontal="right"/>
    </xf>
    <xf numFmtId="0" fontId="0" fillId="4" borderId="9" xfId="0" applyFill="1" applyBorder="1" applyAlignment="1">
      <alignment horizontal="right"/>
    </xf>
    <xf numFmtId="0" fontId="0" fillId="5" borderId="5" xfId="0" quotePrefix="1" applyFill="1" applyBorder="1" applyAlignment="1">
      <alignment horizontal="left"/>
    </xf>
    <xf numFmtId="0" fontId="0" fillId="5" borderId="6" xfId="0" quotePrefix="1" applyFill="1" applyBorder="1" applyAlignment="1">
      <alignment horizontal="left"/>
    </xf>
    <xf numFmtId="0" fontId="0" fillId="5" borderId="7" xfId="0" quotePrefix="1" applyFill="1" applyBorder="1" applyAlignment="1">
      <alignment horizontal="left"/>
    </xf>
    <xf numFmtId="0" fontId="0" fillId="4" borderId="10" xfId="0" applyFill="1" applyBorder="1" applyAlignment="1">
      <alignment horizontal="right"/>
    </xf>
    <xf numFmtId="0" fontId="0" fillId="4" borderId="11" xfId="0" applyFill="1" applyBorder="1" applyAlignment="1">
      <alignment horizontal="right"/>
    </xf>
    <xf numFmtId="0" fontId="0" fillId="5" borderId="12" xfId="0" applyFill="1" applyBorder="1" applyAlignment="1">
      <alignment horizontal="left"/>
    </xf>
    <xf numFmtId="0" fontId="0" fillId="5" borderId="13" xfId="0" applyFill="1" applyBorder="1" applyAlignment="1">
      <alignment horizontal="left"/>
    </xf>
    <xf numFmtId="0" fontId="0" fillId="5" borderId="14" xfId="0" applyFill="1" applyBorder="1" applyAlignment="1">
      <alignment horizontal="left"/>
    </xf>
    <xf numFmtId="0" fontId="0" fillId="7" borderId="80" xfId="0" applyFill="1" applyBorder="1" applyAlignment="1">
      <alignment horizontal="left"/>
    </xf>
    <xf numFmtId="0" fontId="0" fillId="7" borderId="81" xfId="0" applyFill="1" applyBorder="1" applyAlignment="1">
      <alignment horizontal="left"/>
    </xf>
    <xf numFmtId="0" fontId="20" fillId="6" borderId="15" xfId="0" applyFont="1" applyFill="1" applyBorder="1" applyAlignment="1">
      <alignment horizontal="center" vertical="center"/>
    </xf>
    <xf numFmtId="0" fontId="20" fillId="6" borderId="16" xfId="0" applyFont="1" applyFill="1" applyBorder="1" applyAlignment="1">
      <alignment horizontal="center" vertical="center"/>
    </xf>
    <xf numFmtId="0" fontId="20" fillId="6" borderId="17" xfId="0" applyFont="1" applyFill="1" applyBorder="1" applyAlignment="1">
      <alignment horizontal="center" vertical="center"/>
    </xf>
    <xf numFmtId="0" fontId="20" fillId="6" borderId="18" xfId="0" applyFont="1" applyFill="1" applyBorder="1" applyAlignment="1">
      <alignment horizontal="center" vertical="center"/>
    </xf>
    <xf numFmtId="0" fontId="20" fillId="6" borderId="19" xfId="0" applyFont="1" applyFill="1" applyBorder="1" applyAlignment="1">
      <alignment horizontal="center" vertical="center"/>
    </xf>
    <xf numFmtId="14" fontId="13" fillId="6" borderId="20" xfId="0" applyNumberFormat="1" applyFont="1" applyFill="1" applyBorder="1" applyAlignment="1">
      <alignment horizontal="center"/>
    </xf>
    <xf numFmtId="14" fontId="13" fillId="6" borderId="21" xfId="0" applyNumberFormat="1" applyFont="1" applyFill="1" applyBorder="1" applyAlignment="1">
      <alignment horizontal="center"/>
    </xf>
    <xf numFmtId="14" fontId="13" fillId="6" borderId="22" xfId="0" applyNumberFormat="1" applyFont="1" applyFill="1" applyBorder="1" applyAlignment="1">
      <alignment horizontal="center"/>
    </xf>
    <xf numFmtId="0" fontId="13" fillId="6" borderId="23" xfId="0" applyFont="1" applyFill="1" applyBorder="1" applyAlignment="1">
      <alignment horizontal="center" vertical="center"/>
    </xf>
    <xf numFmtId="0" fontId="13" fillId="6" borderId="24" xfId="0" applyFont="1" applyFill="1" applyBorder="1" applyAlignment="1">
      <alignment horizontal="center" vertical="center"/>
    </xf>
    <xf numFmtId="0" fontId="13" fillId="6" borderId="25" xfId="0" applyFont="1" applyFill="1" applyBorder="1" applyAlignment="1">
      <alignment horizontal="center" vertical="center"/>
    </xf>
    <xf numFmtId="14" fontId="13" fillId="7" borderId="44" xfId="0" applyNumberFormat="1" applyFont="1" applyFill="1" applyBorder="1" applyAlignment="1">
      <alignment horizontal="center"/>
    </xf>
    <xf numFmtId="14" fontId="13" fillId="7" borderId="45" xfId="0" applyNumberFormat="1" applyFont="1" applyFill="1" applyBorder="1" applyAlignment="1">
      <alignment horizontal="center"/>
    </xf>
    <xf numFmtId="14" fontId="13" fillId="7" borderId="34" xfId="0" applyNumberFormat="1" applyFont="1" applyFill="1" applyBorder="1" applyAlignment="1">
      <alignment horizontal="center"/>
    </xf>
    <xf numFmtId="0" fontId="20" fillId="6" borderId="20" xfId="0" applyFont="1" applyFill="1" applyBorder="1" applyAlignment="1">
      <alignment horizontal="center" vertical="center"/>
    </xf>
    <xf numFmtId="0" fontId="20" fillId="6" borderId="21" xfId="0" applyFont="1" applyFill="1" applyBorder="1" applyAlignment="1">
      <alignment horizontal="center" vertical="center"/>
    </xf>
    <xf numFmtId="0" fontId="20" fillId="6" borderId="22" xfId="0" applyFont="1" applyFill="1" applyBorder="1" applyAlignment="1">
      <alignment horizontal="center" vertical="center"/>
    </xf>
    <xf numFmtId="0" fontId="13" fillId="0" borderId="70" xfId="0" quotePrefix="1" applyFont="1" applyBorder="1" applyAlignment="1">
      <alignment horizontal="center"/>
    </xf>
    <xf numFmtId="0" fontId="13" fillId="0" borderId="71" xfId="0" quotePrefix="1" applyFont="1" applyBorder="1" applyAlignment="1">
      <alignment horizontal="center"/>
    </xf>
    <xf numFmtId="0" fontId="20" fillId="8" borderId="77" xfId="0" applyFont="1" applyFill="1" applyBorder="1" applyAlignment="1">
      <alignment horizontal="left" vertical="center"/>
    </xf>
    <xf numFmtId="0" fontId="20" fillId="8" borderId="78" xfId="0" applyFont="1" applyFill="1" applyBorder="1" applyAlignment="1">
      <alignment horizontal="left" vertical="center"/>
    </xf>
    <xf numFmtId="170" fontId="1" fillId="11" borderId="83" xfId="2" applyNumberFormat="1" applyFont="1" applyFill="1" applyBorder="1" applyAlignment="1">
      <alignment horizontal="left"/>
    </xf>
    <xf numFmtId="170" fontId="1" fillId="11" borderId="84" xfId="2" applyNumberFormat="1" applyFont="1" applyFill="1" applyBorder="1" applyAlignment="1">
      <alignment horizontal="left"/>
    </xf>
    <xf numFmtId="0" fontId="13" fillId="12" borderId="86" xfId="0" applyFont="1" applyFill="1" applyBorder="1" applyAlignment="1">
      <alignment horizontal="center"/>
    </xf>
    <xf numFmtId="0" fontId="13" fillId="12" borderId="87" xfId="0" applyFont="1" applyFill="1" applyBorder="1" applyAlignment="1">
      <alignment horizontal="center"/>
    </xf>
    <xf numFmtId="0" fontId="13" fillId="12" borderId="8" xfId="0" applyFont="1" applyFill="1" applyBorder="1" applyAlignment="1">
      <alignment horizontal="center"/>
    </xf>
    <xf numFmtId="0" fontId="13" fillId="12" borderId="9" xfId="0" applyFont="1" applyFill="1" applyBorder="1" applyAlignment="1">
      <alignment horizontal="center"/>
    </xf>
    <xf numFmtId="0" fontId="13" fillId="12" borderId="88" xfId="0" applyFont="1" applyFill="1" applyBorder="1" applyAlignment="1">
      <alignment horizontal="center"/>
    </xf>
    <xf numFmtId="0" fontId="0" fillId="7" borderId="89" xfId="0" applyFill="1" applyBorder="1" applyAlignment="1">
      <alignment horizontal="left"/>
    </xf>
    <xf numFmtId="0" fontId="0" fillId="7" borderId="60" xfId="0" applyFill="1" applyBorder="1" applyAlignment="1">
      <alignment horizontal="left"/>
    </xf>
    <xf numFmtId="0" fontId="0" fillId="7" borderId="90" xfId="0" applyFill="1" applyBorder="1" applyAlignment="1">
      <alignment horizontal="left"/>
    </xf>
    <xf numFmtId="0" fontId="0" fillId="0" borderId="84" xfId="0" applyBorder="1" applyAlignment="1">
      <alignment horizontal="center"/>
    </xf>
    <xf numFmtId="0" fontId="0" fillId="0" borderId="85" xfId="0" applyBorder="1" applyAlignment="1">
      <alignment horizontal="center"/>
    </xf>
    <xf numFmtId="170" fontId="1" fillId="11" borderId="89" xfId="2" applyNumberFormat="1" applyFont="1" applyFill="1" applyBorder="1" applyAlignment="1">
      <alignment horizontal="left"/>
    </xf>
    <xf numFmtId="170" fontId="1" fillId="11" borderId="60" xfId="2" applyNumberFormat="1" applyFont="1" applyFill="1" applyBorder="1" applyAlignment="1">
      <alignment horizontal="left"/>
    </xf>
    <xf numFmtId="0" fontId="0" fillId="11" borderId="89" xfId="0" applyFill="1" applyBorder="1" applyAlignment="1">
      <alignment horizontal="left"/>
    </xf>
    <xf numFmtId="0" fontId="0" fillId="11" borderId="90" xfId="0" applyFill="1" applyBorder="1" applyAlignment="1">
      <alignment horizontal="left"/>
    </xf>
    <xf numFmtId="0" fontId="0" fillId="7" borderId="83" xfId="0" applyFill="1" applyBorder="1" applyAlignment="1">
      <alignment horizontal="left"/>
    </xf>
    <xf numFmtId="0" fontId="0" fillId="7" borderId="84" xfId="0" applyFill="1" applyBorder="1" applyAlignment="1">
      <alignment horizontal="left"/>
    </xf>
    <xf numFmtId="0" fontId="0" fillId="11" borderId="99" xfId="0" applyFill="1" applyBorder="1" applyAlignment="1">
      <alignment horizontal="left"/>
    </xf>
    <xf numFmtId="0" fontId="0" fillId="11" borderId="13" xfId="0" applyFill="1" applyBorder="1" applyAlignment="1">
      <alignment horizontal="left"/>
    </xf>
    <xf numFmtId="0" fontId="0" fillId="11" borderId="14" xfId="0" applyFill="1" applyBorder="1" applyAlignment="1">
      <alignment horizontal="left"/>
    </xf>
    <xf numFmtId="0" fontId="20" fillId="8" borderId="91" xfId="0" applyFont="1" applyFill="1" applyBorder="1" applyAlignment="1">
      <alignment horizontal="center" vertical="center"/>
    </xf>
    <xf numFmtId="0" fontId="20" fillId="8" borderId="92" xfId="0" applyFont="1" applyFill="1" applyBorder="1" applyAlignment="1">
      <alignment horizontal="center" vertical="center"/>
    </xf>
    <xf numFmtId="0" fontId="20" fillId="8" borderId="93" xfId="0" applyFont="1" applyFill="1" applyBorder="1" applyAlignment="1">
      <alignment horizontal="center" vertical="center"/>
    </xf>
    <xf numFmtId="0" fontId="0" fillId="7" borderId="10" xfId="0" applyFill="1" applyBorder="1" applyAlignment="1">
      <alignment horizontal="left"/>
    </xf>
    <xf numFmtId="0" fontId="0" fillId="7" borderId="11" xfId="0" applyFill="1" applyBorder="1" applyAlignment="1">
      <alignment horizontal="left"/>
    </xf>
    <xf numFmtId="0" fontId="0" fillId="7" borderId="95" xfId="0" applyFill="1" applyBorder="1" applyAlignment="1">
      <alignment horizontal="left"/>
    </xf>
    <xf numFmtId="0" fontId="0" fillId="7" borderId="96" xfId="0" applyFill="1" applyBorder="1" applyAlignment="1">
      <alignment horizontal="left"/>
    </xf>
    <xf numFmtId="0" fontId="0" fillId="7" borderId="97" xfId="0" applyFill="1" applyBorder="1" applyAlignment="1">
      <alignment horizontal="left"/>
    </xf>
    <xf numFmtId="0" fontId="0" fillId="0" borderId="11" xfId="0" applyBorder="1" applyAlignment="1">
      <alignment horizontal="center"/>
    </xf>
    <xf numFmtId="0" fontId="0" fillId="0" borderId="94" xfId="0" applyBorder="1" applyAlignment="1">
      <alignment horizontal="center"/>
    </xf>
    <xf numFmtId="0" fontId="0" fillId="11" borderId="98" xfId="0" applyFill="1" applyBorder="1" applyAlignment="1">
      <alignment horizontal="left"/>
    </xf>
    <xf numFmtId="0" fontId="0" fillId="7" borderId="98" xfId="0" applyFill="1" applyBorder="1" applyAlignment="1">
      <alignment horizontal="left"/>
    </xf>
    <xf numFmtId="0" fontId="0" fillId="7" borderId="99" xfId="0" applyFill="1" applyBorder="1" applyAlignment="1">
      <alignment horizontal="left"/>
    </xf>
    <xf numFmtId="0" fontId="0" fillId="7" borderId="14" xfId="0" applyFill="1" applyBorder="1" applyAlignment="1">
      <alignment horizontal="left"/>
    </xf>
    <xf numFmtId="0" fontId="13" fillId="0" borderId="0" xfId="0" applyFont="1" applyAlignment="1">
      <alignment horizontal="center"/>
    </xf>
    <xf numFmtId="0" fontId="13" fillId="13" borderId="8" xfId="0" applyFont="1" applyFill="1" applyBorder="1" applyAlignment="1">
      <alignment horizontal="center"/>
    </xf>
    <xf numFmtId="0" fontId="13" fillId="13" borderId="88" xfId="0" applyFont="1" applyFill="1" applyBorder="1" applyAlignment="1">
      <alignment horizontal="center"/>
    </xf>
    <xf numFmtId="0" fontId="13" fillId="13" borderId="100" xfId="0" applyFont="1" applyFill="1" applyBorder="1" applyAlignment="1">
      <alignment horizontal="center"/>
    </xf>
    <xf numFmtId="0" fontId="13" fillId="13" borderId="101" xfId="0" applyFont="1" applyFill="1" applyBorder="1" applyAlignment="1">
      <alignment horizontal="center"/>
    </xf>
    <xf numFmtId="0" fontId="13" fillId="13" borderId="102" xfId="0" applyFont="1" applyFill="1" applyBorder="1" applyAlignment="1">
      <alignment horizontal="center"/>
    </xf>
    <xf numFmtId="165" fontId="24" fillId="7" borderId="115" xfId="0" applyNumberFormat="1" applyFont="1" applyFill="1" applyBorder="1" applyAlignment="1">
      <alignment horizontal="center"/>
    </xf>
    <xf numFmtId="165" fontId="24" fillId="7" borderId="116" xfId="0" applyNumberFormat="1" applyFont="1" applyFill="1" applyBorder="1" applyAlignment="1">
      <alignment horizontal="center"/>
    </xf>
    <xf numFmtId="165" fontId="24" fillId="7" borderId="117" xfId="0" applyNumberFormat="1" applyFont="1" applyFill="1" applyBorder="1" applyAlignment="1">
      <alignment horizontal="center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107">
    <dxf>
      <font>
        <strike val="0"/>
      </font>
      <fill>
        <patternFill>
          <bgColor theme="9" tint="0.59996337778862885"/>
        </patternFill>
      </fill>
    </dxf>
    <dxf>
      <font>
        <strike val="0"/>
      </font>
      <fill>
        <patternFill>
          <fgColor indexed="64"/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 patternType="solid"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9" formatCode="m/d/yyyy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4" formatCode="#,##0.00"/>
      <fill>
        <patternFill patternType="none">
          <fgColor theme="4" tint="0.79998168889431442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9" formatCode="m/d/yyyy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9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fill>
        <patternFill patternType="solid">
          <fgColor indexed="64"/>
          <bgColor theme="9" tint="-0.24997711111789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1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7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1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7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9106706-C2CA-405D-BFB0-E0293CA1EB94}"/>
            </a:ext>
          </a:extLst>
        </xdr:cNvPr>
        <xdr:cNvGrpSpPr/>
      </xdr:nvGrpSpPr>
      <xdr:grpSpPr>
        <a:xfrm>
          <a:off x="845752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505CAB81-2A4A-7AF5-D66F-CC0E07F35981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8F9BCCD-547B-CF06-16F6-F4CB01CD36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89C9327C-B3E9-40FF-99ED-388F46362D86}"/>
            </a:ext>
          </a:extLst>
        </xdr:cNvPr>
        <xdr:cNvGrpSpPr/>
      </xdr:nvGrpSpPr>
      <xdr:grpSpPr>
        <a:xfrm>
          <a:off x="845752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CC200785-FAC3-2606-86D3-D42B9C37241E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357F693-BE4C-DC3F-814E-ABD347669AA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ADCE2338-4ADF-4FFB-A85B-A635B6B92C94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6C53A0-5AAD-4361-8060-E5122A963580}"/>
            </a:ext>
          </a:extLst>
        </xdr:cNvPr>
        <xdr:cNvSpPr/>
      </xdr:nvSpPr>
      <xdr:spPr>
        <a:xfrm>
          <a:off x="11249027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5AF4494-A9FC-4C65-98F5-B441FF60C190}"/>
            </a:ext>
          </a:extLst>
        </xdr:cNvPr>
        <xdr:cNvGrpSpPr/>
      </xdr:nvGrpSpPr>
      <xdr:grpSpPr>
        <a:xfrm>
          <a:off x="1020377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DEC2ACFF-D7CC-87BE-FDE2-08DEA9E0E34D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DE9013B-A7E1-9AD1-BDF1-304D9A85CB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397AD29B-595A-4B8D-938C-D0FBD4460ED5}"/>
            </a:ext>
          </a:extLst>
        </xdr:cNvPr>
        <xdr:cNvGrpSpPr/>
      </xdr:nvGrpSpPr>
      <xdr:grpSpPr>
        <a:xfrm>
          <a:off x="1020377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A37B634C-07DC-331A-ED03-BCDDBABE1DDB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5FB18B2-65B1-F838-522A-EB94B31DEC1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D0C6B3C4-19DB-433D-A048-B5EF1A570BCA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F6A910-4D95-428D-9133-FE52DB72AA73}"/>
            </a:ext>
          </a:extLst>
        </xdr:cNvPr>
        <xdr:cNvSpPr/>
      </xdr:nvSpPr>
      <xdr:spPr>
        <a:xfrm>
          <a:off x="12992102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81FC28-DC16-4499-9F16-86BDB780596C}" name="Tableau5" displayName="Tableau5" ref="L10:N18" totalsRowShown="0" headerRowDxfId="106" dataDxfId="104" headerRowBorderDxfId="105" tableBorderDxfId="103" totalsRowBorderDxfId="102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3D5E5F4D-3EC3-41F3-B883-B5F4C7824D42}" name="Code" dataDxfId="101"/>
    <tableColumn id="2" xr3:uid="{6498A585-0434-4EB1-977D-A0B20C9C63FB}" name="Date" dataDxfId="100"/>
    <tableColumn id="3" xr3:uid="{74CB0563-15AB-43E0-9B35-F933DB6DD58F}" name="Taux" dataDxfId="9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BEC410-3782-4EB4-90E8-8C9F29248E62}" name="Tableau37" displayName="Tableau37" ref="D18:F28" totalsRowShown="0" headerRowDxfId="98" headerRowBorderDxfId="97" tableBorderDxfId="96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4B0EDCED-EFE7-4F77-96E5-91C21BFED13C}" name="Prof_ID"/>
    <tableColumn id="2" xr3:uid="{07335957-5072-4CC8-B588-145A144FD6FC}" name="Date" dataDxfId="95"/>
    <tableColumn id="3" xr3:uid="{C1051574-3026-4CFC-ACE4-EE3A5BE120E3}" name="Taux horaire" dataDxfId="94" dataCellStyle="Monétaire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2BB353-BB34-42BB-9D46-2983C5A74B5B}" name="Tableau7" displayName="Tableau7" ref="I10:J25" headerRowCount="0" totalsRowShown="0" headerRowDxfId="93" dataDxfId="91" headerRowBorderDxfId="92" tableBorderDxfId="90" totalsRowBorderDxfId="89">
  <tableColumns count="2">
    <tableColumn id="1" xr3:uid="{F683B85E-E345-46C0-B559-6B55DA1B47DA}" name="Colonne1" headerRowDxfId="88" dataDxfId="87"/>
    <tableColumn id="4" xr3:uid="{931BD703-99B9-4545-835A-2B2008F9C610}" name="Colonne2" headerRowDxfId="86" dataDxfId="85"/>
  </tableColumns>
  <tableStyleInfo name="TableStyleMedium6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B7A353E-F107-4699-BEC2-AECA606D5D2B}" name="Tableau8" displayName="Tableau8" ref="P10:R21" totalsRowShown="0" headerRowDxfId="84" headerRowBorderDxfId="83" tableBorderDxfId="82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621C6399-107E-4F8E-905B-7E9265495827}" name="Nom" dataDxfId="81"/>
    <tableColumn id="2" xr3:uid="{BC9D39C0-5A8D-4060-86F2-B334715137AE}" name="Du" dataDxfId="80"/>
    <tableColumn id="3" xr3:uid="{0317D5F2-8493-46CE-B417-3AD4D1BE752C}" name="Au" dataDxfId="79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B8A5B66-CCB8-44E7-897F-6857E2E7217F}" name="Tableau56" displayName="Tableau56" ref="L10:N18" totalsRowShown="0" headerRowDxfId="78" dataDxfId="76" headerRowBorderDxfId="77" tableBorderDxfId="75" totalsRowBorderDxfId="74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239FBD47-A62E-4E25-A60D-B8F3F5784CAF}" name="Code" dataDxfId="73"/>
    <tableColumn id="2" xr3:uid="{F1BF9BCA-554F-405E-8EB2-104EE5229852}" name="Date" dataDxfId="72"/>
    <tableColumn id="3" xr3:uid="{BC205969-C048-4AC1-82CA-DCF785CD2E46}" name="Taux" dataDxfId="71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24AF566-2215-473A-8202-6EEA9B350847}" name="Tableau377" displayName="Tableau377" ref="D38:F68" totalsRowShown="0" headerRowDxfId="70" headerRowBorderDxfId="69" tableBorderDxfId="68">
  <autoFilter ref="D38:F68" xr:uid="{07C6E30C-A06F-40D4-9BA2-8A0A8A76ABF2}">
    <filterColumn colId="0" hiddenButton="1"/>
    <filterColumn colId="1" hiddenButton="1"/>
    <filterColumn colId="2" hiddenButton="1"/>
  </autoFilter>
  <tableColumns count="3">
    <tableColumn id="1" xr3:uid="{C26875D7-C0AC-4DC0-B966-9A0E941C1287}" name="Prof_ID"/>
    <tableColumn id="2" xr3:uid="{223CDF22-7E9F-4FF3-B9E9-7EC1E83F63FD}" name="Date" dataDxfId="67"/>
    <tableColumn id="3" xr3:uid="{3A31E360-73D5-4ABD-A9DE-9036997DA118}" name="Taux horaire" dataDxfId="66" dataCellStyle="Monétaire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51F979-3D72-41D4-A829-699B5830670C}" name="Tableau78" displayName="Tableau78" ref="I10:J25" headerRowCount="0" totalsRowShown="0" headerRowDxfId="65" dataDxfId="63" headerRowBorderDxfId="64" tableBorderDxfId="62" totalsRowBorderDxfId="61">
  <tableColumns count="2">
    <tableColumn id="1" xr3:uid="{CB9EBD0D-71C1-4C9E-B3EA-2235AF94176F}" name="Colonne1" headerRowDxfId="60" dataDxfId="59"/>
    <tableColumn id="4" xr3:uid="{C7DCD92E-FE54-4CC5-87B2-F9846C4139DC}" name="Colonne2" headerRowDxfId="58" dataDxfId="57"/>
  </tableColumns>
  <tableStyleInfo name="TableStyleMedium6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A20A41A-5290-49EB-A732-D1309A2FE1EA}" name="Tableau89" displayName="Tableau89" ref="P10:R21" totalsRowShown="0" headerRowDxfId="56" headerRowBorderDxfId="55" tableBorderDxfId="54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0934086D-06C2-4C23-8345-99186FF38D1F}" name="Nom" dataDxfId="53"/>
    <tableColumn id="2" xr3:uid="{661E3B83-6827-4026-8FCA-E63CF3515AA8}" name="Du" dataDxfId="52"/>
    <tableColumn id="3" xr3:uid="{41F1CFF9-AC58-4534-B761-8C936A1D968E}" name="Au" dataDxfId="51"/>
  </tableColumns>
  <tableStyleInfo name="TableStyleLight13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372B5EF-42AF-497E-A607-E955ED120E19}" name="tblTEC_Local" displayName="tblTEC_Local" ref="A1:P266" totalsRowShown="0" headerRowDxfId="50" dataDxfId="49" tableBorderDxfId="48">
  <autoFilter ref="A1:P266" xr:uid="{0372B5EF-42AF-497E-A607-E955ED120E19}"/>
  <tableColumns count="16">
    <tableColumn id="1" xr3:uid="{442BE8B7-5CE4-48D7-A603-B8BD91CF4F12}" name="TEC_ID" dataDxfId="47"/>
    <tableColumn id="2" xr3:uid="{AF8BE6CE-0BCF-4480-8A4A-B19F36ABFC85}" name="Prof_ID" dataDxfId="46"/>
    <tableColumn id="3" xr3:uid="{0BBF5A6F-70D6-4E6C-8A34-1DC0B703A990}" name="Prof" dataDxfId="45"/>
    <tableColumn id="4" xr3:uid="{E627AF44-B9B8-497C-BF47-8F6FF8ACD02A}" name="Date" dataDxfId="44"/>
    <tableColumn id="5" xr3:uid="{2FCB36F7-7550-45BB-8BF9-F33F371A7621}" name="Client_ID" dataDxfId="43"/>
    <tableColumn id="6" xr3:uid="{880B6392-67A4-44FE-99B4-2D6AFC690D19}" name="ClientNom" dataDxfId="42"/>
    <tableColumn id="7" xr3:uid="{BB82BD83-08FF-46D8-AA7B-AF7F07E7D57F}" name="Description" dataDxfId="41"/>
    <tableColumn id="8" xr3:uid="{6D50DCEF-6B21-4332-8C2B-6B7582E549FD}" name="Heures" dataDxfId="40"/>
    <tableColumn id="9" xr3:uid="{B2B0BF98-C2E2-418F-B219-396DAE73E2C0}" name="CommentaireNote" dataDxfId="39"/>
    <tableColumn id="10" xr3:uid="{04FCC7EC-6F94-4B76-87F6-13EC767E5814}" name="EstFacturable" dataDxfId="38"/>
    <tableColumn id="11" xr3:uid="{31135437-F957-431B-B288-D96DDF98E911}" name="DateSaisie" dataDxfId="37"/>
    <tableColumn id="12" xr3:uid="{B15D8992-EC7F-4A9F-9B45-525626044170}" name="EstFacturee" dataDxfId="36"/>
    <tableColumn id="13" xr3:uid="{3FB2DD8F-2954-4B0B-82C3-975B3E73C363}" name="DateFacturee" dataDxfId="35"/>
    <tableColumn id="14" xr3:uid="{5F5E7A24-97ED-4E35-AF70-985B14FFBDEF}" name="EstDetruit" dataDxfId="34"/>
    <tableColumn id="15" xr3:uid="{0234FC06-DCE2-4E4D-888D-F4726D9FF50B}" name="VersionApp" dataDxfId="33"/>
    <tableColumn id="16" xr3:uid="{67885876-BB1B-452D-BDA7-F4C0B770DC62}" name="NoFacture" dataDxfId="3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table" Target="../tables/table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04C9B-D24F-4FA4-9527-CE14B87DB858}">
  <sheetPr codeName="wshADMIN1">
    <tabColor rgb="FFFFFF00"/>
  </sheetPr>
  <dimension ref="A1:AA76"/>
  <sheetViews>
    <sheetView showGridLines="0" topLeftCell="C1" zoomScale="90" zoomScaleNormal="90" workbookViewId="0">
      <selection activeCell="Q37" sqref="Q37"/>
    </sheetView>
  </sheetViews>
  <sheetFormatPr baseColWidth="10" defaultColWidth="9.140625" defaultRowHeight="15" x14ac:dyDescent="0.25"/>
  <cols>
    <col min="1" max="1" width="14" style="28" hidden="1" customWidth="1"/>
    <col min="2" max="2" width="12.140625" style="28" hidden="1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2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2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22"/>
      <c r="B1" s="22"/>
      <c r="C1" s="266"/>
      <c r="D1" s="266"/>
      <c r="E1" s="266"/>
      <c r="F1" s="266"/>
      <c r="G1" s="266"/>
      <c r="H1" s="266"/>
      <c r="I1" s="266"/>
      <c r="J1" s="266"/>
      <c r="K1" s="266"/>
      <c r="L1" s="266"/>
      <c r="M1" s="266"/>
      <c r="N1" s="266"/>
      <c r="O1" s="266"/>
      <c r="P1" s="266"/>
      <c r="Q1" s="266"/>
      <c r="R1" s="266"/>
      <c r="S1" s="266"/>
      <c r="T1" s="266"/>
      <c r="U1" s="266"/>
    </row>
    <row r="2" spans="1:27" ht="12.6" customHeight="1" thickBot="1" x14ac:dyDescent="0.3">
      <c r="A2" s="267" t="s">
        <v>193</v>
      </c>
      <c r="B2" s="267"/>
    </row>
    <row r="3" spans="1:27" ht="15.75" thickBot="1" x14ac:dyDescent="0.3">
      <c r="A3" s="23" t="s">
        <v>194</v>
      </c>
      <c r="B3" s="24"/>
      <c r="D3" s="268" t="s">
        <v>195</v>
      </c>
      <c r="E3" s="269"/>
      <c r="F3" s="270" t="s">
        <v>196</v>
      </c>
      <c r="G3" s="271"/>
      <c r="H3" s="271"/>
      <c r="I3" s="271"/>
      <c r="J3" s="271"/>
      <c r="K3" s="271"/>
      <c r="L3" s="271"/>
      <c r="M3" s="272"/>
      <c r="T3" s="11"/>
      <c r="V3"/>
    </row>
    <row r="4" spans="1:27" ht="15.75" thickBot="1" x14ac:dyDescent="0.3">
      <c r="A4" s="23" t="s">
        <v>197</v>
      </c>
      <c r="B4" s="24"/>
      <c r="P4" s="273"/>
      <c r="Q4" s="274"/>
      <c r="R4" s="275"/>
      <c r="S4" s="275"/>
      <c r="V4" s="4"/>
      <c r="W4" s="2"/>
    </row>
    <row r="5" spans="1:27" ht="15.75" thickBot="1" x14ac:dyDescent="0.3">
      <c r="A5" s="23" t="s">
        <v>198</v>
      </c>
      <c r="B5" s="25"/>
      <c r="D5" s="282" t="s">
        <v>199</v>
      </c>
      <c r="E5" s="283"/>
      <c r="F5" s="284" t="s">
        <v>200</v>
      </c>
      <c r="G5" s="285"/>
      <c r="H5" s="285"/>
      <c r="I5" s="285"/>
      <c r="J5" s="285"/>
      <c r="K5" s="285"/>
      <c r="L5" s="285"/>
      <c r="M5" s="286"/>
      <c r="P5" s="274"/>
      <c r="Q5" s="274"/>
      <c r="R5" s="275"/>
      <c r="S5" s="275"/>
      <c r="V5" s="4"/>
      <c r="W5" s="2"/>
    </row>
    <row r="6" spans="1:27" ht="15.75" thickBot="1" x14ac:dyDescent="0.3">
      <c r="A6" s="23" t="s">
        <v>201</v>
      </c>
      <c r="B6" s="26"/>
      <c r="D6" s="287" t="s">
        <v>202</v>
      </c>
      <c r="E6" s="288"/>
      <c r="F6" s="289" t="s">
        <v>203</v>
      </c>
      <c r="G6" s="290"/>
      <c r="H6" s="290"/>
      <c r="I6" s="290"/>
      <c r="J6" s="290"/>
      <c r="K6" s="290"/>
      <c r="L6" s="290"/>
      <c r="M6" s="291"/>
      <c r="P6" s="274"/>
      <c r="Q6" s="274"/>
      <c r="R6" s="275"/>
      <c r="S6" s="275"/>
      <c r="V6" s="4"/>
      <c r="W6" s="2"/>
    </row>
    <row r="7" spans="1:27" x14ac:dyDescent="0.25">
      <c r="A7" s="23" t="s">
        <v>204</v>
      </c>
      <c r="B7" s="26"/>
      <c r="E7" s="27"/>
      <c r="F7" s="4"/>
      <c r="G7" s="4"/>
      <c r="H7" s="4"/>
      <c r="I7" s="4"/>
      <c r="J7" s="4"/>
      <c r="K7" s="4"/>
      <c r="L7" s="4"/>
      <c r="N7" s="11"/>
    </row>
    <row r="8" spans="1:27" ht="15.75" thickBot="1" x14ac:dyDescent="0.3">
      <c r="E8" s="27"/>
      <c r="F8" s="4"/>
      <c r="G8" s="4"/>
      <c r="H8" s="4"/>
      <c r="I8" s="4"/>
      <c r="J8" s="4"/>
      <c r="K8" s="4"/>
      <c r="L8" s="4"/>
      <c r="M8" s="4"/>
      <c r="N8" s="4"/>
    </row>
    <row r="9" spans="1:27" ht="15" customHeight="1" x14ac:dyDescent="0.25">
      <c r="A9" s="29" t="s">
        <v>205</v>
      </c>
      <c r="B9" s="30">
        <v>355</v>
      </c>
      <c r="D9" s="294" t="s">
        <v>206</v>
      </c>
      <c r="E9" s="295"/>
      <c r="F9" s="295"/>
      <c r="G9" s="296"/>
      <c r="I9" s="297" t="s">
        <v>207</v>
      </c>
      <c r="J9" s="298"/>
      <c r="K9" s="31"/>
      <c r="L9" s="299" t="s">
        <v>208</v>
      </c>
      <c r="M9" s="300"/>
      <c r="N9" s="301"/>
      <c r="P9" s="302" t="s">
        <v>209</v>
      </c>
      <c r="Q9" s="303"/>
      <c r="R9" s="304"/>
      <c r="T9" s="276" t="s">
        <v>210</v>
      </c>
      <c r="U9" s="277"/>
      <c r="V9" s="277"/>
      <c r="W9" s="278"/>
      <c r="Y9" s="279" t="s">
        <v>211</v>
      </c>
      <c r="Z9" s="280"/>
      <c r="AA9" s="281"/>
    </row>
    <row r="10" spans="1:27" ht="15.75" customHeight="1" thickBot="1" x14ac:dyDescent="0.3">
      <c r="D10" s="32" t="s">
        <v>212</v>
      </c>
      <c r="E10" s="33" t="s">
        <v>1</v>
      </c>
      <c r="F10" s="33" t="s">
        <v>213</v>
      </c>
      <c r="G10" s="34" t="s">
        <v>214</v>
      </c>
      <c r="I10" s="35" t="s">
        <v>215</v>
      </c>
      <c r="J10" s="36" t="s">
        <v>216</v>
      </c>
      <c r="K10" s="31"/>
      <c r="L10" s="37" t="s">
        <v>217</v>
      </c>
      <c r="M10" s="37" t="s">
        <v>3</v>
      </c>
      <c r="N10" s="37" t="s">
        <v>109</v>
      </c>
      <c r="P10" s="38" t="s">
        <v>214</v>
      </c>
      <c r="Q10" s="39" t="s">
        <v>218</v>
      </c>
      <c r="R10" s="40" t="s">
        <v>219</v>
      </c>
      <c r="T10" s="41" t="s">
        <v>6</v>
      </c>
      <c r="U10" s="42" t="s">
        <v>26</v>
      </c>
      <c r="V10" s="42" t="s">
        <v>220</v>
      </c>
      <c r="W10" s="43" t="s">
        <v>163</v>
      </c>
      <c r="Y10" s="305"/>
      <c r="Z10" s="306"/>
      <c r="AA10" s="307"/>
    </row>
    <row r="11" spans="1:27" ht="15.75" thickBot="1" x14ac:dyDescent="0.3">
      <c r="D11" s="44" t="s">
        <v>15</v>
      </c>
      <c r="E11" s="45">
        <v>1</v>
      </c>
      <c r="F11" s="46" t="s">
        <v>221</v>
      </c>
      <c r="G11" s="47" t="s">
        <v>222</v>
      </c>
      <c r="I11" s="48">
        <v>2023</v>
      </c>
      <c r="J11" s="49">
        <v>45138</v>
      </c>
      <c r="K11" s="31"/>
      <c r="L11" s="50" t="s">
        <v>223</v>
      </c>
      <c r="M11" s="3">
        <v>39448</v>
      </c>
      <c r="N11" s="51">
        <v>0.05</v>
      </c>
      <c r="P11" s="52" t="s">
        <v>224</v>
      </c>
      <c r="Q11" s="53">
        <f ca="1">TODAY()</f>
        <v>45510</v>
      </c>
      <c r="R11" s="54">
        <f ca="1">TODAY()</f>
        <v>45510</v>
      </c>
      <c r="T11" s="55" t="s">
        <v>30</v>
      </c>
      <c r="U11" s="56" t="s">
        <v>31</v>
      </c>
      <c r="V11" s="56">
        <v>1</v>
      </c>
      <c r="W11" s="57" t="s">
        <v>225</v>
      </c>
      <c r="Y11" s="58" t="s">
        <v>226</v>
      </c>
      <c r="Z11" s="59" t="s">
        <v>6</v>
      </c>
      <c r="AA11" s="60" t="s">
        <v>227</v>
      </c>
    </row>
    <row r="12" spans="1:27" x14ac:dyDescent="0.25">
      <c r="D12" s="61" t="s">
        <v>18</v>
      </c>
      <c r="E12" s="62">
        <v>2</v>
      </c>
      <c r="F12" s="63" t="s">
        <v>228</v>
      </c>
      <c r="G12" s="64" t="s">
        <v>229</v>
      </c>
      <c r="I12" s="65">
        <v>2024</v>
      </c>
      <c r="J12" s="66">
        <v>45504</v>
      </c>
      <c r="K12" s="31"/>
      <c r="L12" s="50" t="s">
        <v>179</v>
      </c>
      <c r="M12" s="3">
        <v>41275</v>
      </c>
      <c r="N12" s="67">
        <v>9.9750000000000005E-2</v>
      </c>
      <c r="P12" s="55" t="s">
        <v>230</v>
      </c>
      <c r="Q12" s="68">
        <f ca="1">DATE(YEAR(TODAY()),MONTH(TODAY()),1)</f>
        <v>45505</v>
      </c>
      <c r="R12" s="69">
        <f ca="1">EOMONTH(DATE(YEAR(TODAY()),MONTH(TODAY()),1),0)</f>
        <v>45535</v>
      </c>
      <c r="T12" s="70" t="s">
        <v>32</v>
      </c>
      <c r="U12" s="71" t="s">
        <v>52</v>
      </c>
      <c r="V12" s="72">
        <v>2</v>
      </c>
      <c r="W12" s="73" t="s">
        <v>225</v>
      </c>
      <c r="Y12" s="74">
        <v>1</v>
      </c>
      <c r="Z12" s="75" t="s">
        <v>123</v>
      </c>
      <c r="AA12" s="76"/>
    </row>
    <row r="13" spans="1:27" x14ac:dyDescent="0.25">
      <c r="D13" s="61" t="s">
        <v>17</v>
      </c>
      <c r="E13" s="62">
        <v>3</v>
      </c>
      <c r="F13" s="63" t="s">
        <v>231</v>
      </c>
      <c r="G13" s="64" t="s">
        <v>232</v>
      </c>
      <c r="I13" s="77">
        <v>2025</v>
      </c>
      <c r="J13" s="66">
        <v>45869</v>
      </c>
      <c r="K13" s="31"/>
      <c r="L13" s="50"/>
      <c r="M13" s="3"/>
      <c r="N13" s="51"/>
      <c r="P13" s="55" t="s">
        <v>233</v>
      </c>
      <c r="Q13" s="68">
        <f ca="1">DATE(YEAR(TODAY()),MONTH(TODAY())-1,1)</f>
        <v>45474</v>
      </c>
      <c r="R13" s="69">
        <f ca="1">EOMONTH(DATE(YEAR(TODAY()),MONTH(TODAY()),1),-1)</f>
        <v>45504</v>
      </c>
      <c r="T13" s="70" t="s">
        <v>234</v>
      </c>
      <c r="U13" s="78" t="s">
        <v>235</v>
      </c>
      <c r="V13" s="72">
        <v>3</v>
      </c>
      <c r="W13" s="79" t="s">
        <v>225</v>
      </c>
      <c r="Y13" s="80">
        <v>2</v>
      </c>
      <c r="Z13" s="81" t="s">
        <v>110</v>
      </c>
      <c r="AA13" s="82"/>
    </row>
    <row r="14" spans="1:27" ht="15.75" thickBot="1" x14ac:dyDescent="0.3">
      <c r="D14" s="83" t="s">
        <v>16</v>
      </c>
      <c r="E14" s="84">
        <v>4</v>
      </c>
      <c r="F14" s="85" t="s">
        <v>236</v>
      </c>
      <c r="G14" s="86" t="s">
        <v>237</v>
      </c>
      <c r="I14" s="65">
        <v>2026</v>
      </c>
      <c r="J14" s="66">
        <v>46234</v>
      </c>
      <c r="K14" s="31"/>
      <c r="L14" s="50"/>
      <c r="M14" s="3"/>
      <c r="N14" s="67"/>
      <c r="P14" s="55" t="s">
        <v>238</v>
      </c>
      <c r="Q14" s="68" t="e">
        <v>#NAME?</v>
      </c>
      <c r="R14" s="69" t="e">
        <v>#NAME?</v>
      </c>
      <c r="T14" s="70" t="s">
        <v>38</v>
      </c>
      <c r="U14" s="71" t="s">
        <v>37</v>
      </c>
      <c r="V14" s="72">
        <v>4</v>
      </c>
      <c r="W14" s="73" t="s">
        <v>225</v>
      </c>
      <c r="Y14" s="80">
        <v>3</v>
      </c>
      <c r="Z14" s="81" t="s">
        <v>119</v>
      </c>
      <c r="AA14" s="82"/>
    </row>
    <row r="15" spans="1:27" x14ac:dyDescent="0.25">
      <c r="D15" s="87"/>
      <c r="E15" s="87"/>
      <c r="F15" s="88"/>
      <c r="G15" s="4"/>
      <c r="I15" s="77">
        <v>2027</v>
      </c>
      <c r="J15" s="49">
        <v>46599</v>
      </c>
      <c r="K15" s="31"/>
      <c r="L15" s="50"/>
      <c r="M15" s="3"/>
      <c r="N15" s="51"/>
      <c r="P15" s="55" t="s">
        <v>239</v>
      </c>
      <c r="Q15" s="68" t="e">
        <v>#NAME?</v>
      </c>
      <c r="R15" s="69" t="e">
        <v>#NAME?</v>
      </c>
      <c r="T15" s="70" t="s">
        <v>42</v>
      </c>
      <c r="U15" s="78" t="s">
        <v>41</v>
      </c>
      <c r="V15" s="72">
        <v>5</v>
      </c>
      <c r="W15" s="79" t="s">
        <v>225</v>
      </c>
      <c r="Y15" s="80">
        <v>4</v>
      </c>
      <c r="Z15" s="81" t="s">
        <v>117</v>
      </c>
      <c r="AA15" s="82"/>
    </row>
    <row r="16" spans="1:27" ht="15.75" thickBot="1" x14ac:dyDescent="0.3">
      <c r="I16" s="65">
        <v>2028</v>
      </c>
      <c r="J16" s="66">
        <v>46965</v>
      </c>
      <c r="K16" s="31"/>
      <c r="L16" s="50"/>
      <c r="M16" s="3"/>
      <c r="N16" s="67"/>
      <c r="P16" s="55" t="s">
        <v>240</v>
      </c>
      <c r="Q16" s="68" t="e">
        <f>DATE(YEAR(Aujourdhui)-1+IF(MONTH(Aujourdhui)&gt;7,1,0),8,1)</f>
        <v>#NAME?</v>
      </c>
      <c r="R16" s="69" t="e">
        <f>DATE(YEAR(Aujourdhui)+IF(MONTH(Aujourdhui)&gt;7,1,0),7,31)</f>
        <v>#NAME?</v>
      </c>
      <c r="T16" s="70" t="s">
        <v>36</v>
      </c>
      <c r="U16" s="71" t="s">
        <v>35</v>
      </c>
      <c r="V16" s="72">
        <v>6</v>
      </c>
      <c r="W16" s="73" t="s">
        <v>225</v>
      </c>
      <c r="Y16" s="80">
        <v>5</v>
      </c>
      <c r="Z16" s="81" t="s">
        <v>112</v>
      </c>
      <c r="AA16" s="82"/>
    </row>
    <row r="17" spans="4:27" x14ac:dyDescent="0.25">
      <c r="D17" s="308" t="s">
        <v>241</v>
      </c>
      <c r="E17" s="309"/>
      <c r="F17" s="310"/>
      <c r="I17" s="77">
        <v>2029</v>
      </c>
      <c r="J17" s="66">
        <v>47330</v>
      </c>
      <c r="K17" s="31"/>
      <c r="L17" s="50"/>
      <c r="N17" s="4"/>
      <c r="P17" s="55" t="s">
        <v>242</v>
      </c>
      <c r="Q17" s="68" t="e">
        <f>DATE(YEAR(Aujourdhui)-2+IF(MONTH(Aujourdhui)&gt;7,1,0),8,1)</f>
        <v>#NAME?</v>
      </c>
      <c r="R17" s="69" t="e">
        <f>DATE(YEAR(Aujourdhui)-1+IF(MONTH(Aujourdhui)&gt;7,1,0),7,31)</f>
        <v>#NAME?</v>
      </c>
      <c r="T17" s="70" t="s">
        <v>40</v>
      </c>
      <c r="U17" s="78" t="s">
        <v>39</v>
      </c>
      <c r="V17" s="72">
        <v>7</v>
      </c>
      <c r="W17" s="79" t="s">
        <v>225</v>
      </c>
      <c r="Y17" s="80">
        <v>6</v>
      </c>
      <c r="Z17" s="81" t="s">
        <v>118</v>
      </c>
      <c r="AA17" s="82"/>
    </row>
    <row r="18" spans="4:27" x14ac:dyDescent="0.25">
      <c r="D18" s="37" t="s">
        <v>1</v>
      </c>
      <c r="E18" s="89" t="s">
        <v>3</v>
      </c>
      <c r="F18" s="90" t="s">
        <v>243</v>
      </c>
      <c r="I18" s="65">
        <v>2030</v>
      </c>
      <c r="J18" s="66">
        <v>47695</v>
      </c>
      <c r="K18" s="31"/>
      <c r="L18" s="50"/>
      <c r="N18" s="4"/>
      <c r="P18" s="55" t="s">
        <v>244</v>
      </c>
      <c r="Q18" s="68">
        <f ca="1">TODAY()-6</f>
        <v>45504</v>
      </c>
      <c r="R18" s="69">
        <f ca="1">TODAY()</f>
        <v>45510</v>
      </c>
      <c r="T18" s="70" t="s">
        <v>143</v>
      </c>
      <c r="U18" s="71" t="s">
        <v>142</v>
      </c>
      <c r="V18" s="72">
        <v>8</v>
      </c>
      <c r="W18" s="73" t="s">
        <v>225</v>
      </c>
      <c r="Y18" s="80">
        <v>7</v>
      </c>
      <c r="Z18" s="81" t="s">
        <v>121</v>
      </c>
      <c r="AA18" s="82"/>
    </row>
    <row r="19" spans="4:27" x14ac:dyDescent="0.25">
      <c r="D19" s="50">
        <v>1</v>
      </c>
      <c r="E19" s="3">
        <v>44562</v>
      </c>
      <c r="F19" s="91">
        <v>300</v>
      </c>
      <c r="I19" s="77">
        <v>2031</v>
      </c>
      <c r="J19" s="66">
        <v>48060</v>
      </c>
      <c r="K19" s="31"/>
      <c r="P19" s="55" t="s">
        <v>245</v>
      </c>
      <c r="Q19" s="68">
        <f ca="1">TODAY()-14</f>
        <v>45496</v>
      </c>
      <c r="R19" s="69">
        <f ca="1">TODAY()</f>
        <v>45510</v>
      </c>
      <c r="T19" s="70" t="s">
        <v>246</v>
      </c>
      <c r="U19" s="78" t="s">
        <v>247</v>
      </c>
      <c r="V19" s="72">
        <v>9</v>
      </c>
      <c r="W19" s="79" t="s">
        <v>225</v>
      </c>
      <c r="Y19" s="80">
        <v>8</v>
      </c>
      <c r="Z19" s="81" t="s">
        <v>111</v>
      </c>
      <c r="AA19" s="82"/>
    </row>
    <row r="20" spans="4:27" ht="15.75" thickBot="1" x14ac:dyDescent="0.3">
      <c r="D20" s="50">
        <v>1</v>
      </c>
      <c r="E20" s="3">
        <v>44927</v>
      </c>
      <c r="F20" s="91">
        <v>350</v>
      </c>
      <c r="I20" s="65">
        <v>2032</v>
      </c>
      <c r="J20" s="66">
        <v>48426</v>
      </c>
      <c r="K20" s="31"/>
      <c r="P20" s="55" t="s">
        <v>248</v>
      </c>
      <c r="Q20" s="68">
        <f ca="1">Q11-WEEKDAY(Q11,1)+1</f>
        <v>45508</v>
      </c>
      <c r="R20" s="69">
        <f ca="1">Tableau8[[#This Row],[Du]]+6</f>
        <v>45514</v>
      </c>
      <c r="T20" s="70" t="s">
        <v>76</v>
      </c>
      <c r="U20" s="71" t="s">
        <v>75</v>
      </c>
      <c r="V20" s="72">
        <v>10</v>
      </c>
      <c r="W20" s="73" t="s">
        <v>225</v>
      </c>
      <c r="Y20" s="80">
        <v>9</v>
      </c>
      <c r="Z20" s="81" t="s">
        <v>249</v>
      </c>
      <c r="AA20" s="82" t="s">
        <v>250</v>
      </c>
    </row>
    <row r="21" spans="4:27" ht="15.75" thickBot="1" x14ac:dyDescent="0.3">
      <c r="D21" s="50">
        <v>1</v>
      </c>
      <c r="E21" s="3">
        <v>45292</v>
      </c>
      <c r="F21" s="91">
        <v>400</v>
      </c>
      <c r="I21" s="77"/>
      <c r="J21" s="66"/>
      <c r="K21" s="31"/>
      <c r="L21" s="311" t="s">
        <v>251</v>
      </c>
      <c r="M21" s="312"/>
      <c r="N21" s="92">
        <v>7</v>
      </c>
      <c r="P21" s="93" t="s">
        <v>252</v>
      </c>
      <c r="Q21" s="94"/>
      <c r="R21" s="95"/>
      <c r="T21" s="70" t="s">
        <v>51</v>
      </c>
      <c r="U21" s="78" t="s">
        <v>50</v>
      </c>
      <c r="V21" s="72">
        <v>11</v>
      </c>
      <c r="W21" s="79" t="s">
        <v>225</v>
      </c>
      <c r="Y21" s="80">
        <v>10</v>
      </c>
      <c r="Z21" s="81" t="s">
        <v>253</v>
      </c>
      <c r="AA21" s="82" t="s">
        <v>254</v>
      </c>
    </row>
    <row r="22" spans="4:27" x14ac:dyDescent="0.25">
      <c r="D22" s="50">
        <v>2</v>
      </c>
      <c r="E22" s="3">
        <v>44927</v>
      </c>
      <c r="F22" s="91">
        <v>200</v>
      </c>
      <c r="I22" s="65"/>
      <c r="J22" s="66"/>
      <c r="K22" s="31"/>
      <c r="P22" s="4"/>
      <c r="Q22" s="96"/>
      <c r="R22" s="96"/>
      <c r="T22" s="70" t="s">
        <v>56</v>
      </c>
      <c r="U22" s="71" t="s">
        <v>55</v>
      </c>
      <c r="V22" s="72">
        <v>12</v>
      </c>
      <c r="W22" s="73" t="s">
        <v>225</v>
      </c>
      <c r="Y22" s="80">
        <v>11</v>
      </c>
      <c r="Z22" s="81" t="s">
        <v>114</v>
      </c>
      <c r="AA22" s="82"/>
    </row>
    <row r="23" spans="4:27" ht="15.75" thickBot="1" x14ac:dyDescent="0.3">
      <c r="D23" s="50">
        <v>2</v>
      </c>
      <c r="E23" s="3">
        <v>45292</v>
      </c>
      <c r="F23" s="91">
        <v>225</v>
      </c>
      <c r="I23" s="77"/>
      <c r="J23" s="66"/>
      <c r="K23" s="31"/>
      <c r="T23" s="70" t="s">
        <v>255</v>
      </c>
      <c r="U23" s="78" t="s">
        <v>256</v>
      </c>
      <c r="V23" s="72">
        <v>13</v>
      </c>
      <c r="W23" s="79" t="s">
        <v>225</v>
      </c>
      <c r="Y23" s="80">
        <v>12</v>
      </c>
      <c r="Z23" s="81" t="s">
        <v>126</v>
      </c>
      <c r="AA23" s="82" t="s">
        <v>257</v>
      </c>
    </row>
    <row r="24" spans="4:27" ht="15.75" thickBot="1" x14ac:dyDescent="0.3">
      <c r="D24" s="50">
        <v>3</v>
      </c>
      <c r="E24" s="3">
        <v>44927</v>
      </c>
      <c r="F24" s="91">
        <v>100</v>
      </c>
      <c r="I24" s="65"/>
      <c r="J24" s="66"/>
      <c r="K24" s="31"/>
      <c r="P24" s="299" t="s">
        <v>258</v>
      </c>
      <c r="Q24" s="300"/>
      <c r="R24" s="301"/>
      <c r="T24" s="70" t="s">
        <v>259</v>
      </c>
      <c r="U24" s="71" t="s">
        <v>260</v>
      </c>
      <c r="V24" s="72">
        <v>14</v>
      </c>
      <c r="W24" s="73" t="s">
        <v>225</v>
      </c>
      <c r="Y24" s="80">
        <v>13</v>
      </c>
      <c r="Z24" s="81" t="s">
        <v>261</v>
      </c>
      <c r="AA24" s="82"/>
    </row>
    <row r="25" spans="4:27" x14ac:dyDescent="0.25">
      <c r="D25" s="50">
        <v>3</v>
      </c>
      <c r="E25" s="3">
        <v>45292</v>
      </c>
      <c r="F25" s="91">
        <v>115</v>
      </c>
      <c r="I25" s="97"/>
      <c r="J25" s="98"/>
      <c r="K25" s="31"/>
      <c r="P25" s="313" t="s">
        <v>6</v>
      </c>
      <c r="Q25" s="314"/>
      <c r="R25" s="99" t="s">
        <v>262</v>
      </c>
      <c r="T25" s="70" t="s">
        <v>263</v>
      </c>
      <c r="U25" s="78" t="s">
        <v>264</v>
      </c>
      <c r="V25" s="72">
        <v>15</v>
      </c>
      <c r="W25" s="79" t="s">
        <v>225</v>
      </c>
      <c r="Y25" s="80">
        <v>14</v>
      </c>
      <c r="Z25" s="81" t="s">
        <v>115</v>
      </c>
      <c r="AA25" s="82" t="s">
        <v>265</v>
      </c>
    </row>
    <row r="26" spans="4:27" x14ac:dyDescent="0.25">
      <c r="D26" s="50">
        <v>4</v>
      </c>
      <c r="E26" s="3">
        <v>44927</v>
      </c>
      <c r="F26" s="91">
        <v>200</v>
      </c>
      <c r="J26" s="3"/>
      <c r="K26" s="2"/>
      <c r="P26" s="292" t="s">
        <v>266</v>
      </c>
      <c r="Q26" s="293"/>
      <c r="R26" s="100" t="s">
        <v>267</v>
      </c>
      <c r="T26" s="70" t="s">
        <v>268</v>
      </c>
      <c r="U26" s="71" t="s">
        <v>269</v>
      </c>
      <c r="V26" s="72">
        <v>16</v>
      </c>
      <c r="W26" s="73" t="s">
        <v>225</v>
      </c>
      <c r="Y26" s="80">
        <v>15</v>
      </c>
      <c r="Z26" s="81" t="s">
        <v>127</v>
      </c>
      <c r="AA26" s="82" t="s">
        <v>270</v>
      </c>
    </row>
    <row r="27" spans="4:27" ht="15.75" thickBot="1" x14ac:dyDescent="0.3">
      <c r="D27" s="50">
        <v>4</v>
      </c>
      <c r="E27" s="3">
        <v>45292</v>
      </c>
      <c r="F27" s="91">
        <v>225</v>
      </c>
      <c r="J27" s="2"/>
      <c r="K27" s="2"/>
      <c r="P27" s="315" t="s">
        <v>271</v>
      </c>
      <c r="Q27" s="316"/>
      <c r="R27" s="102" t="s">
        <v>267</v>
      </c>
      <c r="T27" s="70" t="s">
        <v>272</v>
      </c>
      <c r="U27" s="78" t="s">
        <v>273</v>
      </c>
      <c r="V27" s="72">
        <v>17</v>
      </c>
      <c r="W27" s="79" t="s">
        <v>225</v>
      </c>
      <c r="Y27" s="80">
        <v>16</v>
      </c>
      <c r="Z27" s="81" t="s">
        <v>274</v>
      </c>
      <c r="AA27" s="82"/>
    </row>
    <row r="28" spans="4:27" x14ac:dyDescent="0.25">
      <c r="F28" s="103"/>
      <c r="I28" s="317" t="s">
        <v>275</v>
      </c>
      <c r="J28" s="318"/>
      <c r="K28" s="2"/>
      <c r="L28" s="319" t="s">
        <v>276</v>
      </c>
      <c r="M28" s="320"/>
      <c r="N28" s="321"/>
      <c r="P28" s="322" t="s">
        <v>277</v>
      </c>
      <c r="Q28" s="323"/>
      <c r="R28" s="105" t="s">
        <v>278</v>
      </c>
      <c r="T28" s="70" t="s">
        <v>279</v>
      </c>
      <c r="U28" s="71" t="s">
        <v>280</v>
      </c>
      <c r="V28" s="72">
        <v>18</v>
      </c>
      <c r="W28" s="73" t="s">
        <v>225</v>
      </c>
      <c r="Y28" s="80">
        <v>17</v>
      </c>
      <c r="Z28" s="81" t="s">
        <v>281</v>
      </c>
      <c r="AA28" s="82"/>
    </row>
    <row r="29" spans="4:27" x14ac:dyDescent="0.25">
      <c r="I29" s="322" t="s">
        <v>93</v>
      </c>
      <c r="J29" s="324"/>
      <c r="K29" s="2"/>
      <c r="L29" s="107" t="s">
        <v>173</v>
      </c>
      <c r="M29" s="325"/>
      <c r="N29" s="326"/>
      <c r="P29" s="327" t="s">
        <v>282</v>
      </c>
      <c r="Q29" s="328"/>
      <c r="R29" s="102" t="s">
        <v>278</v>
      </c>
      <c r="T29" s="70" t="s">
        <v>283</v>
      </c>
      <c r="U29" s="78" t="s">
        <v>284</v>
      </c>
      <c r="V29" s="72">
        <v>19</v>
      </c>
      <c r="W29" s="79" t="s">
        <v>225</v>
      </c>
      <c r="Y29" s="80">
        <v>18</v>
      </c>
      <c r="Z29" s="81" t="s">
        <v>285</v>
      </c>
      <c r="AA29" s="82" t="s">
        <v>286</v>
      </c>
    </row>
    <row r="30" spans="4:27" ht="15.75" thickBot="1" x14ac:dyDescent="0.3">
      <c r="I30" s="329" t="s">
        <v>287</v>
      </c>
      <c r="J30" s="330"/>
      <c r="K30" s="2"/>
      <c r="L30" s="107" t="s">
        <v>191</v>
      </c>
      <c r="M30" s="325"/>
      <c r="N30" s="326"/>
      <c r="P30" s="331" t="s">
        <v>288</v>
      </c>
      <c r="Q30" s="332"/>
      <c r="R30" s="105" t="s">
        <v>267</v>
      </c>
      <c r="T30" s="70" t="s">
        <v>62</v>
      </c>
      <c r="U30" s="71" t="s">
        <v>289</v>
      </c>
      <c r="V30" s="72">
        <v>20</v>
      </c>
      <c r="W30" s="73" t="s">
        <v>225</v>
      </c>
      <c r="Y30" s="80">
        <v>19</v>
      </c>
      <c r="Z30" s="81" t="s">
        <v>128</v>
      </c>
      <c r="AA30" s="82"/>
    </row>
    <row r="31" spans="4:27" ht="15.75" thickBot="1" x14ac:dyDescent="0.3">
      <c r="D31" s="299" t="s">
        <v>290</v>
      </c>
      <c r="E31" s="300"/>
      <c r="F31" s="301"/>
      <c r="I31" s="322" t="s">
        <v>59</v>
      </c>
      <c r="J31" s="324"/>
      <c r="L31" s="107" t="s">
        <v>223</v>
      </c>
      <c r="M31" s="325"/>
      <c r="N31" s="326"/>
      <c r="P31" s="315" t="s">
        <v>291</v>
      </c>
      <c r="Q31" s="316"/>
      <c r="R31" s="102" t="s">
        <v>278</v>
      </c>
      <c r="T31" s="70" t="s">
        <v>58</v>
      </c>
      <c r="U31" s="78" t="s">
        <v>57</v>
      </c>
      <c r="V31" s="72">
        <v>21</v>
      </c>
      <c r="W31" s="79" t="s">
        <v>292</v>
      </c>
      <c r="Y31" s="80">
        <v>20</v>
      </c>
      <c r="Z31" s="81" t="s">
        <v>113</v>
      </c>
      <c r="AA31" s="82"/>
    </row>
    <row r="32" spans="4:27" ht="15.75" thickBot="1" x14ac:dyDescent="0.3">
      <c r="D32" s="336" t="s">
        <v>6</v>
      </c>
      <c r="E32" s="337"/>
      <c r="F32" s="338"/>
      <c r="I32" s="329" t="s">
        <v>172</v>
      </c>
      <c r="J32" s="330"/>
      <c r="L32" s="107" t="s">
        <v>179</v>
      </c>
      <c r="M32" s="325"/>
      <c r="N32" s="326"/>
      <c r="P32" s="339" t="s">
        <v>293</v>
      </c>
      <c r="Q32" s="340"/>
      <c r="R32" s="110" t="s">
        <v>267</v>
      </c>
      <c r="T32" s="70" t="s">
        <v>294</v>
      </c>
      <c r="U32" s="71" t="s">
        <v>295</v>
      </c>
      <c r="V32" s="72">
        <v>22</v>
      </c>
      <c r="W32" s="73" t="s">
        <v>292</v>
      </c>
      <c r="Y32" s="80">
        <v>21</v>
      </c>
      <c r="Z32" s="81" t="s">
        <v>296</v>
      </c>
      <c r="AA32" s="82" t="s">
        <v>297</v>
      </c>
    </row>
    <row r="33" spans="4:27" ht="15.75" thickBot="1" x14ac:dyDescent="0.3">
      <c r="D33" s="341" t="s">
        <v>22</v>
      </c>
      <c r="E33" s="342"/>
      <c r="F33" s="343"/>
      <c r="I33" s="322" t="s">
        <v>182</v>
      </c>
      <c r="J33" s="324"/>
      <c r="L33" s="111" t="s">
        <v>180</v>
      </c>
      <c r="M33" s="344"/>
      <c r="N33" s="345"/>
      <c r="T33" s="70" t="s">
        <v>65</v>
      </c>
      <c r="U33" s="78" t="s">
        <v>192</v>
      </c>
      <c r="V33" s="72">
        <v>23</v>
      </c>
      <c r="W33" s="79" t="s">
        <v>292</v>
      </c>
      <c r="Y33" s="80">
        <v>22</v>
      </c>
      <c r="Z33" s="81" t="s">
        <v>298</v>
      </c>
      <c r="AA33" s="82"/>
    </row>
    <row r="34" spans="4:27" x14ac:dyDescent="0.25">
      <c r="D34" s="329" t="s">
        <v>24</v>
      </c>
      <c r="E34" s="346"/>
      <c r="F34" s="330"/>
      <c r="I34" s="329" t="s">
        <v>299</v>
      </c>
      <c r="J34" s="330"/>
      <c r="T34" s="70" t="s">
        <v>300</v>
      </c>
      <c r="U34" s="71" t="s">
        <v>301</v>
      </c>
      <c r="V34" s="72">
        <v>24</v>
      </c>
      <c r="W34" s="73" t="s">
        <v>292</v>
      </c>
      <c r="Y34" s="80">
        <v>23</v>
      </c>
      <c r="Z34" s="81" t="s">
        <v>129</v>
      </c>
      <c r="AA34" s="82"/>
    </row>
    <row r="35" spans="4:27" ht="15.75" thickBot="1" x14ac:dyDescent="0.3">
      <c r="D35" s="322" t="s">
        <v>108</v>
      </c>
      <c r="E35" s="347"/>
      <c r="F35" s="324"/>
      <c r="I35" s="348" t="s">
        <v>302</v>
      </c>
      <c r="J35" s="349"/>
      <c r="P35" s="350"/>
      <c r="Q35" s="350"/>
      <c r="T35" s="70" t="s">
        <v>303</v>
      </c>
      <c r="U35" s="78" t="s">
        <v>304</v>
      </c>
      <c r="V35" s="72">
        <v>25</v>
      </c>
      <c r="W35" s="79" t="s">
        <v>292</v>
      </c>
      <c r="Y35" s="80">
        <v>24</v>
      </c>
      <c r="Z35" s="81" t="s">
        <v>305</v>
      </c>
      <c r="AA35" s="82"/>
    </row>
    <row r="36" spans="4:27" ht="15.75" thickBot="1" x14ac:dyDescent="0.3">
      <c r="D36" s="333" t="s">
        <v>23</v>
      </c>
      <c r="E36" s="334"/>
      <c r="F36" s="335"/>
      <c r="T36" s="70" t="s">
        <v>306</v>
      </c>
      <c r="U36" s="71" t="s">
        <v>307</v>
      </c>
      <c r="V36" s="72">
        <v>26</v>
      </c>
      <c r="W36" s="73" t="s">
        <v>292</v>
      </c>
      <c r="Y36" s="80">
        <v>25</v>
      </c>
      <c r="Z36" s="81" t="s">
        <v>130</v>
      </c>
      <c r="AA36" s="82"/>
    </row>
    <row r="37" spans="4:27" ht="15.75" thickBot="1" x14ac:dyDescent="0.3">
      <c r="T37" s="70" t="s">
        <v>74</v>
      </c>
      <c r="U37" s="78" t="s">
        <v>73</v>
      </c>
      <c r="V37" s="72">
        <v>27</v>
      </c>
      <c r="W37" s="79" t="s">
        <v>292</v>
      </c>
      <c r="Y37" s="80">
        <v>26</v>
      </c>
      <c r="Z37" s="81" t="s">
        <v>116</v>
      </c>
      <c r="AA37" s="82" t="s">
        <v>308</v>
      </c>
    </row>
    <row r="38" spans="4:27" ht="15.75" thickBot="1" x14ac:dyDescent="0.3">
      <c r="I38" s="351" t="s">
        <v>309</v>
      </c>
      <c r="J38" s="352"/>
      <c r="T38" s="70" t="s">
        <v>310</v>
      </c>
      <c r="U38" s="71" t="s">
        <v>134</v>
      </c>
      <c r="V38" s="72">
        <v>28</v>
      </c>
      <c r="W38" s="73" t="s">
        <v>292</v>
      </c>
      <c r="Y38" s="80">
        <v>27</v>
      </c>
      <c r="Z38" s="112" t="s">
        <v>311</v>
      </c>
      <c r="AA38" s="82"/>
    </row>
    <row r="39" spans="4:27" x14ac:dyDescent="0.25">
      <c r="D39" s="353" t="s">
        <v>312</v>
      </c>
      <c r="E39" s="354"/>
      <c r="F39" s="355"/>
      <c r="I39" s="113" t="s">
        <v>84</v>
      </c>
      <c r="J39" s="114" t="s">
        <v>313</v>
      </c>
      <c r="T39" s="70" t="s">
        <v>314</v>
      </c>
      <c r="U39" s="78" t="s">
        <v>135</v>
      </c>
      <c r="V39" s="72">
        <v>29</v>
      </c>
      <c r="W39" s="79" t="s">
        <v>292</v>
      </c>
      <c r="Y39" s="80">
        <v>28</v>
      </c>
      <c r="Z39" s="112" t="s">
        <v>122</v>
      </c>
      <c r="AA39" s="82"/>
    </row>
    <row r="40" spans="4:27" x14ac:dyDescent="0.25">
      <c r="D40" s="113" t="s">
        <v>315</v>
      </c>
      <c r="E40" s="114" t="s">
        <v>316</v>
      </c>
      <c r="F40" s="115" t="s">
        <v>313</v>
      </c>
      <c r="I40" s="101" t="s">
        <v>317</v>
      </c>
      <c r="J40" s="116"/>
      <c r="T40" s="70" t="s">
        <v>318</v>
      </c>
      <c r="U40" s="71" t="s">
        <v>319</v>
      </c>
      <c r="V40" s="72">
        <v>30</v>
      </c>
      <c r="W40" s="73" t="s">
        <v>292</v>
      </c>
      <c r="Y40" s="80">
        <v>29</v>
      </c>
      <c r="Z40" s="112" t="s">
        <v>320</v>
      </c>
      <c r="AA40" s="82"/>
    </row>
    <row r="41" spans="4:27" x14ac:dyDescent="0.25">
      <c r="D41" s="117" t="s">
        <v>321</v>
      </c>
      <c r="E41" s="118">
        <v>0</v>
      </c>
      <c r="F41" s="119"/>
      <c r="I41" s="108" t="s">
        <v>88</v>
      </c>
      <c r="J41" s="120"/>
      <c r="T41" s="70" t="s">
        <v>322</v>
      </c>
      <c r="U41" s="78" t="s">
        <v>323</v>
      </c>
      <c r="V41" s="72">
        <v>31</v>
      </c>
      <c r="W41" s="79" t="s">
        <v>292</v>
      </c>
      <c r="Y41" s="80">
        <v>30</v>
      </c>
      <c r="Z41" s="112" t="s">
        <v>324</v>
      </c>
      <c r="AA41" s="82"/>
    </row>
    <row r="42" spans="4:27" x14ac:dyDescent="0.25">
      <c r="D42" s="121" t="s">
        <v>90</v>
      </c>
      <c r="E42" s="122">
        <v>15</v>
      </c>
      <c r="F42" s="123"/>
      <c r="I42" s="101" t="s">
        <v>102</v>
      </c>
      <c r="J42" s="116"/>
      <c r="T42" s="70" t="s">
        <v>325</v>
      </c>
      <c r="U42" s="71" t="s">
        <v>326</v>
      </c>
      <c r="V42" s="72">
        <v>32</v>
      </c>
      <c r="W42" s="73" t="s">
        <v>292</v>
      </c>
      <c r="Y42" s="80">
        <v>31</v>
      </c>
      <c r="Z42" s="112" t="s">
        <v>125</v>
      </c>
      <c r="AA42" s="82"/>
    </row>
    <row r="43" spans="4:27" x14ac:dyDescent="0.25">
      <c r="D43" s="124" t="s">
        <v>87</v>
      </c>
      <c r="E43" s="125">
        <v>30</v>
      </c>
      <c r="F43" s="126"/>
      <c r="I43" s="108" t="s">
        <v>327</v>
      </c>
      <c r="J43" s="120"/>
      <c r="T43" s="70" t="s">
        <v>328</v>
      </c>
      <c r="U43" s="78" t="s">
        <v>329</v>
      </c>
      <c r="V43" s="72">
        <v>33</v>
      </c>
      <c r="W43" s="79" t="s">
        <v>330</v>
      </c>
      <c r="Y43" s="80">
        <v>32</v>
      </c>
      <c r="Z43" s="112" t="s">
        <v>331</v>
      </c>
      <c r="AA43" s="82"/>
    </row>
    <row r="44" spans="4:27" x14ac:dyDescent="0.25">
      <c r="D44" s="121" t="s">
        <v>103</v>
      </c>
      <c r="E44" s="122">
        <v>60</v>
      </c>
      <c r="F44" s="123"/>
      <c r="I44" s="101" t="s">
        <v>89</v>
      </c>
      <c r="J44" s="116" t="str">
        <f>CHAR(252)</f>
        <v>ü</v>
      </c>
      <c r="T44" s="70" t="s">
        <v>332</v>
      </c>
      <c r="U44" s="71" t="s">
        <v>333</v>
      </c>
      <c r="V44" s="72">
        <v>34</v>
      </c>
      <c r="W44" s="73" t="s">
        <v>330</v>
      </c>
      <c r="Y44" s="80">
        <v>33</v>
      </c>
      <c r="Z44" s="112" t="s">
        <v>334</v>
      </c>
      <c r="AA44" s="82"/>
    </row>
    <row r="45" spans="4:27" ht="15.75" thickBot="1" x14ac:dyDescent="0.3">
      <c r="D45" s="127"/>
      <c r="E45" s="128"/>
      <c r="F45" s="129"/>
      <c r="I45" s="109"/>
      <c r="J45" s="130"/>
      <c r="T45" s="70" t="s">
        <v>335</v>
      </c>
      <c r="U45" s="78" t="s">
        <v>336</v>
      </c>
      <c r="V45" s="72">
        <v>35</v>
      </c>
      <c r="W45" s="79" t="s">
        <v>330</v>
      </c>
      <c r="Y45" s="80">
        <v>34</v>
      </c>
      <c r="Z45" s="112" t="s">
        <v>124</v>
      </c>
      <c r="AA45" s="82"/>
    </row>
    <row r="46" spans="4:27" x14ac:dyDescent="0.25">
      <c r="T46" s="70" t="s">
        <v>54</v>
      </c>
      <c r="U46" s="71" t="s">
        <v>53</v>
      </c>
      <c r="V46" s="72">
        <v>36</v>
      </c>
      <c r="W46" s="73" t="s">
        <v>330</v>
      </c>
      <c r="Y46" s="80">
        <v>35</v>
      </c>
      <c r="Z46" s="81" t="s">
        <v>337</v>
      </c>
      <c r="AA46" s="82" t="s">
        <v>338</v>
      </c>
    </row>
    <row r="47" spans="4:27" ht="15.75" thickBot="1" x14ac:dyDescent="0.3">
      <c r="T47" s="70" t="s">
        <v>44</v>
      </c>
      <c r="U47" s="78" t="s">
        <v>43</v>
      </c>
      <c r="V47" s="72">
        <v>37</v>
      </c>
      <c r="W47" s="79" t="s">
        <v>66</v>
      </c>
      <c r="Y47" s="80">
        <v>36</v>
      </c>
      <c r="Z47" s="81" t="s">
        <v>339</v>
      </c>
      <c r="AA47" s="82"/>
    </row>
    <row r="48" spans="4:27" ht="15.75" thickBot="1" x14ac:dyDescent="0.3">
      <c r="D48" s="299" t="s">
        <v>340</v>
      </c>
      <c r="E48" s="300"/>
      <c r="F48" s="301"/>
      <c r="I48" s="317" t="s">
        <v>341</v>
      </c>
      <c r="J48" s="318"/>
      <c r="T48" s="70" t="s">
        <v>67</v>
      </c>
      <c r="U48" s="71" t="s">
        <v>342</v>
      </c>
      <c r="V48" s="72">
        <v>38</v>
      </c>
      <c r="W48" s="73" t="s">
        <v>66</v>
      </c>
      <c r="Y48" s="80">
        <v>37</v>
      </c>
      <c r="Z48" s="81" t="s">
        <v>131</v>
      </c>
      <c r="AA48" s="82"/>
    </row>
    <row r="49" spans="4:27" x14ac:dyDescent="0.25">
      <c r="D49" s="336" t="s">
        <v>243</v>
      </c>
      <c r="E49" s="337"/>
      <c r="F49" s="338"/>
      <c r="I49" s="322" t="s">
        <v>177</v>
      </c>
      <c r="J49" s="324"/>
      <c r="T49" s="70" t="s">
        <v>343</v>
      </c>
      <c r="U49" s="78" t="s">
        <v>344</v>
      </c>
      <c r="V49" s="72">
        <v>39</v>
      </c>
      <c r="W49" s="79" t="s">
        <v>66</v>
      </c>
      <c r="Y49" s="80">
        <v>38</v>
      </c>
      <c r="Z49" s="81" t="s">
        <v>345</v>
      </c>
      <c r="AA49" s="82"/>
    </row>
    <row r="50" spans="4:27" ht="15.75" thickBot="1" x14ac:dyDescent="0.3">
      <c r="D50" s="356">
        <v>350</v>
      </c>
      <c r="E50" s="357"/>
      <c r="F50" s="358"/>
      <c r="I50" s="329" t="s">
        <v>174</v>
      </c>
      <c r="J50" s="330"/>
      <c r="T50" s="70" t="s">
        <v>68</v>
      </c>
      <c r="U50" s="71" t="s">
        <v>346</v>
      </c>
      <c r="V50" s="72">
        <v>40</v>
      </c>
      <c r="W50" s="73" t="s">
        <v>66</v>
      </c>
      <c r="Y50" s="80">
        <v>39</v>
      </c>
      <c r="Z50" s="81" t="s">
        <v>347</v>
      </c>
      <c r="AA50" s="82" t="s">
        <v>348</v>
      </c>
    </row>
    <row r="51" spans="4:27" ht="15.75" thickBot="1" x14ac:dyDescent="0.3">
      <c r="I51" s="322" t="s">
        <v>178</v>
      </c>
      <c r="J51" s="324"/>
      <c r="T51" s="70" t="s">
        <v>349</v>
      </c>
      <c r="U51" s="78" t="s">
        <v>350</v>
      </c>
      <c r="V51" s="72">
        <v>41</v>
      </c>
      <c r="W51" s="79" t="s">
        <v>66</v>
      </c>
      <c r="Y51" s="131">
        <v>40</v>
      </c>
      <c r="Z51" s="132" t="s">
        <v>120</v>
      </c>
      <c r="AA51" s="133"/>
    </row>
    <row r="52" spans="4:27" x14ac:dyDescent="0.25">
      <c r="I52" s="329" t="s">
        <v>59</v>
      </c>
      <c r="J52" s="330"/>
      <c r="T52" s="70" t="s">
        <v>351</v>
      </c>
      <c r="U52" s="71" t="s">
        <v>352</v>
      </c>
      <c r="V52" s="72">
        <v>42</v>
      </c>
      <c r="W52" s="73" t="s">
        <v>66</v>
      </c>
    </row>
    <row r="53" spans="4:27" x14ac:dyDescent="0.25">
      <c r="I53" s="322" t="s">
        <v>172</v>
      </c>
      <c r="J53" s="324"/>
      <c r="T53" s="70" t="s">
        <v>353</v>
      </c>
      <c r="U53" s="78" t="s">
        <v>354</v>
      </c>
      <c r="V53" s="72">
        <v>43</v>
      </c>
      <c r="W53" s="79" t="s">
        <v>355</v>
      </c>
    </row>
    <row r="54" spans="4:27" x14ac:dyDescent="0.25">
      <c r="I54" s="104" t="s">
        <v>182</v>
      </c>
      <c r="J54" s="106"/>
      <c r="T54" s="70" t="s">
        <v>356</v>
      </c>
      <c r="U54" s="71" t="s">
        <v>357</v>
      </c>
      <c r="V54" s="72">
        <v>44</v>
      </c>
      <c r="W54" s="73" t="s">
        <v>355</v>
      </c>
    </row>
    <row r="55" spans="4:27" x14ac:dyDescent="0.25">
      <c r="I55" s="329" t="s">
        <v>358</v>
      </c>
      <c r="J55" s="330"/>
      <c r="T55" s="70" t="s">
        <v>175</v>
      </c>
      <c r="U55" s="78" t="s">
        <v>133</v>
      </c>
      <c r="V55" s="72">
        <v>45</v>
      </c>
      <c r="W55" s="79" t="s">
        <v>355</v>
      </c>
    </row>
    <row r="56" spans="4:27" ht="15.75" thickBot="1" x14ac:dyDescent="0.3">
      <c r="I56" s="348" t="s">
        <v>183</v>
      </c>
      <c r="J56" s="349"/>
      <c r="T56" s="70" t="s">
        <v>34</v>
      </c>
      <c r="U56" s="71" t="s">
        <v>33</v>
      </c>
      <c r="V56" s="72">
        <v>46</v>
      </c>
      <c r="W56" s="73" t="s">
        <v>355</v>
      </c>
    </row>
    <row r="57" spans="4:27" x14ac:dyDescent="0.25">
      <c r="T57" s="70" t="s">
        <v>140</v>
      </c>
      <c r="U57" s="78" t="s">
        <v>139</v>
      </c>
      <c r="V57" s="72">
        <v>47</v>
      </c>
      <c r="W57" s="79" t="s">
        <v>355</v>
      </c>
    </row>
    <row r="58" spans="4:27" x14ac:dyDescent="0.25">
      <c r="T58" s="70" t="s">
        <v>359</v>
      </c>
      <c r="U58" s="71" t="s">
        <v>360</v>
      </c>
      <c r="V58" s="72">
        <v>48</v>
      </c>
      <c r="W58" s="73" t="s">
        <v>355</v>
      </c>
    </row>
    <row r="59" spans="4:27" x14ac:dyDescent="0.25">
      <c r="T59" s="70" t="s">
        <v>138</v>
      </c>
      <c r="U59" s="78" t="s">
        <v>137</v>
      </c>
      <c r="V59" s="72">
        <v>49</v>
      </c>
      <c r="W59" s="79" t="s">
        <v>355</v>
      </c>
    </row>
    <row r="60" spans="4:27" x14ac:dyDescent="0.25">
      <c r="T60" s="70" t="s">
        <v>69</v>
      </c>
      <c r="U60" s="71" t="s">
        <v>176</v>
      </c>
      <c r="V60" s="72">
        <v>50</v>
      </c>
      <c r="W60" s="73" t="s">
        <v>355</v>
      </c>
    </row>
    <row r="61" spans="4:27" x14ac:dyDescent="0.25">
      <c r="T61" s="70" t="s">
        <v>361</v>
      </c>
      <c r="U61" s="78" t="s">
        <v>81</v>
      </c>
      <c r="V61" s="72">
        <v>66</v>
      </c>
      <c r="W61" s="79" t="s">
        <v>355</v>
      </c>
    </row>
    <row r="62" spans="4:27" x14ac:dyDescent="0.25">
      <c r="T62" s="70" t="s">
        <v>70</v>
      </c>
      <c r="U62" s="71" t="s">
        <v>78</v>
      </c>
      <c r="V62" s="72">
        <v>51</v>
      </c>
      <c r="W62" s="73" t="s">
        <v>355</v>
      </c>
    </row>
    <row r="63" spans="4:27" x14ac:dyDescent="0.25">
      <c r="T63" s="70" t="s">
        <v>181</v>
      </c>
      <c r="U63" s="78" t="s">
        <v>71</v>
      </c>
      <c r="V63" s="72">
        <v>52</v>
      </c>
      <c r="W63" s="79" t="s">
        <v>355</v>
      </c>
      <c r="Z63" s="11"/>
    </row>
    <row r="64" spans="4:27" x14ac:dyDescent="0.25">
      <c r="T64" s="70" t="s">
        <v>80</v>
      </c>
      <c r="U64" s="71" t="s">
        <v>79</v>
      </c>
      <c r="V64" s="72">
        <v>62</v>
      </c>
      <c r="W64" s="73" t="s">
        <v>355</v>
      </c>
    </row>
    <row r="65" spans="20:23" x14ac:dyDescent="0.25">
      <c r="T65" s="70" t="s">
        <v>47</v>
      </c>
      <c r="U65" s="78" t="s">
        <v>46</v>
      </c>
      <c r="V65" s="72">
        <v>53</v>
      </c>
      <c r="W65" s="79" t="s">
        <v>355</v>
      </c>
    </row>
    <row r="66" spans="20:23" x14ac:dyDescent="0.25">
      <c r="T66" s="70" t="s">
        <v>22</v>
      </c>
      <c r="U66" s="71" t="s">
        <v>45</v>
      </c>
      <c r="V66" s="72">
        <v>54</v>
      </c>
      <c r="W66" s="73" t="s">
        <v>355</v>
      </c>
    </row>
    <row r="67" spans="20:23" x14ac:dyDescent="0.25">
      <c r="T67" s="70" t="s">
        <v>49</v>
      </c>
      <c r="U67" s="78" t="s">
        <v>48</v>
      </c>
      <c r="V67" s="72">
        <v>55</v>
      </c>
      <c r="W67" s="79" t="s">
        <v>355</v>
      </c>
    </row>
    <row r="68" spans="20:23" x14ac:dyDescent="0.25">
      <c r="T68" s="70" t="s">
        <v>64</v>
      </c>
      <c r="U68" s="71" t="s">
        <v>63</v>
      </c>
      <c r="V68" s="72">
        <v>56</v>
      </c>
      <c r="W68" s="73" t="s">
        <v>355</v>
      </c>
    </row>
    <row r="69" spans="20:23" x14ac:dyDescent="0.25">
      <c r="T69" s="70" t="s">
        <v>61</v>
      </c>
      <c r="U69" s="78" t="s">
        <v>60</v>
      </c>
      <c r="V69" s="72">
        <v>57</v>
      </c>
      <c r="W69" s="79" t="s">
        <v>355</v>
      </c>
    </row>
    <row r="70" spans="20:23" x14ac:dyDescent="0.25">
      <c r="T70" s="70" t="s">
        <v>362</v>
      </c>
      <c r="U70" s="71" t="s">
        <v>363</v>
      </c>
      <c r="V70" s="72">
        <v>58</v>
      </c>
      <c r="W70" s="73" t="s">
        <v>355</v>
      </c>
    </row>
    <row r="71" spans="20:23" x14ac:dyDescent="0.25">
      <c r="T71" s="70" t="s">
        <v>364</v>
      </c>
      <c r="U71" s="78" t="s">
        <v>365</v>
      </c>
      <c r="V71" s="72">
        <v>59</v>
      </c>
      <c r="W71" s="79" t="s">
        <v>355</v>
      </c>
    </row>
    <row r="72" spans="20:23" x14ac:dyDescent="0.25">
      <c r="T72" s="70" t="s">
        <v>95</v>
      </c>
      <c r="U72" s="71" t="s">
        <v>94</v>
      </c>
      <c r="V72" s="72">
        <v>60</v>
      </c>
      <c r="W72" s="73" t="s">
        <v>355</v>
      </c>
    </row>
    <row r="73" spans="20:23" x14ac:dyDescent="0.25">
      <c r="T73" s="70" t="s">
        <v>185</v>
      </c>
      <c r="U73" s="78" t="s">
        <v>184</v>
      </c>
      <c r="V73" s="72">
        <v>63</v>
      </c>
      <c r="W73" s="79" t="s">
        <v>355</v>
      </c>
    </row>
    <row r="74" spans="20:23" x14ac:dyDescent="0.25">
      <c r="T74" s="70" t="s">
        <v>187</v>
      </c>
      <c r="U74" s="71" t="s">
        <v>186</v>
      </c>
      <c r="V74" s="72">
        <v>64</v>
      </c>
      <c r="W74" s="73" t="s">
        <v>355</v>
      </c>
    </row>
    <row r="75" spans="20:23" x14ac:dyDescent="0.25">
      <c r="T75" s="70" t="s">
        <v>189</v>
      </c>
      <c r="U75" s="78" t="s">
        <v>188</v>
      </c>
      <c r="V75" s="72">
        <v>65</v>
      </c>
      <c r="W75" s="79" t="s">
        <v>355</v>
      </c>
    </row>
    <row r="76" spans="20:23" x14ac:dyDescent="0.25">
      <c r="T76" s="70" t="s">
        <v>366</v>
      </c>
      <c r="U76" s="71" t="s">
        <v>367</v>
      </c>
      <c r="V76" s="72">
        <v>61</v>
      </c>
      <c r="W76" s="73" t="s">
        <v>355</v>
      </c>
    </row>
  </sheetData>
  <mergeCells count="66">
    <mergeCell ref="I56:J56"/>
    <mergeCell ref="D50:F50"/>
    <mergeCell ref="I50:J50"/>
    <mergeCell ref="I51:J51"/>
    <mergeCell ref="I52:J52"/>
    <mergeCell ref="I53:J53"/>
    <mergeCell ref="I55:J55"/>
    <mergeCell ref="I38:J38"/>
    <mergeCell ref="D39:F39"/>
    <mergeCell ref="D48:F48"/>
    <mergeCell ref="I48:J48"/>
    <mergeCell ref="D49:F49"/>
    <mergeCell ref="I49:J49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0:J30"/>
    <mergeCell ref="M30:N30"/>
    <mergeCell ref="P30:Q30"/>
    <mergeCell ref="D31:F31"/>
    <mergeCell ref="I31:J31"/>
    <mergeCell ref="M31:N31"/>
    <mergeCell ref="P31:Q31"/>
    <mergeCell ref="P27:Q27"/>
    <mergeCell ref="I28:J28"/>
    <mergeCell ref="L28:N28"/>
    <mergeCell ref="P28:Q28"/>
    <mergeCell ref="I29:J29"/>
    <mergeCell ref="M29:N29"/>
    <mergeCell ref="P29:Q29"/>
    <mergeCell ref="Y10:AA10"/>
    <mergeCell ref="D17:F17"/>
    <mergeCell ref="L21:M21"/>
    <mergeCell ref="P24:R24"/>
    <mergeCell ref="P25:Q25"/>
    <mergeCell ref="P26:Q26"/>
    <mergeCell ref="D9:G9"/>
    <mergeCell ref="I9:J9"/>
    <mergeCell ref="L9:N9"/>
    <mergeCell ref="P9:R9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C1:U1"/>
    <mergeCell ref="A2:B2"/>
    <mergeCell ref="D3:E3"/>
    <mergeCell ref="F3:M3"/>
    <mergeCell ref="P4:Q4"/>
    <mergeCell ref="R4:S4"/>
  </mergeCells>
  <conditionalFormatting sqref="P11:P21">
    <cfRule type="expression" dxfId="31" priority="6">
      <formula>AND($T11&lt;&gt;"",MOD(ROW(),2)=1)</formula>
    </cfRule>
    <cfRule type="expression" dxfId="30" priority="7">
      <formula>AND($T11&lt;&gt;"",MOD(ROW(),2)=0)</formula>
    </cfRule>
  </conditionalFormatting>
  <conditionalFormatting sqref="Q11:Q21">
    <cfRule type="expression" dxfId="29" priority="4">
      <formula>AND($T11&lt;&gt;"",MOD(ROW(),2)=1)</formula>
    </cfRule>
    <cfRule type="expression" dxfId="28" priority="5">
      <formula>AND($T11&lt;&gt;"",MOD(ROW(),2)=0)</formula>
    </cfRule>
  </conditionalFormatting>
  <conditionalFormatting sqref="R11:R20">
    <cfRule type="expression" dxfId="27" priority="2">
      <formula>AND($T11&lt;&gt;"",MOD(ROW(),2)=1)</formula>
    </cfRule>
    <cfRule type="expression" dxfId="26" priority="3">
      <formula>AND($T11&lt;&gt;"",MOD(ROW(),2)=0)</formula>
    </cfRule>
  </conditionalFormatting>
  <conditionalFormatting sqref="T11:W78">
    <cfRule type="expression" dxfId="25" priority="8">
      <formula>AND($T11&lt;&gt;"",MOD(ROW(),2)=1)</formula>
    </cfRule>
    <cfRule type="expression" dxfId="24" priority="9">
      <formula>AND($T11&lt;&gt;"",MOD(ROW(),2)=0)</formula>
    </cfRule>
  </conditionalFormatting>
  <conditionalFormatting sqref="Y12:AA51">
    <cfRule type="expression" dxfId="23" priority="1">
      <formula>AND($Y12&lt;&gt;"",MOD(ROW(),2)=1)</formula>
    </cfRule>
  </conditionalFormatting>
  <dataValidations count="7">
    <dataValidation type="list" allowBlank="1" showInputMessage="1" showErrorMessage="1" sqref="X17" xr:uid="{447DF3B0-43C9-4EDE-9298-FFA4FDED77AE}">
      <formula1>Frequencies</formula1>
    </dataValidation>
    <dataValidation type="list" allowBlank="1" showInputMessage="1" showErrorMessage="1" sqref="X19 X21 X23" xr:uid="{B69AAF92-2B78-4D92-93DE-3671E2D2BED9}">
      <formula1>TransAccts</formula1>
    </dataValidation>
    <dataValidation type="list" allowBlank="1" showInputMessage="1" showErrorMessage="1" sqref="X25 X27" xr:uid="{4E6C2DB6-C9E0-4037-A091-7E5B8BBDBC41}">
      <formula1>OrderStatus</formula1>
    </dataValidation>
    <dataValidation type="list" allowBlank="1" showInputMessage="1" showErrorMessage="1" sqref="W12" xr:uid="{A429E8D8-D163-4754-8A6A-E26D80D7DEDD}">
      <formula1>AcctType</formula1>
    </dataValidation>
    <dataValidation type="list" allowBlank="1" showInputMessage="1" showErrorMessage="1" errorTitle="Incorrect Account" error="Please select a correct Account Type from the drop down list" sqref="W13:W72" xr:uid="{A6F99EFE-CFC6-422D-9F27-27037F5CBF00}">
      <formula1>AcctType</formula1>
    </dataValidation>
    <dataValidation type="list" allowBlank="1" showInputMessage="1" showErrorMessage="1" sqref="R4" xr:uid="{9EC29C4A-408E-422F-B03F-352A1CCD6A7E}">
      <formula1>"Yes,No"</formula1>
    </dataValidation>
    <dataValidation type="list" allowBlank="1" showInputMessage="1" showErrorMessage="1" sqref="R6" xr:uid="{3BEC4642-7E56-4487-B661-8E7542BABBAF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Feuil10"/>
  <dimension ref="A1:J3"/>
  <sheetViews>
    <sheetView workbookViewId="0">
      <selection activeCell="N29" sqref="N29"/>
    </sheetView>
  </sheetViews>
  <sheetFormatPr baseColWidth="10" defaultColWidth="9.140625" defaultRowHeight="15" x14ac:dyDescent="0.25"/>
  <cols>
    <col min="1" max="1" width="9.140625" style="170"/>
    <col min="2" max="2" width="30.7109375" style="12" customWidth="1"/>
    <col min="3" max="4" width="9.140625" style="2"/>
    <col min="5" max="5" width="9.140625" style="168"/>
    <col min="6" max="6" width="10.7109375" style="3" bestFit="1" customWidth="1"/>
    <col min="7" max="7" width="9.140625" style="6"/>
    <col min="8" max="8" width="9.140625" style="171"/>
    <col min="9" max="9" width="9.7109375" style="169" bestFit="1" customWidth="1"/>
    <col min="10" max="10" width="18.42578125" style="14" bestFit="1" customWidth="1"/>
  </cols>
  <sheetData>
    <row r="1" spans="1:10" x14ac:dyDescent="0.25">
      <c r="A1" s="218" t="s">
        <v>376</v>
      </c>
      <c r="B1" s="189" t="s">
        <v>377</v>
      </c>
      <c r="C1" s="190" t="s">
        <v>372</v>
      </c>
      <c r="D1" s="190" t="s">
        <v>373</v>
      </c>
      <c r="E1" s="191" t="s">
        <v>374</v>
      </c>
      <c r="F1" s="192" t="s">
        <v>3</v>
      </c>
      <c r="G1" s="193" t="s">
        <v>2</v>
      </c>
      <c r="H1" s="194" t="s">
        <v>7</v>
      </c>
      <c r="I1" s="193" t="s">
        <v>375</v>
      </c>
      <c r="J1" s="193" t="s">
        <v>141</v>
      </c>
    </row>
    <row r="2" spans="1:10" x14ac:dyDescent="0.25">
      <c r="B2"/>
      <c r="E2" s="2"/>
      <c r="F2"/>
      <c r="G2"/>
      <c r="H2" s="211"/>
      <c r="I2" s="2"/>
      <c r="J2"/>
    </row>
    <row r="3" spans="1:10" x14ac:dyDescent="0.25">
      <c r="B3"/>
      <c r="E3" s="2"/>
      <c r="F3"/>
      <c r="G3"/>
      <c r="H3" s="211"/>
      <c r="I3" s="2"/>
      <c r="J3"/>
    </row>
  </sheetData>
  <conditionalFormatting sqref="A2:J9999">
    <cfRule type="expression" dxfId="5" priority="2">
      <formula>AND($A2&lt;&gt;"",MOD(ROW(),2)=1)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D1332-6ED8-4D5B-AC9A-6A526AA9A422}">
  <sheetPr codeName="Feuil9"/>
  <dimension ref="A1:AA3"/>
  <sheetViews>
    <sheetView workbookViewId="0">
      <selection activeCell="A2" sqref="A2"/>
    </sheetView>
  </sheetViews>
  <sheetFormatPr baseColWidth="10" defaultRowHeight="15" x14ac:dyDescent="0.25"/>
  <cols>
    <col min="1" max="1" width="7.85546875" style="170" bestFit="1" customWidth="1"/>
    <col min="2" max="2" width="33.42578125" style="12" customWidth="1"/>
    <col min="3" max="3" width="7.5703125" style="170" bestFit="1" customWidth="1"/>
    <col min="4" max="4" width="10.7109375" style="213" bestFit="1" customWidth="1"/>
    <col min="5" max="5" width="9.7109375" style="5" bestFit="1" customWidth="1"/>
    <col min="6" max="6" width="5.85546875" style="215" bestFit="1" customWidth="1"/>
    <col min="7" max="7" width="7.7109375" style="171" customWidth="1"/>
    <col min="8" max="9" width="9.7109375" style="5" bestFit="1" customWidth="1"/>
    <col min="10" max="10" width="5.85546875" style="215" bestFit="1" customWidth="1"/>
    <col min="11" max="11" width="7.7109375" style="171" customWidth="1"/>
    <col min="12" max="13" width="9.7109375" style="5" bestFit="1" customWidth="1"/>
    <col min="14" max="14" width="5.85546875" style="215" bestFit="1" customWidth="1"/>
    <col min="15" max="15" width="7.7109375" style="171" customWidth="1"/>
    <col min="16" max="17" width="9.7109375" style="5" bestFit="1" customWidth="1"/>
    <col min="18" max="18" width="5.85546875" style="215" bestFit="1" customWidth="1"/>
    <col min="19" max="19" width="7.7109375" style="171" customWidth="1"/>
    <col min="20" max="21" width="9.7109375" style="5" bestFit="1" customWidth="1"/>
    <col min="22" max="22" width="5.85546875" style="216" bestFit="1" customWidth="1"/>
    <col min="23" max="23" width="7.7109375" style="171" customWidth="1"/>
    <col min="24" max="25" width="9.7109375" style="5" bestFit="1" customWidth="1"/>
    <col min="26" max="26" width="9.7109375" style="6" bestFit="1" customWidth="1"/>
    <col min="27" max="27" width="18.42578125" style="14" bestFit="1" customWidth="1"/>
  </cols>
  <sheetData>
    <row r="1" spans="1:27" s="162" customFormat="1" x14ac:dyDescent="0.25">
      <c r="A1" s="217" t="s">
        <v>376</v>
      </c>
      <c r="B1" s="172" t="s">
        <v>377</v>
      </c>
      <c r="C1" s="217" t="s">
        <v>372</v>
      </c>
      <c r="D1" s="212" t="s">
        <v>3</v>
      </c>
      <c r="E1" s="173" t="s">
        <v>398</v>
      </c>
      <c r="F1" s="172" t="s">
        <v>388</v>
      </c>
      <c r="G1" s="174" t="s">
        <v>378</v>
      </c>
      <c r="H1" s="173" t="s">
        <v>390</v>
      </c>
      <c r="I1" s="173" t="s">
        <v>379</v>
      </c>
      <c r="J1" s="172" t="s">
        <v>389</v>
      </c>
      <c r="K1" s="174" t="s">
        <v>380</v>
      </c>
      <c r="L1" s="173" t="s">
        <v>391</v>
      </c>
      <c r="M1" s="173" t="s">
        <v>381</v>
      </c>
      <c r="N1" s="172" t="s">
        <v>392</v>
      </c>
      <c r="O1" s="174" t="s">
        <v>382</v>
      </c>
      <c r="P1" s="173" t="s">
        <v>395</v>
      </c>
      <c r="Q1" s="173" t="s">
        <v>383</v>
      </c>
      <c r="R1" s="172" t="s">
        <v>393</v>
      </c>
      <c r="S1" s="174" t="s">
        <v>384</v>
      </c>
      <c r="T1" s="173" t="s">
        <v>396</v>
      </c>
      <c r="U1" s="173" t="s">
        <v>385</v>
      </c>
      <c r="V1" s="172" t="s">
        <v>394</v>
      </c>
      <c r="W1" s="174" t="s">
        <v>386</v>
      </c>
      <c r="X1" s="173" t="s">
        <v>397</v>
      </c>
      <c r="Y1" s="173" t="s">
        <v>387</v>
      </c>
      <c r="Z1" s="172" t="s">
        <v>375</v>
      </c>
      <c r="AA1" s="172" t="s">
        <v>141</v>
      </c>
    </row>
    <row r="2" spans="1:27" x14ac:dyDescent="0.25">
      <c r="B2"/>
      <c r="E2" s="214"/>
      <c r="F2" s="6"/>
      <c r="G2" s="211"/>
      <c r="H2" s="214"/>
      <c r="I2" s="214"/>
      <c r="J2" s="14"/>
      <c r="K2"/>
      <c r="L2" s="214"/>
      <c r="M2" s="214"/>
      <c r="N2" s="14"/>
      <c r="O2"/>
      <c r="P2" s="214"/>
      <c r="Q2" s="214"/>
      <c r="R2" s="14"/>
      <c r="S2"/>
      <c r="T2" s="214"/>
      <c r="U2" s="214"/>
      <c r="V2" s="14"/>
      <c r="W2"/>
      <c r="X2" s="214"/>
      <c r="Y2" s="214"/>
    </row>
    <row r="3" spans="1:27" x14ac:dyDescent="0.25">
      <c r="B3"/>
      <c r="E3" s="214"/>
      <c r="F3" s="6"/>
      <c r="G3" s="211"/>
      <c r="H3" s="214"/>
      <c r="I3" s="214"/>
      <c r="J3" s="14"/>
      <c r="K3"/>
      <c r="L3" s="214"/>
      <c r="M3" s="214"/>
      <c r="N3" s="14"/>
      <c r="O3"/>
      <c r="P3" s="214"/>
      <c r="Q3" s="214"/>
      <c r="R3" s="14"/>
      <c r="S3"/>
      <c r="T3" s="214"/>
      <c r="U3" s="214"/>
      <c r="V3" s="14"/>
      <c r="W3"/>
      <c r="X3" s="214"/>
      <c r="Y3" s="214"/>
    </row>
  </sheetData>
  <conditionalFormatting sqref="A2:AA99999">
    <cfRule type="expression" dxfId="4" priority="1">
      <formula>AND($A2&lt;&gt;"",MOD(ROW(),2)=1)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3752E-2F9F-457A-A26B-86CB2514BE15}">
  <sheetPr codeName="wshFAC_Sommaire_Taux"/>
  <dimension ref="A1:E2"/>
  <sheetViews>
    <sheetView workbookViewId="0">
      <selection activeCell="A2" sqref="A2:XFD2"/>
    </sheetView>
  </sheetViews>
  <sheetFormatPr baseColWidth="10" defaultRowHeight="15" x14ac:dyDescent="0.25"/>
  <cols>
    <col min="1" max="1" width="11.42578125" style="164"/>
    <col min="2" max="2" width="11.42578125" style="165"/>
    <col min="3" max="3" width="11.42578125" style="164"/>
    <col min="4" max="4" width="11.42578125" style="166"/>
    <col min="5" max="5" width="11.42578125" style="167"/>
    <col min="6" max="16384" width="11.42578125" style="163"/>
  </cols>
  <sheetData>
    <row r="1" spans="1:5" x14ac:dyDescent="0.25">
      <c r="A1" s="172" t="s">
        <v>96</v>
      </c>
      <c r="B1" s="172" t="s">
        <v>399</v>
      </c>
      <c r="C1" s="172" t="s">
        <v>2</v>
      </c>
      <c r="D1" s="172" t="s">
        <v>7</v>
      </c>
      <c r="E1" s="172" t="s">
        <v>109</v>
      </c>
    </row>
    <row r="2" spans="1:5" x14ac:dyDescent="0.25">
      <c r="A2" s="228"/>
      <c r="B2" s="228"/>
      <c r="C2" s="228"/>
      <c r="D2" s="228"/>
      <c r="E2" s="228"/>
    </row>
  </sheetData>
  <conditionalFormatting sqref="A2:E9999">
    <cfRule type="expression" dxfId="3" priority="1">
      <formula>AND($A2&lt;&gt;"",MOD(ROW(),2)=1)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1"/>
  <sheetViews>
    <sheetView zoomScaleNormal="100" workbookViewId="0">
      <pane ySplit="1" topLeftCell="A2" activePane="bottomLeft" state="frozen"/>
      <selection pane="bottomLeft" sqref="A1:G1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7" customFormat="1" x14ac:dyDescent="0.25">
      <c r="A1" s="185" t="s">
        <v>77</v>
      </c>
      <c r="B1" s="185" t="s">
        <v>6</v>
      </c>
      <c r="C1" s="185" t="s">
        <v>72</v>
      </c>
      <c r="D1" s="185" t="s">
        <v>26</v>
      </c>
      <c r="E1" s="185" t="s">
        <v>27</v>
      </c>
      <c r="F1" s="185" t="s">
        <v>28</v>
      </c>
      <c r="G1" s="185" t="s">
        <v>29</v>
      </c>
    </row>
  </sheetData>
  <conditionalFormatting sqref="A2:G962">
    <cfRule type="expression" dxfId="2" priority="1">
      <formula>AND($A2&lt;&gt;"",MOD(ROW(),2)=1)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20"/>
  <sheetViews>
    <sheetView zoomScaleNormal="100" workbookViewId="0">
      <pane ySplit="1" topLeftCell="A2" activePane="bottomLeft" state="frozen"/>
      <selection activeCell="G40" sqref="G40"/>
      <selection pane="bottomLeft" activeCell="C15" sqref="C15"/>
    </sheetView>
  </sheetViews>
  <sheetFormatPr baseColWidth="10" defaultRowHeight="15" x14ac:dyDescent="0.25"/>
  <cols>
    <col min="1" max="1" width="10" style="227" bestFit="1" customWidth="1"/>
    <col min="2" max="2" width="11.7109375" style="226" customWidth="1"/>
    <col min="3" max="3" width="54" style="221" customWidth="1"/>
    <col min="4" max="4" width="13" style="220" customWidth="1"/>
    <col min="5" max="5" width="11.7109375" style="220" customWidth="1"/>
    <col min="6" max="6" width="36.140625" style="221" bestFit="1" customWidth="1"/>
    <col min="7" max="7" width="16.7109375" style="224" bestFit="1" customWidth="1"/>
    <col min="8" max="8" width="16.28515625" style="224" bestFit="1" customWidth="1"/>
    <col min="9" max="9" width="34.28515625" style="221" customWidth="1"/>
    <col min="10" max="10" width="20.7109375" style="220" customWidth="1"/>
    <col min="11" max="16384" width="11.42578125" style="18"/>
  </cols>
  <sheetData>
    <row r="1" spans="1:10" ht="15" customHeight="1" x14ac:dyDescent="0.25">
      <c r="A1" s="195" t="s">
        <v>132</v>
      </c>
      <c r="B1" s="225" t="s">
        <v>3</v>
      </c>
      <c r="C1" s="219" t="s">
        <v>6</v>
      </c>
      <c r="D1" s="219" t="s">
        <v>25</v>
      </c>
      <c r="E1" s="219" t="s">
        <v>72</v>
      </c>
      <c r="F1" s="222" t="s">
        <v>26</v>
      </c>
      <c r="G1" s="223" t="s">
        <v>27</v>
      </c>
      <c r="H1" s="223" t="s">
        <v>28</v>
      </c>
      <c r="I1" s="219" t="s">
        <v>29</v>
      </c>
      <c r="J1" s="219" t="s">
        <v>141</v>
      </c>
    </row>
    <row r="2" spans="1:10" s="207" customFormat="1" ht="12.75" x14ac:dyDescent="0.2">
      <c r="A2" s="209">
        <v>1</v>
      </c>
      <c r="B2" s="262">
        <v>45504</v>
      </c>
      <c r="C2" s="263" t="s">
        <v>812</v>
      </c>
      <c r="D2" s="263" t="s">
        <v>813</v>
      </c>
      <c r="E2" s="208" t="s">
        <v>31</v>
      </c>
      <c r="F2" s="263" t="s">
        <v>30</v>
      </c>
      <c r="G2" s="264">
        <v>124365.8</v>
      </c>
      <c r="H2" s="264"/>
      <c r="I2" s="263"/>
      <c r="J2" s="265" t="s">
        <v>831</v>
      </c>
    </row>
    <row r="3" spans="1:10" s="207" customFormat="1" ht="12.75" x14ac:dyDescent="0.2">
      <c r="A3" s="209">
        <v>1</v>
      </c>
      <c r="B3" s="262">
        <v>45504</v>
      </c>
      <c r="C3" s="263" t="s">
        <v>812</v>
      </c>
      <c r="D3" s="263" t="s">
        <v>813</v>
      </c>
      <c r="E3" s="208" t="s">
        <v>52</v>
      </c>
      <c r="F3" s="263" t="s">
        <v>814</v>
      </c>
      <c r="G3" s="264">
        <v>401270.99</v>
      </c>
      <c r="H3" s="264"/>
      <c r="I3" s="263"/>
      <c r="J3" s="208" t="s">
        <v>831</v>
      </c>
    </row>
    <row r="4" spans="1:10" s="207" customFormat="1" ht="12.75" x14ac:dyDescent="0.2">
      <c r="A4" s="209">
        <v>1</v>
      </c>
      <c r="B4" s="262">
        <v>45504</v>
      </c>
      <c r="C4" s="263" t="s">
        <v>812</v>
      </c>
      <c r="D4" s="263" t="s">
        <v>813</v>
      </c>
      <c r="E4" s="208" t="s">
        <v>142</v>
      </c>
      <c r="F4" s="263" t="s">
        <v>815</v>
      </c>
      <c r="G4" s="264"/>
      <c r="H4" s="264">
        <v>57401.53</v>
      </c>
      <c r="I4" s="263"/>
      <c r="J4" s="208" t="s">
        <v>831</v>
      </c>
    </row>
    <row r="5" spans="1:10" s="207" customFormat="1" ht="12.75" x14ac:dyDescent="0.2">
      <c r="A5" s="209">
        <v>1</v>
      </c>
      <c r="B5" s="262">
        <v>45504</v>
      </c>
      <c r="C5" s="263" t="s">
        <v>812</v>
      </c>
      <c r="D5" s="263" t="s">
        <v>813</v>
      </c>
      <c r="E5" s="208" t="s">
        <v>247</v>
      </c>
      <c r="F5" s="263" t="s">
        <v>816</v>
      </c>
      <c r="G5" s="264"/>
      <c r="H5" s="264">
        <v>114514.79</v>
      </c>
      <c r="I5" s="263"/>
      <c r="J5" s="208" t="s">
        <v>831</v>
      </c>
    </row>
    <row r="6" spans="1:10" s="207" customFormat="1" ht="12.75" x14ac:dyDescent="0.2">
      <c r="A6" s="209">
        <v>1</v>
      </c>
      <c r="B6" s="262">
        <v>45504</v>
      </c>
      <c r="C6" s="263" t="s">
        <v>812</v>
      </c>
      <c r="D6" s="263" t="s">
        <v>813</v>
      </c>
      <c r="E6" s="208" t="s">
        <v>75</v>
      </c>
      <c r="F6" s="263" t="s">
        <v>76</v>
      </c>
      <c r="G6" s="264">
        <v>68313</v>
      </c>
      <c r="H6" s="264"/>
      <c r="I6" s="263"/>
      <c r="J6" s="208" t="s">
        <v>831</v>
      </c>
    </row>
    <row r="7" spans="1:10" s="207" customFormat="1" ht="12.75" x14ac:dyDescent="0.2">
      <c r="A7" s="209">
        <v>1</v>
      </c>
      <c r="B7" s="262">
        <v>45504</v>
      </c>
      <c r="C7" s="263" t="s">
        <v>812</v>
      </c>
      <c r="D7" s="263" t="s">
        <v>813</v>
      </c>
      <c r="E7" s="208" t="s">
        <v>817</v>
      </c>
      <c r="F7" s="263" t="s">
        <v>51</v>
      </c>
      <c r="G7" s="264">
        <v>4063</v>
      </c>
      <c r="H7" s="264"/>
      <c r="I7" s="263"/>
      <c r="J7" s="208" t="s">
        <v>831</v>
      </c>
    </row>
    <row r="8" spans="1:10" s="207" customFormat="1" ht="12.75" x14ac:dyDescent="0.2">
      <c r="A8" s="209">
        <v>1</v>
      </c>
      <c r="B8" s="262">
        <v>45504</v>
      </c>
      <c r="C8" s="263" t="s">
        <v>812</v>
      </c>
      <c r="D8" s="263" t="s">
        <v>813</v>
      </c>
      <c r="E8" s="208" t="s">
        <v>280</v>
      </c>
      <c r="F8" s="263" t="s">
        <v>56</v>
      </c>
      <c r="G8" s="264">
        <v>91727.67</v>
      </c>
      <c r="H8" s="264"/>
      <c r="I8" s="263"/>
      <c r="J8" s="208" t="s">
        <v>831</v>
      </c>
    </row>
    <row r="9" spans="1:10" s="207" customFormat="1" ht="12.75" x14ac:dyDescent="0.2">
      <c r="A9" s="209">
        <v>1</v>
      </c>
      <c r="B9" s="262">
        <v>45504</v>
      </c>
      <c r="C9" s="263" t="s">
        <v>812</v>
      </c>
      <c r="D9" s="263" t="s">
        <v>813</v>
      </c>
      <c r="E9" s="208" t="s">
        <v>284</v>
      </c>
      <c r="F9" s="263" t="s">
        <v>255</v>
      </c>
      <c r="G9" s="264"/>
      <c r="H9" s="264">
        <v>81101.17</v>
      </c>
      <c r="I9" s="263"/>
      <c r="J9" s="208" t="s">
        <v>831</v>
      </c>
    </row>
    <row r="10" spans="1:10" s="207" customFormat="1" ht="12.75" x14ac:dyDescent="0.2">
      <c r="A10" s="209">
        <v>1</v>
      </c>
      <c r="B10" s="262">
        <v>45504</v>
      </c>
      <c r="C10" s="263" t="s">
        <v>812</v>
      </c>
      <c r="D10" s="263" t="s">
        <v>813</v>
      </c>
      <c r="E10" s="208" t="s">
        <v>818</v>
      </c>
      <c r="F10" s="263" t="s">
        <v>259</v>
      </c>
      <c r="G10" s="264">
        <v>113106.26</v>
      </c>
      <c r="H10" s="264"/>
      <c r="I10" s="263"/>
      <c r="J10" s="208" t="s">
        <v>831</v>
      </c>
    </row>
    <row r="11" spans="1:10" s="207" customFormat="1" ht="12.75" x14ac:dyDescent="0.2">
      <c r="A11" s="209">
        <v>1</v>
      </c>
      <c r="B11" s="262">
        <v>45504</v>
      </c>
      <c r="C11" s="263" t="s">
        <v>812</v>
      </c>
      <c r="D11" s="263" t="s">
        <v>813</v>
      </c>
      <c r="E11" s="208" t="s">
        <v>819</v>
      </c>
      <c r="F11" s="263" t="s">
        <v>263</v>
      </c>
      <c r="G11" s="264"/>
      <c r="H11" s="264">
        <v>108457.88</v>
      </c>
      <c r="I11" s="263"/>
      <c r="J11" s="208" t="s">
        <v>831</v>
      </c>
    </row>
    <row r="12" spans="1:10" s="207" customFormat="1" ht="12.75" x14ac:dyDescent="0.2">
      <c r="A12" s="209">
        <v>1</v>
      </c>
      <c r="B12" s="262">
        <v>45504</v>
      </c>
      <c r="C12" s="263" t="s">
        <v>812</v>
      </c>
      <c r="D12" s="263" t="s">
        <v>813</v>
      </c>
      <c r="E12" s="208" t="s">
        <v>295</v>
      </c>
      <c r="F12" s="263" t="s">
        <v>820</v>
      </c>
      <c r="G12" s="264"/>
      <c r="H12" s="264">
        <v>359.39</v>
      </c>
      <c r="I12" s="263"/>
      <c r="J12" s="208" t="s">
        <v>831</v>
      </c>
    </row>
    <row r="13" spans="1:10" s="207" customFormat="1" ht="12.75" x14ac:dyDescent="0.2">
      <c r="A13" s="209">
        <v>1</v>
      </c>
      <c r="B13" s="262">
        <v>45504</v>
      </c>
      <c r="C13" s="263" t="s">
        <v>812</v>
      </c>
      <c r="D13" s="263" t="s">
        <v>813</v>
      </c>
      <c r="E13" s="208" t="s">
        <v>304</v>
      </c>
      <c r="F13" s="263" t="s">
        <v>821</v>
      </c>
      <c r="G13" s="264"/>
      <c r="H13" s="264">
        <v>188.4</v>
      </c>
      <c r="I13" s="263"/>
      <c r="J13" s="208" t="s">
        <v>831</v>
      </c>
    </row>
    <row r="14" spans="1:10" s="207" customFormat="1" ht="12.75" x14ac:dyDescent="0.2">
      <c r="A14" s="209">
        <v>1</v>
      </c>
      <c r="B14" s="262">
        <v>45504</v>
      </c>
      <c r="C14" s="263" t="s">
        <v>812</v>
      </c>
      <c r="D14" s="263" t="s">
        <v>813</v>
      </c>
      <c r="E14" s="208" t="s">
        <v>822</v>
      </c>
      <c r="F14" s="263" t="s">
        <v>823</v>
      </c>
      <c r="G14" s="264"/>
      <c r="H14" s="264">
        <v>16972.54</v>
      </c>
      <c r="I14" s="263"/>
      <c r="J14" s="208" t="s">
        <v>831</v>
      </c>
    </row>
    <row r="15" spans="1:10" s="207" customFormat="1" ht="12.75" x14ac:dyDescent="0.2">
      <c r="A15" s="209">
        <v>1</v>
      </c>
      <c r="B15" s="262">
        <v>45504</v>
      </c>
      <c r="C15" s="263" t="s">
        <v>812</v>
      </c>
      <c r="D15" s="263" t="s">
        <v>813</v>
      </c>
      <c r="E15" s="208" t="s">
        <v>824</v>
      </c>
      <c r="F15" s="263" t="s">
        <v>318</v>
      </c>
      <c r="G15" s="264">
        <v>15567</v>
      </c>
      <c r="H15" s="264"/>
      <c r="I15" s="263"/>
      <c r="J15" s="208" t="s">
        <v>831</v>
      </c>
    </row>
    <row r="16" spans="1:10" s="207" customFormat="1" ht="12.75" x14ac:dyDescent="0.2">
      <c r="A16" s="209">
        <v>1</v>
      </c>
      <c r="B16" s="262">
        <v>45504</v>
      </c>
      <c r="C16" s="263" t="s">
        <v>812</v>
      </c>
      <c r="D16" s="263" t="s">
        <v>813</v>
      </c>
      <c r="E16" s="208" t="s">
        <v>825</v>
      </c>
      <c r="F16" s="263" t="s">
        <v>322</v>
      </c>
      <c r="G16" s="264">
        <v>12776</v>
      </c>
      <c r="H16" s="264"/>
      <c r="I16" s="263"/>
      <c r="J16" s="208" t="s">
        <v>831</v>
      </c>
    </row>
    <row r="17" spans="1:10" s="207" customFormat="1" ht="12.75" x14ac:dyDescent="0.2">
      <c r="A17" s="209">
        <v>1</v>
      </c>
      <c r="B17" s="262">
        <v>45504</v>
      </c>
      <c r="C17" s="263" t="s">
        <v>812</v>
      </c>
      <c r="D17" s="263" t="s">
        <v>813</v>
      </c>
      <c r="E17" s="208" t="s">
        <v>826</v>
      </c>
      <c r="F17" s="263" t="s">
        <v>325</v>
      </c>
      <c r="G17" s="264"/>
      <c r="H17" s="264">
        <v>1217.3699999999999</v>
      </c>
      <c r="I17" s="263"/>
      <c r="J17" s="208" t="s">
        <v>831</v>
      </c>
    </row>
    <row r="18" spans="1:10" s="207" customFormat="1" ht="12.75" x14ac:dyDescent="0.2">
      <c r="A18" s="209">
        <v>1</v>
      </c>
      <c r="B18" s="262">
        <v>45504</v>
      </c>
      <c r="C18" s="263" t="s">
        <v>812</v>
      </c>
      <c r="D18" s="263" t="s">
        <v>813</v>
      </c>
      <c r="E18" s="208" t="s">
        <v>827</v>
      </c>
      <c r="F18" s="263" t="s">
        <v>328</v>
      </c>
      <c r="G18" s="264"/>
      <c r="H18" s="264">
        <v>100</v>
      </c>
      <c r="I18" s="263"/>
      <c r="J18" s="208" t="s">
        <v>831</v>
      </c>
    </row>
    <row r="19" spans="1:10" s="207" customFormat="1" ht="12.75" x14ac:dyDescent="0.2">
      <c r="A19" s="209">
        <v>1</v>
      </c>
      <c r="B19" s="262">
        <v>45504</v>
      </c>
      <c r="C19" s="263" t="s">
        <v>812</v>
      </c>
      <c r="D19" s="263" t="s">
        <v>813</v>
      </c>
      <c r="E19" s="208" t="s">
        <v>828</v>
      </c>
      <c r="F19" s="263" t="s">
        <v>332</v>
      </c>
      <c r="G19" s="264"/>
      <c r="H19" s="264">
        <v>300</v>
      </c>
      <c r="I19" s="263"/>
      <c r="J19" s="208" t="s">
        <v>831</v>
      </c>
    </row>
    <row r="20" spans="1:10" s="207" customFormat="1" ht="12.75" x14ac:dyDescent="0.2">
      <c r="A20" s="209">
        <v>1</v>
      </c>
      <c r="B20" s="262">
        <v>45504</v>
      </c>
      <c r="C20" s="263" t="s">
        <v>812</v>
      </c>
      <c r="D20" s="263" t="s">
        <v>813</v>
      </c>
      <c r="E20" s="208" t="s">
        <v>829</v>
      </c>
      <c r="F20" s="263" t="s">
        <v>830</v>
      </c>
      <c r="G20" s="264"/>
      <c r="H20" s="264">
        <v>450576.65</v>
      </c>
      <c r="I20" s="263"/>
      <c r="J20" s="208" t="s">
        <v>831</v>
      </c>
    </row>
  </sheetData>
  <autoFilter ref="A1:J1" xr:uid="{E0D58006-DE1D-488F-9BB7-8096C5818030}"/>
  <phoneticPr fontId="2" type="noConversion"/>
  <conditionalFormatting sqref="A2:J99999">
    <cfRule type="expression" dxfId="1" priority="1">
      <formula>AND($A2&lt;&gt;"",MOD(ROW(),2)=1)</formula>
    </cfRule>
  </conditionalFormatting>
  <conditionalFormatting sqref="A21:J99999">
    <cfRule type="expression" dxfId="0" priority="3">
      <formula>AND($A21&lt;&gt;"",MOD(ROW(),2)=1)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"/>
  <dimension ref="A1:P266"/>
  <sheetViews>
    <sheetView tabSelected="1" zoomScaleNormal="100" workbookViewId="0">
      <pane ySplit="570" topLeftCell="A201" activePane="bottomLeft"/>
      <selection activeCell="K1" sqref="K1:K1048576"/>
      <selection pane="bottomLeft" activeCell="F221" sqref="F221"/>
    </sheetView>
  </sheetViews>
  <sheetFormatPr baseColWidth="10" defaultColWidth="9.140625" defaultRowHeight="15" x14ac:dyDescent="0.25"/>
  <cols>
    <col min="1" max="1" width="8.5703125" style="170" customWidth="1"/>
    <col min="2" max="2" width="9.140625" style="13" customWidth="1"/>
    <col min="3" max="3" width="9.28515625" style="2" bestFit="1" customWidth="1"/>
    <col min="4" max="4" width="11.5703125" style="3" bestFit="1" customWidth="1"/>
    <col min="5" max="5" width="10.5703125" style="13" customWidth="1"/>
    <col min="6" max="6" width="52.140625" style="4" bestFit="1" customWidth="1"/>
    <col min="7" max="7" width="44.28515625" customWidth="1"/>
    <col min="8" max="8" width="9.42578125" style="136" customWidth="1"/>
    <col min="9" max="9" width="25.7109375" style="4" customWidth="1"/>
    <col min="10" max="10" width="14.140625" style="2" customWidth="1"/>
    <col min="11" max="11" width="20.7109375" style="2" customWidth="1"/>
    <col min="12" max="12" width="12.7109375" style="2" customWidth="1"/>
    <col min="13" max="13" width="18.28515625" style="2" bestFit="1" customWidth="1"/>
    <col min="14" max="14" width="11.5703125" style="2" customWidth="1"/>
    <col min="15" max="15" width="12.7109375" style="2" customWidth="1"/>
    <col min="16" max="16" width="11.7109375" style="2" customWidth="1"/>
  </cols>
  <sheetData>
    <row r="1" spans="1:16" s="16" customFormat="1" ht="13.5" x14ac:dyDescent="0.25">
      <c r="A1" s="235" t="s">
        <v>0</v>
      </c>
      <c r="B1" s="236" t="s">
        <v>1</v>
      </c>
      <c r="C1" s="237" t="s">
        <v>2</v>
      </c>
      <c r="D1" s="238" t="s">
        <v>3</v>
      </c>
      <c r="E1" s="236" t="s">
        <v>4</v>
      </c>
      <c r="F1" s="239" t="s">
        <v>5</v>
      </c>
      <c r="G1" s="240" t="s">
        <v>6</v>
      </c>
      <c r="H1" s="241" t="s">
        <v>7</v>
      </c>
      <c r="I1" s="237" t="s">
        <v>8</v>
      </c>
      <c r="J1" s="237" t="s">
        <v>9</v>
      </c>
      <c r="K1" s="242" t="s">
        <v>10</v>
      </c>
      <c r="L1" s="237" t="s">
        <v>11</v>
      </c>
      <c r="M1" s="242" t="s">
        <v>144</v>
      </c>
      <c r="N1" s="237" t="s">
        <v>12</v>
      </c>
      <c r="O1" s="237" t="s">
        <v>13</v>
      </c>
      <c r="P1" s="243" t="s">
        <v>14</v>
      </c>
    </row>
    <row r="2" spans="1:16" x14ac:dyDescent="0.25">
      <c r="A2" s="244">
        <v>1</v>
      </c>
      <c r="B2" s="245">
        <v>3</v>
      </c>
      <c r="C2" s="246" t="s">
        <v>400</v>
      </c>
      <c r="D2" s="247">
        <v>45475</v>
      </c>
      <c r="E2" s="246">
        <v>2032</v>
      </c>
      <c r="F2" s="248" t="s">
        <v>401</v>
      </c>
      <c r="G2" s="248" t="s">
        <v>402</v>
      </c>
      <c r="H2" s="249">
        <v>0.25</v>
      </c>
      <c r="I2" s="248"/>
      <c r="J2" s="251" t="s">
        <v>403</v>
      </c>
      <c r="K2" s="247">
        <v>45507</v>
      </c>
      <c r="L2" s="251" t="s">
        <v>404</v>
      </c>
      <c r="M2" s="251"/>
      <c r="N2" s="251" t="s">
        <v>404</v>
      </c>
      <c r="O2" s="251" t="s">
        <v>405</v>
      </c>
      <c r="P2" s="252"/>
    </row>
    <row r="3" spans="1:16" x14ac:dyDescent="0.25">
      <c r="A3" s="244">
        <v>2</v>
      </c>
      <c r="B3" s="245">
        <v>3</v>
      </c>
      <c r="C3" s="246" t="s">
        <v>400</v>
      </c>
      <c r="D3" s="247">
        <v>45475</v>
      </c>
      <c r="E3" s="246">
        <v>2036</v>
      </c>
      <c r="F3" s="248" t="s">
        <v>406</v>
      </c>
      <c r="G3" s="248" t="s">
        <v>407</v>
      </c>
      <c r="H3" s="249">
        <v>3.75</v>
      </c>
      <c r="I3" s="248"/>
      <c r="J3" s="251" t="s">
        <v>403</v>
      </c>
      <c r="K3" s="247">
        <v>45507</v>
      </c>
      <c r="L3" s="251" t="s">
        <v>404</v>
      </c>
      <c r="M3" s="251"/>
      <c r="N3" s="251" t="s">
        <v>404</v>
      </c>
      <c r="O3" s="251" t="s">
        <v>405</v>
      </c>
      <c r="P3" s="252"/>
    </row>
    <row r="4" spans="1:16" x14ac:dyDescent="0.25">
      <c r="A4" s="244">
        <v>3</v>
      </c>
      <c r="B4" s="245">
        <v>3</v>
      </c>
      <c r="C4" s="246" t="s">
        <v>400</v>
      </c>
      <c r="D4" s="247">
        <v>45475</v>
      </c>
      <c r="E4" s="246">
        <v>2040</v>
      </c>
      <c r="F4" s="248" t="s">
        <v>408</v>
      </c>
      <c r="G4" s="248" t="s">
        <v>409</v>
      </c>
      <c r="H4" s="249">
        <v>0.25</v>
      </c>
      <c r="I4" s="248"/>
      <c r="J4" s="251" t="s">
        <v>403</v>
      </c>
      <c r="K4" s="247">
        <v>45507</v>
      </c>
      <c r="L4" s="251" t="s">
        <v>404</v>
      </c>
      <c r="M4" s="251"/>
      <c r="N4" s="251" t="s">
        <v>404</v>
      </c>
      <c r="O4" s="251" t="s">
        <v>405</v>
      </c>
      <c r="P4" s="252"/>
    </row>
    <row r="5" spans="1:16" x14ac:dyDescent="0.25">
      <c r="A5" s="244">
        <v>4</v>
      </c>
      <c r="B5" s="245">
        <v>3</v>
      </c>
      <c r="C5" s="246" t="s">
        <v>400</v>
      </c>
      <c r="D5" s="247">
        <v>45476</v>
      </c>
      <c r="E5" s="246">
        <v>2018</v>
      </c>
      <c r="F5" s="248" t="s">
        <v>410</v>
      </c>
      <c r="G5" s="248" t="s">
        <v>411</v>
      </c>
      <c r="H5" s="249">
        <v>0.5</v>
      </c>
      <c r="I5" s="248"/>
      <c r="J5" s="251" t="s">
        <v>403</v>
      </c>
      <c r="K5" s="247">
        <v>45507</v>
      </c>
      <c r="L5" s="251" t="s">
        <v>404</v>
      </c>
      <c r="M5" s="251"/>
      <c r="N5" s="251" t="s">
        <v>404</v>
      </c>
      <c r="O5" s="251" t="s">
        <v>405</v>
      </c>
      <c r="P5" s="252"/>
    </row>
    <row r="6" spans="1:16" x14ac:dyDescent="0.25">
      <c r="A6" s="244">
        <v>5</v>
      </c>
      <c r="B6" s="245">
        <v>3</v>
      </c>
      <c r="C6" s="246" t="s">
        <v>400</v>
      </c>
      <c r="D6" s="247">
        <v>45476</v>
      </c>
      <c r="E6" s="246">
        <v>2036</v>
      </c>
      <c r="F6" s="248" t="s">
        <v>406</v>
      </c>
      <c r="G6" s="248" t="s">
        <v>412</v>
      </c>
      <c r="H6" s="249">
        <v>0.25</v>
      </c>
      <c r="I6" s="248"/>
      <c r="J6" s="251" t="s">
        <v>403</v>
      </c>
      <c r="K6" s="247">
        <v>45507</v>
      </c>
      <c r="L6" s="251" t="s">
        <v>404</v>
      </c>
      <c r="M6" s="251"/>
      <c r="N6" s="251" t="s">
        <v>404</v>
      </c>
      <c r="O6" s="251" t="s">
        <v>405</v>
      </c>
      <c r="P6" s="252"/>
    </row>
    <row r="7" spans="1:16" x14ac:dyDescent="0.25">
      <c r="A7" s="244">
        <v>6</v>
      </c>
      <c r="B7" s="245">
        <v>3</v>
      </c>
      <c r="C7" s="246" t="s">
        <v>400</v>
      </c>
      <c r="D7" s="247">
        <v>45476</v>
      </c>
      <c r="E7" s="246">
        <v>5</v>
      </c>
      <c r="F7" s="248" t="s">
        <v>413</v>
      </c>
      <c r="G7" s="248" t="s">
        <v>414</v>
      </c>
      <c r="H7" s="249">
        <v>1</v>
      </c>
      <c r="I7" s="248"/>
      <c r="J7" s="251" t="s">
        <v>403</v>
      </c>
      <c r="K7" s="247">
        <v>45507</v>
      </c>
      <c r="L7" s="251" t="s">
        <v>404</v>
      </c>
      <c r="M7" s="251"/>
      <c r="N7" s="251" t="s">
        <v>404</v>
      </c>
      <c r="O7" s="251" t="s">
        <v>405</v>
      </c>
      <c r="P7" s="252"/>
    </row>
    <row r="8" spans="1:16" x14ac:dyDescent="0.25">
      <c r="A8" s="244">
        <v>7</v>
      </c>
      <c r="B8" s="245">
        <v>3</v>
      </c>
      <c r="C8" s="246" t="s">
        <v>400</v>
      </c>
      <c r="D8" s="250">
        <v>45481</v>
      </c>
      <c r="E8" s="246" t="s">
        <v>415</v>
      </c>
      <c r="F8" s="248" t="s">
        <v>416</v>
      </c>
      <c r="G8" s="248" t="s">
        <v>417</v>
      </c>
      <c r="H8" s="249">
        <v>0.75</v>
      </c>
      <c r="I8" s="248"/>
      <c r="J8" s="251" t="s">
        <v>403</v>
      </c>
      <c r="K8" s="247">
        <v>45507</v>
      </c>
      <c r="L8" s="251" t="s">
        <v>404</v>
      </c>
      <c r="M8" s="251"/>
      <c r="N8" s="251" t="s">
        <v>404</v>
      </c>
      <c r="O8" s="251" t="s">
        <v>405</v>
      </c>
      <c r="P8" s="252"/>
    </row>
    <row r="9" spans="1:16" x14ac:dyDescent="0.25">
      <c r="A9" s="244">
        <v>8</v>
      </c>
      <c r="B9" s="245">
        <v>3</v>
      </c>
      <c r="C9" s="246" t="s">
        <v>400</v>
      </c>
      <c r="D9" s="250">
        <v>45481</v>
      </c>
      <c r="E9" s="246" t="s">
        <v>418</v>
      </c>
      <c r="F9" s="248" t="s">
        <v>401</v>
      </c>
      <c r="G9" s="248" t="s">
        <v>419</v>
      </c>
      <c r="H9" s="249">
        <v>2.25</v>
      </c>
      <c r="I9" s="248"/>
      <c r="J9" s="251" t="s">
        <v>403</v>
      </c>
      <c r="K9" s="247">
        <v>45507</v>
      </c>
      <c r="L9" s="251" t="s">
        <v>404</v>
      </c>
      <c r="M9" s="251"/>
      <c r="N9" s="251" t="s">
        <v>404</v>
      </c>
      <c r="O9" s="251" t="s">
        <v>405</v>
      </c>
      <c r="P9" s="252"/>
    </row>
    <row r="10" spans="1:16" x14ac:dyDescent="0.25">
      <c r="A10" s="244">
        <v>9</v>
      </c>
      <c r="B10" s="245">
        <v>3</v>
      </c>
      <c r="C10" s="246" t="s">
        <v>400</v>
      </c>
      <c r="D10" s="250">
        <v>45481</v>
      </c>
      <c r="E10" s="246" t="s">
        <v>418</v>
      </c>
      <c r="F10" s="248" t="s">
        <v>401</v>
      </c>
      <c r="G10" s="248" t="s">
        <v>420</v>
      </c>
      <c r="H10" s="249">
        <v>0.25</v>
      </c>
      <c r="I10" s="248"/>
      <c r="J10" s="251" t="s">
        <v>403</v>
      </c>
      <c r="K10" s="247">
        <v>45507</v>
      </c>
      <c r="L10" s="251" t="s">
        <v>404</v>
      </c>
      <c r="M10" s="251"/>
      <c r="N10" s="251" t="s">
        <v>404</v>
      </c>
      <c r="O10" s="251" t="s">
        <v>405</v>
      </c>
      <c r="P10" s="252"/>
    </row>
    <row r="11" spans="1:16" x14ac:dyDescent="0.25">
      <c r="A11" s="244">
        <v>10</v>
      </c>
      <c r="B11" s="245">
        <v>3</v>
      </c>
      <c r="C11" s="246" t="s">
        <v>400</v>
      </c>
      <c r="D11" s="250">
        <v>45481</v>
      </c>
      <c r="E11" s="246" t="s">
        <v>421</v>
      </c>
      <c r="F11" s="248" t="s">
        <v>408</v>
      </c>
      <c r="G11" s="248" t="s">
        <v>422</v>
      </c>
      <c r="H11" s="249">
        <v>0.25</v>
      </c>
      <c r="I11" s="248"/>
      <c r="J11" s="251" t="s">
        <v>403</v>
      </c>
      <c r="K11" s="247">
        <v>45507</v>
      </c>
      <c r="L11" s="251" t="s">
        <v>404</v>
      </c>
      <c r="M11" s="251"/>
      <c r="N11" s="251" t="s">
        <v>404</v>
      </c>
      <c r="O11" s="251" t="s">
        <v>405</v>
      </c>
      <c r="P11" s="252"/>
    </row>
    <row r="12" spans="1:16" x14ac:dyDescent="0.25">
      <c r="A12" s="244">
        <v>11</v>
      </c>
      <c r="B12" s="245">
        <v>3</v>
      </c>
      <c r="C12" s="246" t="s">
        <v>400</v>
      </c>
      <c r="D12" s="250">
        <v>45483</v>
      </c>
      <c r="E12" s="246" t="s">
        <v>421</v>
      </c>
      <c r="F12" s="248" t="s">
        <v>408</v>
      </c>
      <c r="G12" s="248" t="s">
        <v>423</v>
      </c>
      <c r="H12" s="249">
        <v>4</v>
      </c>
      <c r="I12" s="248"/>
      <c r="J12" s="251" t="s">
        <v>403</v>
      </c>
      <c r="K12" s="247">
        <v>45507</v>
      </c>
      <c r="L12" s="251" t="s">
        <v>404</v>
      </c>
      <c r="M12" s="251"/>
      <c r="N12" s="251" t="s">
        <v>404</v>
      </c>
      <c r="O12" s="251" t="s">
        <v>405</v>
      </c>
      <c r="P12" s="252"/>
    </row>
    <row r="13" spans="1:16" x14ac:dyDescent="0.25">
      <c r="A13" s="244">
        <v>12</v>
      </c>
      <c r="B13" s="245">
        <v>3</v>
      </c>
      <c r="C13" s="246" t="s">
        <v>400</v>
      </c>
      <c r="D13" s="250">
        <v>45483</v>
      </c>
      <c r="E13" s="246" t="s">
        <v>424</v>
      </c>
      <c r="F13" s="248" t="s">
        <v>413</v>
      </c>
      <c r="G13" s="248" t="s">
        <v>425</v>
      </c>
      <c r="H13" s="249">
        <v>0.25</v>
      </c>
      <c r="I13" s="248"/>
      <c r="J13" s="251" t="s">
        <v>403</v>
      </c>
      <c r="K13" s="247">
        <v>45507</v>
      </c>
      <c r="L13" s="251" t="s">
        <v>404</v>
      </c>
      <c r="M13" s="251"/>
      <c r="N13" s="251" t="s">
        <v>404</v>
      </c>
      <c r="O13" s="251" t="s">
        <v>405</v>
      </c>
      <c r="P13" s="252"/>
    </row>
    <row r="14" spans="1:16" x14ac:dyDescent="0.25">
      <c r="A14" s="244">
        <v>13</v>
      </c>
      <c r="B14" s="245">
        <v>3</v>
      </c>
      <c r="C14" s="246" t="s">
        <v>400</v>
      </c>
      <c r="D14" s="250">
        <v>45484</v>
      </c>
      <c r="E14" s="246" t="s">
        <v>421</v>
      </c>
      <c r="F14" s="248" t="s">
        <v>408</v>
      </c>
      <c r="G14" s="248" t="s">
        <v>426</v>
      </c>
      <c r="H14" s="249">
        <v>5</v>
      </c>
      <c r="I14" s="248"/>
      <c r="J14" s="251" t="s">
        <v>403</v>
      </c>
      <c r="K14" s="247">
        <v>45507</v>
      </c>
      <c r="L14" s="251" t="s">
        <v>404</v>
      </c>
      <c r="M14" s="251"/>
      <c r="N14" s="251" t="s">
        <v>404</v>
      </c>
      <c r="O14" s="251" t="s">
        <v>405</v>
      </c>
      <c r="P14" s="252"/>
    </row>
    <row r="15" spans="1:16" x14ac:dyDescent="0.25">
      <c r="A15" s="244">
        <v>14</v>
      </c>
      <c r="B15" s="245">
        <v>3</v>
      </c>
      <c r="C15" s="246" t="s">
        <v>400</v>
      </c>
      <c r="D15" s="250">
        <v>45484</v>
      </c>
      <c r="E15" s="246" t="s">
        <v>424</v>
      </c>
      <c r="F15" s="248" t="s">
        <v>413</v>
      </c>
      <c r="G15" s="248" t="s">
        <v>427</v>
      </c>
      <c r="H15" s="249">
        <v>0.5</v>
      </c>
      <c r="I15" s="248"/>
      <c r="J15" s="251" t="s">
        <v>403</v>
      </c>
      <c r="K15" s="247">
        <v>45507</v>
      </c>
      <c r="L15" s="251" t="s">
        <v>404</v>
      </c>
      <c r="M15" s="251"/>
      <c r="N15" s="251" t="s">
        <v>404</v>
      </c>
      <c r="O15" s="251" t="s">
        <v>405</v>
      </c>
      <c r="P15" s="252"/>
    </row>
    <row r="16" spans="1:16" x14ac:dyDescent="0.25">
      <c r="A16" s="244">
        <v>15</v>
      </c>
      <c r="B16" s="245">
        <v>3</v>
      </c>
      <c r="C16" s="246" t="s">
        <v>400</v>
      </c>
      <c r="D16" s="250">
        <v>45485</v>
      </c>
      <c r="E16" s="246" t="s">
        <v>421</v>
      </c>
      <c r="F16" s="248" t="s">
        <v>408</v>
      </c>
      <c r="G16" s="248" t="s">
        <v>428</v>
      </c>
      <c r="H16" s="249">
        <v>2.5</v>
      </c>
      <c r="I16" s="248"/>
      <c r="J16" s="251" t="s">
        <v>403</v>
      </c>
      <c r="K16" s="247">
        <v>45507</v>
      </c>
      <c r="L16" s="251" t="s">
        <v>404</v>
      </c>
      <c r="M16" s="251"/>
      <c r="N16" s="251" t="s">
        <v>404</v>
      </c>
      <c r="O16" s="251" t="s">
        <v>405</v>
      </c>
      <c r="P16" s="252"/>
    </row>
    <row r="17" spans="1:16" x14ac:dyDescent="0.25">
      <c r="A17" s="244">
        <v>16</v>
      </c>
      <c r="B17" s="245">
        <v>3</v>
      </c>
      <c r="C17" s="246" t="s">
        <v>400</v>
      </c>
      <c r="D17" s="250">
        <v>45485</v>
      </c>
      <c r="E17" s="246" t="s">
        <v>424</v>
      </c>
      <c r="F17" s="248" t="s">
        <v>413</v>
      </c>
      <c r="G17" s="248" t="s">
        <v>429</v>
      </c>
      <c r="H17" s="249">
        <v>0.75</v>
      </c>
      <c r="I17" s="248"/>
      <c r="J17" s="251" t="s">
        <v>403</v>
      </c>
      <c r="K17" s="247">
        <v>45507</v>
      </c>
      <c r="L17" s="251" t="s">
        <v>404</v>
      </c>
      <c r="M17" s="251"/>
      <c r="N17" s="251" t="s">
        <v>404</v>
      </c>
      <c r="O17" s="251" t="s">
        <v>405</v>
      </c>
      <c r="P17" s="252"/>
    </row>
    <row r="18" spans="1:16" x14ac:dyDescent="0.25">
      <c r="A18" s="244">
        <v>17</v>
      </c>
      <c r="B18" s="245">
        <v>3</v>
      </c>
      <c r="C18" s="246" t="s">
        <v>400</v>
      </c>
      <c r="D18" s="250">
        <v>45488</v>
      </c>
      <c r="E18" s="246" t="s">
        <v>430</v>
      </c>
      <c r="F18" s="248" t="s">
        <v>431</v>
      </c>
      <c r="G18" s="248" t="s">
        <v>432</v>
      </c>
      <c r="H18" s="249">
        <v>0.5</v>
      </c>
      <c r="I18" s="248"/>
      <c r="J18" s="251" t="s">
        <v>403</v>
      </c>
      <c r="K18" s="247">
        <v>45507</v>
      </c>
      <c r="L18" s="251" t="s">
        <v>404</v>
      </c>
      <c r="M18" s="251"/>
      <c r="N18" s="251" t="s">
        <v>404</v>
      </c>
      <c r="O18" s="251" t="s">
        <v>405</v>
      </c>
      <c r="P18" s="252"/>
    </row>
    <row r="19" spans="1:16" x14ac:dyDescent="0.25">
      <c r="A19" s="244">
        <v>18</v>
      </c>
      <c r="B19" s="245">
        <v>3</v>
      </c>
      <c r="C19" s="246" t="s">
        <v>400</v>
      </c>
      <c r="D19" s="250">
        <v>45488</v>
      </c>
      <c r="E19" s="246" t="s">
        <v>433</v>
      </c>
      <c r="F19" s="248" t="s">
        <v>434</v>
      </c>
      <c r="G19" s="248" t="s">
        <v>432</v>
      </c>
      <c r="H19" s="249">
        <v>0.5</v>
      </c>
      <c r="I19" s="248"/>
      <c r="J19" s="251" t="s">
        <v>403</v>
      </c>
      <c r="K19" s="247">
        <v>45507</v>
      </c>
      <c r="L19" s="251" t="s">
        <v>404</v>
      </c>
      <c r="M19" s="251"/>
      <c r="N19" s="251" t="s">
        <v>404</v>
      </c>
      <c r="O19" s="251" t="s">
        <v>405</v>
      </c>
      <c r="P19" s="252"/>
    </row>
    <row r="20" spans="1:16" x14ac:dyDescent="0.25">
      <c r="A20" s="244">
        <v>19</v>
      </c>
      <c r="B20" s="245">
        <v>3</v>
      </c>
      <c r="C20" s="246" t="s">
        <v>400</v>
      </c>
      <c r="D20" s="250">
        <v>45488</v>
      </c>
      <c r="E20" s="246" t="s">
        <v>435</v>
      </c>
      <c r="F20" s="248" t="s">
        <v>436</v>
      </c>
      <c r="G20" s="248" t="s">
        <v>437</v>
      </c>
      <c r="H20" s="249">
        <v>1.5</v>
      </c>
      <c r="I20" s="248"/>
      <c r="J20" s="251" t="s">
        <v>403</v>
      </c>
      <c r="K20" s="247">
        <v>45507</v>
      </c>
      <c r="L20" s="251" t="s">
        <v>404</v>
      </c>
      <c r="M20" s="251"/>
      <c r="N20" s="251" t="s">
        <v>404</v>
      </c>
      <c r="O20" s="251" t="s">
        <v>405</v>
      </c>
      <c r="P20" s="252"/>
    </row>
    <row r="21" spans="1:16" x14ac:dyDescent="0.25">
      <c r="A21" s="244">
        <v>20</v>
      </c>
      <c r="B21" s="245">
        <v>3</v>
      </c>
      <c r="C21" s="246" t="s">
        <v>400</v>
      </c>
      <c r="D21" s="250">
        <v>45488</v>
      </c>
      <c r="E21" s="246" t="s">
        <v>421</v>
      </c>
      <c r="F21" s="248" t="s">
        <v>408</v>
      </c>
      <c r="G21" s="248" t="s">
        <v>438</v>
      </c>
      <c r="H21" s="249">
        <v>2</v>
      </c>
      <c r="I21" s="248"/>
      <c r="J21" s="251" t="s">
        <v>403</v>
      </c>
      <c r="K21" s="247">
        <v>45507</v>
      </c>
      <c r="L21" s="251" t="s">
        <v>404</v>
      </c>
      <c r="M21" s="251"/>
      <c r="N21" s="251" t="s">
        <v>404</v>
      </c>
      <c r="O21" s="251" t="s">
        <v>405</v>
      </c>
      <c r="P21" s="252"/>
    </row>
    <row r="22" spans="1:16" x14ac:dyDescent="0.25">
      <c r="A22" s="244">
        <v>21</v>
      </c>
      <c r="B22" s="245">
        <v>3</v>
      </c>
      <c r="C22" s="246" t="s">
        <v>400</v>
      </c>
      <c r="D22" s="250">
        <v>45489</v>
      </c>
      <c r="E22" s="246" t="s">
        <v>57</v>
      </c>
      <c r="F22" s="248" t="s">
        <v>439</v>
      </c>
      <c r="G22" s="248" t="s">
        <v>440</v>
      </c>
      <c r="H22" s="249">
        <v>1</v>
      </c>
      <c r="I22" s="248"/>
      <c r="J22" s="251" t="s">
        <v>403</v>
      </c>
      <c r="K22" s="247">
        <v>45507</v>
      </c>
      <c r="L22" s="251" t="s">
        <v>404</v>
      </c>
      <c r="M22" s="251"/>
      <c r="N22" s="251" t="s">
        <v>404</v>
      </c>
      <c r="O22" s="251" t="s">
        <v>405</v>
      </c>
      <c r="P22" s="252"/>
    </row>
    <row r="23" spans="1:16" x14ac:dyDescent="0.25">
      <c r="A23" s="244">
        <v>22</v>
      </c>
      <c r="B23" s="245">
        <v>3</v>
      </c>
      <c r="C23" s="246" t="s">
        <v>400</v>
      </c>
      <c r="D23" s="250">
        <v>45489</v>
      </c>
      <c r="E23" s="246" t="s">
        <v>441</v>
      </c>
      <c r="F23" s="248" t="s">
        <v>442</v>
      </c>
      <c r="G23" s="248" t="s">
        <v>443</v>
      </c>
      <c r="H23" s="249">
        <v>1.25</v>
      </c>
      <c r="I23" s="248"/>
      <c r="J23" s="251" t="s">
        <v>403</v>
      </c>
      <c r="K23" s="247">
        <v>45507</v>
      </c>
      <c r="L23" s="251" t="s">
        <v>404</v>
      </c>
      <c r="M23" s="251"/>
      <c r="N23" s="251" t="s">
        <v>404</v>
      </c>
      <c r="O23" s="251" t="s">
        <v>405</v>
      </c>
      <c r="P23" s="252"/>
    </row>
    <row r="24" spans="1:16" x14ac:dyDescent="0.25">
      <c r="A24" s="244">
        <v>23</v>
      </c>
      <c r="B24" s="245">
        <v>3</v>
      </c>
      <c r="C24" s="246" t="s">
        <v>400</v>
      </c>
      <c r="D24" s="250">
        <v>45489</v>
      </c>
      <c r="E24" s="246" t="s">
        <v>435</v>
      </c>
      <c r="F24" s="248" t="s">
        <v>436</v>
      </c>
      <c r="G24" s="248" t="s">
        <v>444</v>
      </c>
      <c r="H24" s="249">
        <v>0.25</v>
      </c>
      <c r="I24" s="248"/>
      <c r="J24" s="251" t="s">
        <v>403</v>
      </c>
      <c r="K24" s="247">
        <v>45507</v>
      </c>
      <c r="L24" s="251" t="s">
        <v>404</v>
      </c>
      <c r="M24" s="251"/>
      <c r="N24" s="251" t="s">
        <v>404</v>
      </c>
      <c r="O24" s="251" t="s">
        <v>405</v>
      </c>
      <c r="P24" s="252"/>
    </row>
    <row r="25" spans="1:16" x14ac:dyDescent="0.25">
      <c r="A25" s="244">
        <v>24</v>
      </c>
      <c r="B25" s="245">
        <v>3</v>
      </c>
      <c r="C25" s="246" t="s">
        <v>400</v>
      </c>
      <c r="D25" s="250">
        <v>45489</v>
      </c>
      <c r="E25" s="246" t="s">
        <v>421</v>
      </c>
      <c r="F25" s="248" t="s">
        <v>408</v>
      </c>
      <c r="G25" s="248" t="s">
        <v>445</v>
      </c>
      <c r="H25" s="249">
        <v>0.5</v>
      </c>
      <c r="I25" s="248"/>
      <c r="J25" s="251" t="s">
        <v>403</v>
      </c>
      <c r="K25" s="247">
        <v>45507</v>
      </c>
      <c r="L25" s="251" t="s">
        <v>404</v>
      </c>
      <c r="M25" s="251"/>
      <c r="N25" s="251" t="s">
        <v>404</v>
      </c>
      <c r="O25" s="251" t="s">
        <v>405</v>
      </c>
      <c r="P25" s="252"/>
    </row>
    <row r="26" spans="1:16" x14ac:dyDescent="0.25">
      <c r="A26" s="244">
        <v>25</v>
      </c>
      <c r="B26" s="245">
        <v>3</v>
      </c>
      <c r="C26" s="246" t="s">
        <v>400</v>
      </c>
      <c r="D26" s="250">
        <v>45491</v>
      </c>
      <c r="E26" s="246" t="s">
        <v>441</v>
      </c>
      <c r="F26" s="248" t="s">
        <v>442</v>
      </c>
      <c r="G26" s="248" t="s">
        <v>446</v>
      </c>
      <c r="H26" s="249">
        <v>0.25</v>
      </c>
      <c r="I26" s="248"/>
      <c r="J26" s="251" t="s">
        <v>403</v>
      </c>
      <c r="K26" s="247">
        <v>45507</v>
      </c>
      <c r="L26" s="251" t="s">
        <v>404</v>
      </c>
      <c r="M26" s="251"/>
      <c r="N26" s="251" t="s">
        <v>404</v>
      </c>
      <c r="O26" s="251" t="s">
        <v>405</v>
      </c>
      <c r="P26" s="252"/>
    </row>
    <row r="27" spans="1:16" x14ac:dyDescent="0.25">
      <c r="A27" s="244">
        <v>26</v>
      </c>
      <c r="B27" s="245">
        <v>3</v>
      </c>
      <c r="C27" s="246" t="s">
        <v>400</v>
      </c>
      <c r="D27" s="250">
        <v>45491</v>
      </c>
      <c r="E27" s="246" t="s">
        <v>435</v>
      </c>
      <c r="F27" s="248" t="s">
        <v>436</v>
      </c>
      <c r="G27" s="248" t="s">
        <v>447</v>
      </c>
      <c r="H27" s="249">
        <v>2</v>
      </c>
      <c r="I27" s="248"/>
      <c r="J27" s="251" t="s">
        <v>403</v>
      </c>
      <c r="K27" s="247">
        <v>45507</v>
      </c>
      <c r="L27" s="251" t="s">
        <v>404</v>
      </c>
      <c r="M27" s="251"/>
      <c r="N27" s="251" t="s">
        <v>404</v>
      </c>
      <c r="O27" s="251" t="s">
        <v>405</v>
      </c>
      <c r="P27" s="252"/>
    </row>
    <row r="28" spans="1:16" x14ac:dyDescent="0.25">
      <c r="A28" s="244">
        <v>27</v>
      </c>
      <c r="B28" s="245">
        <v>3</v>
      </c>
      <c r="C28" s="246" t="s">
        <v>400</v>
      </c>
      <c r="D28" s="250">
        <v>45491</v>
      </c>
      <c r="E28" s="246" t="s">
        <v>421</v>
      </c>
      <c r="F28" s="248" t="s">
        <v>408</v>
      </c>
      <c r="G28" s="248" t="s">
        <v>448</v>
      </c>
      <c r="H28" s="249">
        <v>0.75</v>
      </c>
      <c r="I28" s="248"/>
      <c r="J28" s="251" t="s">
        <v>403</v>
      </c>
      <c r="K28" s="247">
        <v>45507</v>
      </c>
      <c r="L28" s="251" t="s">
        <v>404</v>
      </c>
      <c r="M28" s="251"/>
      <c r="N28" s="251" t="s">
        <v>404</v>
      </c>
      <c r="O28" s="251" t="s">
        <v>405</v>
      </c>
      <c r="P28" s="252"/>
    </row>
    <row r="29" spans="1:16" x14ac:dyDescent="0.25">
      <c r="A29" s="244">
        <v>28</v>
      </c>
      <c r="B29" s="245">
        <v>3</v>
      </c>
      <c r="C29" s="246" t="s">
        <v>400</v>
      </c>
      <c r="D29" s="250">
        <v>45491</v>
      </c>
      <c r="E29" s="246" t="s">
        <v>421</v>
      </c>
      <c r="F29" s="248" t="s">
        <v>408</v>
      </c>
      <c r="G29" s="248" t="s">
        <v>449</v>
      </c>
      <c r="H29" s="249">
        <v>0.75</v>
      </c>
      <c r="I29" s="248"/>
      <c r="J29" s="251" t="s">
        <v>403</v>
      </c>
      <c r="K29" s="247">
        <v>45507</v>
      </c>
      <c r="L29" s="251" t="s">
        <v>404</v>
      </c>
      <c r="M29" s="251"/>
      <c r="N29" s="251" t="s">
        <v>404</v>
      </c>
      <c r="O29" s="251" t="s">
        <v>405</v>
      </c>
      <c r="P29" s="252"/>
    </row>
    <row r="30" spans="1:16" x14ac:dyDescent="0.25">
      <c r="A30" s="244">
        <v>29</v>
      </c>
      <c r="B30" s="245">
        <v>3</v>
      </c>
      <c r="C30" s="246" t="s">
        <v>400</v>
      </c>
      <c r="D30" s="250">
        <v>45492</v>
      </c>
      <c r="E30" s="246" t="s">
        <v>441</v>
      </c>
      <c r="F30" s="248" t="s">
        <v>442</v>
      </c>
      <c r="G30" s="248" t="s">
        <v>450</v>
      </c>
      <c r="H30" s="249">
        <v>1.75</v>
      </c>
      <c r="I30" s="248"/>
      <c r="J30" s="251" t="s">
        <v>403</v>
      </c>
      <c r="K30" s="247">
        <v>45507</v>
      </c>
      <c r="L30" s="251" t="s">
        <v>404</v>
      </c>
      <c r="M30" s="251"/>
      <c r="N30" s="251" t="s">
        <v>404</v>
      </c>
      <c r="O30" s="251" t="s">
        <v>405</v>
      </c>
      <c r="P30" s="252"/>
    </row>
    <row r="31" spans="1:16" x14ac:dyDescent="0.25">
      <c r="A31" s="244">
        <v>30</v>
      </c>
      <c r="B31" s="245">
        <v>3</v>
      </c>
      <c r="C31" s="246" t="s">
        <v>400</v>
      </c>
      <c r="D31" s="250">
        <v>45492</v>
      </c>
      <c r="E31" s="246" t="s">
        <v>435</v>
      </c>
      <c r="F31" s="248" t="s">
        <v>436</v>
      </c>
      <c r="G31" s="248" t="s">
        <v>447</v>
      </c>
      <c r="H31" s="249">
        <v>1</v>
      </c>
      <c r="I31" s="248"/>
      <c r="J31" s="251" t="s">
        <v>403</v>
      </c>
      <c r="K31" s="247">
        <v>45507</v>
      </c>
      <c r="L31" s="251" t="s">
        <v>404</v>
      </c>
      <c r="M31" s="251"/>
      <c r="N31" s="251" t="s">
        <v>404</v>
      </c>
      <c r="O31" s="251" t="s">
        <v>405</v>
      </c>
      <c r="P31" s="252"/>
    </row>
    <row r="32" spans="1:16" x14ac:dyDescent="0.25">
      <c r="A32" s="244">
        <v>31</v>
      </c>
      <c r="B32" s="245">
        <v>3</v>
      </c>
      <c r="C32" s="246" t="s">
        <v>400</v>
      </c>
      <c r="D32" s="250">
        <v>45496</v>
      </c>
      <c r="E32" s="246" t="s">
        <v>415</v>
      </c>
      <c r="F32" s="248" t="s">
        <v>416</v>
      </c>
      <c r="G32" s="248" t="s">
        <v>451</v>
      </c>
      <c r="H32" s="249">
        <v>4.5</v>
      </c>
      <c r="I32" s="248"/>
      <c r="J32" s="251" t="s">
        <v>403</v>
      </c>
      <c r="K32" s="247">
        <v>45507</v>
      </c>
      <c r="L32" s="251" t="s">
        <v>404</v>
      </c>
      <c r="M32" s="251"/>
      <c r="N32" s="251" t="s">
        <v>404</v>
      </c>
      <c r="O32" s="251" t="s">
        <v>405</v>
      </c>
      <c r="P32" s="252"/>
    </row>
    <row r="33" spans="1:16" x14ac:dyDescent="0.25">
      <c r="A33" s="244">
        <v>32</v>
      </c>
      <c r="B33" s="245">
        <v>3</v>
      </c>
      <c r="C33" s="246" t="s">
        <v>400</v>
      </c>
      <c r="D33" s="250">
        <v>45496</v>
      </c>
      <c r="E33" s="246" t="s">
        <v>415</v>
      </c>
      <c r="F33" s="248" t="s">
        <v>416</v>
      </c>
      <c r="G33" s="248" t="s">
        <v>451</v>
      </c>
      <c r="H33" s="249">
        <v>7.25</v>
      </c>
      <c r="I33" s="248"/>
      <c r="J33" s="251" t="s">
        <v>403</v>
      </c>
      <c r="K33" s="247">
        <v>45507</v>
      </c>
      <c r="L33" s="251" t="s">
        <v>404</v>
      </c>
      <c r="M33" s="251"/>
      <c r="N33" s="251" t="s">
        <v>404</v>
      </c>
      <c r="O33" s="251" t="s">
        <v>405</v>
      </c>
      <c r="P33" s="252"/>
    </row>
    <row r="34" spans="1:16" x14ac:dyDescent="0.25">
      <c r="A34" s="244">
        <v>33</v>
      </c>
      <c r="B34" s="245">
        <v>3</v>
      </c>
      <c r="C34" s="246" t="s">
        <v>400</v>
      </c>
      <c r="D34" s="250">
        <v>45502</v>
      </c>
      <c r="E34" s="246" t="s">
        <v>435</v>
      </c>
      <c r="F34" s="248" t="s">
        <v>436</v>
      </c>
      <c r="G34" s="248" t="s">
        <v>452</v>
      </c>
      <c r="H34" s="249">
        <v>0.25</v>
      </c>
      <c r="I34" s="248"/>
      <c r="J34" s="251" t="s">
        <v>403</v>
      </c>
      <c r="K34" s="247">
        <v>45507</v>
      </c>
      <c r="L34" s="251" t="s">
        <v>404</v>
      </c>
      <c r="M34" s="251"/>
      <c r="N34" s="251" t="s">
        <v>404</v>
      </c>
      <c r="O34" s="251" t="s">
        <v>405</v>
      </c>
      <c r="P34" s="252"/>
    </row>
    <row r="35" spans="1:16" x14ac:dyDescent="0.25">
      <c r="A35" s="244">
        <v>34</v>
      </c>
      <c r="B35" s="245">
        <v>3</v>
      </c>
      <c r="C35" s="246" t="s">
        <v>400</v>
      </c>
      <c r="D35" s="250">
        <v>45502</v>
      </c>
      <c r="E35" s="246" t="s">
        <v>453</v>
      </c>
      <c r="F35" s="248" t="s">
        <v>454</v>
      </c>
      <c r="G35" s="248" t="s">
        <v>455</v>
      </c>
      <c r="H35" s="249">
        <v>0.25</v>
      </c>
      <c r="I35" s="248"/>
      <c r="J35" s="251" t="s">
        <v>403</v>
      </c>
      <c r="K35" s="247">
        <v>45507</v>
      </c>
      <c r="L35" s="251" t="s">
        <v>404</v>
      </c>
      <c r="M35" s="251"/>
      <c r="N35" s="251" t="s">
        <v>404</v>
      </c>
      <c r="O35" s="251" t="s">
        <v>405</v>
      </c>
      <c r="P35" s="252"/>
    </row>
    <row r="36" spans="1:16" x14ac:dyDescent="0.25">
      <c r="A36" s="244">
        <v>35</v>
      </c>
      <c r="B36" s="245">
        <v>3</v>
      </c>
      <c r="C36" s="246" t="s">
        <v>400</v>
      </c>
      <c r="D36" s="250">
        <v>45502</v>
      </c>
      <c r="E36" s="246" t="s">
        <v>424</v>
      </c>
      <c r="F36" s="248" t="s">
        <v>413</v>
      </c>
      <c r="G36" s="248" t="s">
        <v>456</v>
      </c>
      <c r="H36" s="249">
        <v>1.75</v>
      </c>
      <c r="I36" s="248"/>
      <c r="J36" s="251" t="s">
        <v>403</v>
      </c>
      <c r="K36" s="247">
        <v>45507</v>
      </c>
      <c r="L36" s="251" t="s">
        <v>404</v>
      </c>
      <c r="M36" s="251"/>
      <c r="N36" s="251" t="s">
        <v>404</v>
      </c>
      <c r="O36" s="251" t="s">
        <v>405</v>
      </c>
      <c r="P36" s="252"/>
    </row>
    <row r="37" spans="1:16" x14ac:dyDescent="0.25">
      <c r="A37" s="244">
        <v>36</v>
      </c>
      <c r="B37" s="245">
        <v>3</v>
      </c>
      <c r="C37" s="246" t="s">
        <v>400</v>
      </c>
      <c r="D37" s="250">
        <v>45502</v>
      </c>
      <c r="E37" s="246" t="s">
        <v>424</v>
      </c>
      <c r="F37" s="248" t="s">
        <v>413</v>
      </c>
      <c r="G37" s="248" t="s">
        <v>457</v>
      </c>
      <c r="H37" s="249">
        <v>1.75</v>
      </c>
      <c r="I37" s="248"/>
      <c r="J37" s="251" t="s">
        <v>403</v>
      </c>
      <c r="K37" s="247">
        <v>45507</v>
      </c>
      <c r="L37" s="251" t="s">
        <v>404</v>
      </c>
      <c r="M37" s="251"/>
      <c r="N37" s="251" t="s">
        <v>404</v>
      </c>
      <c r="O37" s="251" t="s">
        <v>405</v>
      </c>
      <c r="P37" s="252"/>
    </row>
    <row r="38" spans="1:16" x14ac:dyDescent="0.25">
      <c r="A38" s="244">
        <v>37</v>
      </c>
      <c r="B38" s="245">
        <v>3</v>
      </c>
      <c r="C38" s="246" t="s">
        <v>400</v>
      </c>
      <c r="D38" s="250">
        <v>45503</v>
      </c>
      <c r="E38" s="246" t="s">
        <v>424</v>
      </c>
      <c r="F38" s="248" t="s">
        <v>413</v>
      </c>
      <c r="G38" s="248" t="s">
        <v>456</v>
      </c>
      <c r="H38" s="249">
        <v>7.75</v>
      </c>
      <c r="I38" s="248"/>
      <c r="J38" s="251" t="s">
        <v>403</v>
      </c>
      <c r="K38" s="247">
        <v>45507</v>
      </c>
      <c r="L38" s="251" t="s">
        <v>404</v>
      </c>
      <c r="M38" s="251"/>
      <c r="N38" s="251" t="s">
        <v>404</v>
      </c>
      <c r="O38" s="251" t="s">
        <v>405</v>
      </c>
      <c r="P38" s="252"/>
    </row>
    <row r="39" spans="1:16" x14ac:dyDescent="0.25">
      <c r="A39" s="244">
        <v>38</v>
      </c>
      <c r="B39" s="245">
        <v>3</v>
      </c>
      <c r="C39" s="246" t="s">
        <v>400</v>
      </c>
      <c r="D39" s="250">
        <v>45504</v>
      </c>
      <c r="E39" s="246" t="s">
        <v>415</v>
      </c>
      <c r="F39" s="248" t="s">
        <v>416</v>
      </c>
      <c r="G39" s="248" t="s">
        <v>458</v>
      </c>
      <c r="H39" s="249">
        <v>0.25</v>
      </c>
      <c r="I39" s="248"/>
      <c r="J39" s="251" t="s">
        <v>403</v>
      </c>
      <c r="K39" s="247">
        <v>45507</v>
      </c>
      <c r="L39" s="251" t="s">
        <v>404</v>
      </c>
      <c r="M39" s="251"/>
      <c r="N39" s="251" t="s">
        <v>404</v>
      </c>
      <c r="O39" s="251" t="s">
        <v>405</v>
      </c>
      <c r="P39" s="252"/>
    </row>
    <row r="40" spans="1:16" x14ac:dyDescent="0.25">
      <c r="A40" s="244">
        <v>39</v>
      </c>
      <c r="B40" s="245">
        <v>3</v>
      </c>
      <c r="C40" s="246" t="s">
        <v>400</v>
      </c>
      <c r="D40" s="250">
        <v>45504</v>
      </c>
      <c r="E40" s="246" t="s">
        <v>424</v>
      </c>
      <c r="F40" s="248" t="s">
        <v>413</v>
      </c>
      <c r="G40" s="248" t="s">
        <v>456</v>
      </c>
      <c r="H40" s="249">
        <v>1.5</v>
      </c>
      <c r="I40" s="248"/>
      <c r="J40" s="251" t="s">
        <v>403</v>
      </c>
      <c r="K40" s="247">
        <v>45507</v>
      </c>
      <c r="L40" s="251" t="s">
        <v>404</v>
      </c>
      <c r="M40" s="251"/>
      <c r="N40" s="251" t="s">
        <v>404</v>
      </c>
      <c r="O40" s="251" t="s">
        <v>405</v>
      </c>
      <c r="P40" s="252"/>
    </row>
    <row r="41" spans="1:16" x14ac:dyDescent="0.25">
      <c r="A41" s="244">
        <v>40</v>
      </c>
      <c r="B41" s="245">
        <v>3</v>
      </c>
      <c r="C41" s="246" t="s">
        <v>400</v>
      </c>
      <c r="D41" s="250">
        <v>45505</v>
      </c>
      <c r="E41" s="246" t="s">
        <v>424</v>
      </c>
      <c r="F41" s="248" t="s">
        <v>413</v>
      </c>
      <c r="G41" s="248" t="s">
        <v>456</v>
      </c>
      <c r="H41" s="249">
        <v>6.5</v>
      </c>
      <c r="I41" s="248"/>
      <c r="J41" s="251" t="s">
        <v>403</v>
      </c>
      <c r="K41" s="247">
        <v>45507</v>
      </c>
      <c r="L41" s="251" t="s">
        <v>404</v>
      </c>
      <c r="M41" s="251"/>
      <c r="N41" s="251" t="s">
        <v>404</v>
      </c>
      <c r="O41" s="251" t="s">
        <v>405</v>
      </c>
      <c r="P41" s="252"/>
    </row>
    <row r="42" spans="1:16" x14ac:dyDescent="0.25">
      <c r="A42" s="244">
        <v>41</v>
      </c>
      <c r="B42" s="245">
        <v>3</v>
      </c>
      <c r="C42" s="246" t="s">
        <v>400</v>
      </c>
      <c r="D42" s="250">
        <v>45506</v>
      </c>
      <c r="E42" s="246" t="s">
        <v>424</v>
      </c>
      <c r="F42" s="248" t="s">
        <v>413</v>
      </c>
      <c r="G42" s="248" t="s">
        <v>456</v>
      </c>
      <c r="H42" s="249">
        <v>4</v>
      </c>
      <c r="I42" s="248"/>
      <c r="J42" s="251" t="s">
        <v>403</v>
      </c>
      <c r="K42" s="247">
        <v>45507</v>
      </c>
      <c r="L42" s="251" t="s">
        <v>404</v>
      </c>
      <c r="M42" s="251"/>
      <c r="N42" s="251" t="s">
        <v>404</v>
      </c>
      <c r="O42" s="251" t="s">
        <v>405</v>
      </c>
      <c r="P42" s="252"/>
    </row>
    <row r="43" spans="1:16" x14ac:dyDescent="0.25">
      <c r="A43" s="244">
        <v>42</v>
      </c>
      <c r="B43" s="245">
        <v>1</v>
      </c>
      <c r="C43" s="246" t="s">
        <v>15</v>
      </c>
      <c r="D43" s="250">
        <v>45184</v>
      </c>
      <c r="E43" s="246" t="s">
        <v>459</v>
      </c>
      <c r="F43" s="248" t="s">
        <v>460</v>
      </c>
      <c r="G43" s="248" t="s">
        <v>461</v>
      </c>
      <c r="H43" s="249">
        <v>5.75</v>
      </c>
      <c r="I43" s="248"/>
      <c r="J43" s="251" t="s">
        <v>403</v>
      </c>
      <c r="K43" s="247">
        <v>45507</v>
      </c>
      <c r="L43" s="251" t="s">
        <v>404</v>
      </c>
      <c r="M43" s="251"/>
      <c r="N43" s="251" t="s">
        <v>404</v>
      </c>
      <c r="O43" s="251" t="s">
        <v>405</v>
      </c>
      <c r="P43" s="252"/>
    </row>
    <row r="44" spans="1:16" x14ac:dyDescent="0.25">
      <c r="A44" s="244">
        <v>43</v>
      </c>
      <c r="B44" s="245">
        <v>1</v>
      </c>
      <c r="C44" s="246" t="s">
        <v>15</v>
      </c>
      <c r="D44" s="250">
        <v>45323</v>
      </c>
      <c r="E44" s="246" t="s">
        <v>462</v>
      </c>
      <c r="F44" s="248" t="s">
        <v>463</v>
      </c>
      <c r="G44" s="248" t="s">
        <v>464</v>
      </c>
      <c r="H44" s="249">
        <v>0.4</v>
      </c>
      <c r="I44" s="248"/>
      <c r="J44" s="251" t="s">
        <v>403</v>
      </c>
      <c r="K44" s="247">
        <v>45507</v>
      </c>
      <c r="L44" s="251" t="s">
        <v>404</v>
      </c>
      <c r="M44" s="251"/>
      <c r="N44" s="251" t="s">
        <v>404</v>
      </c>
      <c r="O44" s="251" t="s">
        <v>405</v>
      </c>
      <c r="P44" s="252"/>
    </row>
    <row r="45" spans="1:16" x14ac:dyDescent="0.25">
      <c r="A45" s="244">
        <v>44</v>
      </c>
      <c r="B45" s="245">
        <v>1</v>
      </c>
      <c r="C45" s="246" t="s">
        <v>15</v>
      </c>
      <c r="D45" s="250">
        <v>45329</v>
      </c>
      <c r="E45" s="246" t="s">
        <v>465</v>
      </c>
      <c r="F45" s="248" t="s">
        <v>466</v>
      </c>
      <c r="G45" s="248" t="s">
        <v>467</v>
      </c>
      <c r="H45" s="249">
        <v>0.4</v>
      </c>
      <c r="I45" s="248"/>
      <c r="J45" s="251" t="s">
        <v>403</v>
      </c>
      <c r="K45" s="247">
        <v>45507</v>
      </c>
      <c r="L45" s="251" t="s">
        <v>404</v>
      </c>
      <c r="M45" s="251"/>
      <c r="N45" s="251" t="s">
        <v>404</v>
      </c>
      <c r="O45" s="251" t="s">
        <v>405</v>
      </c>
      <c r="P45" s="252"/>
    </row>
    <row r="46" spans="1:16" x14ac:dyDescent="0.25">
      <c r="A46" s="244">
        <v>45</v>
      </c>
      <c r="B46" s="245">
        <v>1</v>
      </c>
      <c r="C46" s="246" t="s">
        <v>15</v>
      </c>
      <c r="D46" s="250">
        <v>45334</v>
      </c>
      <c r="E46" s="246" t="s">
        <v>468</v>
      </c>
      <c r="F46" s="248" t="s">
        <v>469</v>
      </c>
      <c r="G46" s="248" t="s">
        <v>470</v>
      </c>
      <c r="H46" s="249">
        <v>0.5</v>
      </c>
      <c r="I46" s="248"/>
      <c r="J46" s="251" t="s">
        <v>403</v>
      </c>
      <c r="K46" s="247">
        <v>45507</v>
      </c>
      <c r="L46" s="251" t="s">
        <v>404</v>
      </c>
      <c r="M46" s="251"/>
      <c r="N46" s="251" t="s">
        <v>404</v>
      </c>
      <c r="O46" s="251" t="s">
        <v>405</v>
      </c>
      <c r="P46" s="252"/>
    </row>
    <row r="47" spans="1:16" x14ac:dyDescent="0.25">
      <c r="A47" s="244">
        <v>46</v>
      </c>
      <c r="B47" s="245">
        <v>1</v>
      </c>
      <c r="C47" s="246" t="s">
        <v>15</v>
      </c>
      <c r="D47" s="250">
        <v>45341</v>
      </c>
      <c r="E47" s="246" t="s">
        <v>471</v>
      </c>
      <c r="F47" s="248" t="s">
        <v>472</v>
      </c>
      <c r="G47" s="248" t="s">
        <v>473</v>
      </c>
      <c r="H47" s="249">
        <v>0.4</v>
      </c>
      <c r="I47" s="248"/>
      <c r="J47" s="251" t="s">
        <v>403</v>
      </c>
      <c r="K47" s="247">
        <v>45507</v>
      </c>
      <c r="L47" s="251" t="s">
        <v>404</v>
      </c>
      <c r="M47" s="251"/>
      <c r="N47" s="251" t="s">
        <v>404</v>
      </c>
      <c r="O47" s="251" t="s">
        <v>405</v>
      </c>
      <c r="P47" s="252"/>
    </row>
    <row r="48" spans="1:16" x14ac:dyDescent="0.25">
      <c r="A48" s="244">
        <v>47</v>
      </c>
      <c r="B48" s="245">
        <v>1</v>
      </c>
      <c r="C48" s="246" t="s">
        <v>15</v>
      </c>
      <c r="D48" s="250">
        <v>45343</v>
      </c>
      <c r="E48" s="246" t="s">
        <v>474</v>
      </c>
      <c r="F48" s="248" t="s">
        <v>475</v>
      </c>
      <c r="G48" s="248" t="s">
        <v>476</v>
      </c>
      <c r="H48" s="249">
        <v>2.25</v>
      </c>
      <c r="I48" s="248"/>
      <c r="J48" s="251" t="s">
        <v>403</v>
      </c>
      <c r="K48" s="247">
        <v>45507</v>
      </c>
      <c r="L48" s="251" t="s">
        <v>404</v>
      </c>
      <c r="M48" s="251"/>
      <c r="N48" s="251" t="s">
        <v>404</v>
      </c>
      <c r="O48" s="251" t="s">
        <v>405</v>
      </c>
      <c r="P48" s="252"/>
    </row>
    <row r="49" spans="1:16" x14ac:dyDescent="0.25">
      <c r="A49" s="244">
        <v>48</v>
      </c>
      <c r="B49" s="245">
        <v>1</v>
      </c>
      <c r="C49" s="246" t="s">
        <v>15</v>
      </c>
      <c r="D49" s="250">
        <v>45344</v>
      </c>
      <c r="E49" s="246" t="s">
        <v>474</v>
      </c>
      <c r="F49" s="248" t="s">
        <v>475</v>
      </c>
      <c r="G49" s="248" t="s">
        <v>477</v>
      </c>
      <c r="H49" s="249">
        <v>0.25</v>
      </c>
      <c r="I49" s="248"/>
      <c r="J49" s="251" t="s">
        <v>403</v>
      </c>
      <c r="K49" s="247">
        <v>45507</v>
      </c>
      <c r="L49" s="251" t="s">
        <v>404</v>
      </c>
      <c r="M49" s="251"/>
      <c r="N49" s="251" t="s">
        <v>404</v>
      </c>
      <c r="O49" s="251" t="s">
        <v>405</v>
      </c>
      <c r="P49" s="252"/>
    </row>
    <row r="50" spans="1:16" x14ac:dyDescent="0.25">
      <c r="A50" s="244">
        <v>49</v>
      </c>
      <c r="B50" s="245">
        <v>1</v>
      </c>
      <c r="C50" s="246" t="s">
        <v>15</v>
      </c>
      <c r="D50" s="250">
        <v>45345</v>
      </c>
      <c r="E50" s="246" t="s">
        <v>474</v>
      </c>
      <c r="F50" s="248" t="s">
        <v>475</v>
      </c>
      <c r="G50" s="248" t="s">
        <v>478</v>
      </c>
      <c r="H50" s="249">
        <v>1</v>
      </c>
      <c r="I50" s="248"/>
      <c r="J50" s="251" t="s">
        <v>403</v>
      </c>
      <c r="K50" s="247">
        <v>45507</v>
      </c>
      <c r="L50" s="251" t="s">
        <v>404</v>
      </c>
      <c r="M50" s="251"/>
      <c r="N50" s="251" t="s">
        <v>404</v>
      </c>
      <c r="O50" s="251" t="s">
        <v>405</v>
      </c>
      <c r="P50" s="252"/>
    </row>
    <row r="51" spans="1:16" x14ac:dyDescent="0.25">
      <c r="A51" s="244">
        <v>50</v>
      </c>
      <c r="B51" s="245">
        <v>1</v>
      </c>
      <c r="C51" s="246" t="s">
        <v>15</v>
      </c>
      <c r="D51" s="250">
        <v>45368</v>
      </c>
      <c r="E51" s="246" t="s">
        <v>471</v>
      </c>
      <c r="F51" s="248" t="s">
        <v>472</v>
      </c>
      <c r="G51" s="248" t="s">
        <v>479</v>
      </c>
      <c r="H51" s="249">
        <v>0.4</v>
      </c>
      <c r="I51" s="248"/>
      <c r="J51" s="251" t="s">
        <v>403</v>
      </c>
      <c r="K51" s="247">
        <v>45507</v>
      </c>
      <c r="L51" s="251" t="s">
        <v>404</v>
      </c>
      <c r="M51" s="251"/>
      <c r="N51" s="251" t="s">
        <v>404</v>
      </c>
      <c r="O51" s="251" t="s">
        <v>405</v>
      </c>
      <c r="P51" s="252"/>
    </row>
    <row r="52" spans="1:16" x14ac:dyDescent="0.25">
      <c r="A52" s="244">
        <v>51</v>
      </c>
      <c r="B52" s="245">
        <v>1</v>
      </c>
      <c r="C52" s="246" t="s">
        <v>15</v>
      </c>
      <c r="D52" s="250">
        <v>45369</v>
      </c>
      <c r="E52" s="246" t="s">
        <v>471</v>
      </c>
      <c r="F52" s="248" t="s">
        <v>472</v>
      </c>
      <c r="G52" s="248" t="s">
        <v>480</v>
      </c>
      <c r="H52" s="249">
        <v>0.25</v>
      </c>
      <c r="I52" s="248"/>
      <c r="J52" s="251" t="s">
        <v>403</v>
      </c>
      <c r="K52" s="247">
        <v>45507</v>
      </c>
      <c r="L52" s="251" t="s">
        <v>404</v>
      </c>
      <c r="M52" s="251"/>
      <c r="N52" s="251" t="s">
        <v>404</v>
      </c>
      <c r="O52" s="251" t="s">
        <v>405</v>
      </c>
      <c r="P52" s="252"/>
    </row>
    <row r="53" spans="1:16" x14ac:dyDescent="0.25">
      <c r="A53" s="244">
        <v>52</v>
      </c>
      <c r="B53" s="245">
        <v>1</v>
      </c>
      <c r="C53" s="246" t="s">
        <v>15</v>
      </c>
      <c r="D53" s="250">
        <v>45372</v>
      </c>
      <c r="E53" s="246" t="s">
        <v>481</v>
      </c>
      <c r="F53" s="248" t="s">
        <v>482</v>
      </c>
      <c r="G53" s="248" t="s">
        <v>483</v>
      </c>
      <c r="H53" s="249">
        <v>2.5</v>
      </c>
      <c r="I53" s="248"/>
      <c r="J53" s="251" t="s">
        <v>403</v>
      </c>
      <c r="K53" s="247">
        <v>45507</v>
      </c>
      <c r="L53" s="251" t="s">
        <v>404</v>
      </c>
      <c r="M53" s="251"/>
      <c r="N53" s="251" t="s">
        <v>404</v>
      </c>
      <c r="O53" s="251" t="s">
        <v>405</v>
      </c>
      <c r="P53" s="252"/>
    </row>
    <row r="54" spans="1:16" x14ac:dyDescent="0.25">
      <c r="A54" s="244">
        <v>53</v>
      </c>
      <c r="B54" s="245">
        <v>1</v>
      </c>
      <c r="C54" s="246" t="s">
        <v>15</v>
      </c>
      <c r="D54" s="250">
        <v>45373</v>
      </c>
      <c r="E54" s="246" t="s">
        <v>481</v>
      </c>
      <c r="F54" s="248" t="s">
        <v>482</v>
      </c>
      <c r="G54" s="248" t="s">
        <v>484</v>
      </c>
      <c r="H54" s="249">
        <v>0.5</v>
      </c>
      <c r="I54" s="248"/>
      <c r="J54" s="251" t="s">
        <v>403</v>
      </c>
      <c r="K54" s="247">
        <v>45507</v>
      </c>
      <c r="L54" s="251" t="s">
        <v>404</v>
      </c>
      <c r="M54" s="251"/>
      <c r="N54" s="251" t="s">
        <v>404</v>
      </c>
      <c r="O54" s="251" t="s">
        <v>405</v>
      </c>
      <c r="P54" s="252"/>
    </row>
    <row r="55" spans="1:16" x14ac:dyDescent="0.25">
      <c r="A55" s="244">
        <v>54</v>
      </c>
      <c r="B55" s="245">
        <v>1</v>
      </c>
      <c r="C55" s="246" t="s">
        <v>15</v>
      </c>
      <c r="D55" s="250">
        <v>45377</v>
      </c>
      <c r="E55" s="246" t="s">
        <v>471</v>
      </c>
      <c r="F55" s="248" t="s">
        <v>472</v>
      </c>
      <c r="G55" s="248" t="s">
        <v>485</v>
      </c>
      <c r="H55" s="249">
        <v>0.4</v>
      </c>
      <c r="I55" s="248"/>
      <c r="J55" s="251" t="s">
        <v>403</v>
      </c>
      <c r="K55" s="247">
        <v>45507</v>
      </c>
      <c r="L55" s="251" t="s">
        <v>404</v>
      </c>
      <c r="M55" s="251"/>
      <c r="N55" s="251" t="s">
        <v>404</v>
      </c>
      <c r="O55" s="251" t="s">
        <v>405</v>
      </c>
      <c r="P55" s="252"/>
    </row>
    <row r="56" spans="1:16" x14ac:dyDescent="0.25">
      <c r="A56" s="244">
        <v>55</v>
      </c>
      <c r="B56" s="245">
        <v>1</v>
      </c>
      <c r="C56" s="246" t="s">
        <v>15</v>
      </c>
      <c r="D56" s="250">
        <v>45380</v>
      </c>
      <c r="E56" s="246" t="s">
        <v>471</v>
      </c>
      <c r="F56" s="248" t="s">
        <v>472</v>
      </c>
      <c r="G56" s="248" t="s">
        <v>486</v>
      </c>
      <c r="H56" s="249">
        <v>0.4</v>
      </c>
      <c r="I56" s="248"/>
      <c r="J56" s="251" t="s">
        <v>403</v>
      </c>
      <c r="K56" s="247">
        <v>45507</v>
      </c>
      <c r="L56" s="251" t="s">
        <v>404</v>
      </c>
      <c r="M56" s="251"/>
      <c r="N56" s="251" t="s">
        <v>404</v>
      </c>
      <c r="O56" s="251" t="s">
        <v>405</v>
      </c>
      <c r="P56" s="252"/>
    </row>
    <row r="57" spans="1:16" x14ac:dyDescent="0.25">
      <c r="A57" s="244">
        <v>56</v>
      </c>
      <c r="B57" s="245">
        <v>1</v>
      </c>
      <c r="C57" s="246" t="s">
        <v>15</v>
      </c>
      <c r="D57" s="250">
        <v>45391</v>
      </c>
      <c r="E57" s="246" t="s">
        <v>474</v>
      </c>
      <c r="F57" s="248" t="s">
        <v>475</v>
      </c>
      <c r="G57" s="248" t="s">
        <v>487</v>
      </c>
      <c r="H57" s="249">
        <v>0.25</v>
      </c>
      <c r="I57" s="248"/>
      <c r="J57" s="251" t="s">
        <v>403</v>
      </c>
      <c r="K57" s="247">
        <v>45507</v>
      </c>
      <c r="L57" s="251" t="s">
        <v>404</v>
      </c>
      <c r="M57" s="251"/>
      <c r="N57" s="251" t="s">
        <v>404</v>
      </c>
      <c r="O57" s="251" t="s">
        <v>405</v>
      </c>
      <c r="P57" s="252"/>
    </row>
    <row r="58" spans="1:16" x14ac:dyDescent="0.25">
      <c r="A58" s="244">
        <v>57</v>
      </c>
      <c r="B58" s="245">
        <v>1</v>
      </c>
      <c r="C58" s="246" t="s">
        <v>15</v>
      </c>
      <c r="D58" s="250">
        <v>45397</v>
      </c>
      <c r="E58" s="246" t="s">
        <v>474</v>
      </c>
      <c r="F58" s="248" t="s">
        <v>475</v>
      </c>
      <c r="G58" s="248" t="s">
        <v>488</v>
      </c>
      <c r="H58" s="249">
        <v>0.75</v>
      </c>
      <c r="I58" s="248"/>
      <c r="J58" s="251" t="s">
        <v>403</v>
      </c>
      <c r="K58" s="247">
        <v>45507</v>
      </c>
      <c r="L58" s="251" t="s">
        <v>404</v>
      </c>
      <c r="M58" s="251"/>
      <c r="N58" s="251" t="s">
        <v>404</v>
      </c>
      <c r="O58" s="251" t="s">
        <v>405</v>
      </c>
      <c r="P58" s="252"/>
    </row>
    <row r="59" spans="1:16" x14ac:dyDescent="0.25">
      <c r="A59" s="244">
        <v>58</v>
      </c>
      <c r="B59" s="245">
        <v>1</v>
      </c>
      <c r="C59" s="246" t="s">
        <v>15</v>
      </c>
      <c r="D59" s="250">
        <v>45398</v>
      </c>
      <c r="E59" s="246" t="s">
        <v>474</v>
      </c>
      <c r="F59" s="248" t="s">
        <v>475</v>
      </c>
      <c r="G59" s="248" t="s">
        <v>489</v>
      </c>
      <c r="H59" s="249">
        <v>0.5</v>
      </c>
      <c r="I59" s="248"/>
      <c r="J59" s="251" t="s">
        <v>403</v>
      </c>
      <c r="K59" s="247">
        <v>45507</v>
      </c>
      <c r="L59" s="251" t="s">
        <v>404</v>
      </c>
      <c r="M59" s="251"/>
      <c r="N59" s="251" t="s">
        <v>404</v>
      </c>
      <c r="O59" s="251" t="s">
        <v>405</v>
      </c>
      <c r="P59" s="252"/>
    </row>
    <row r="60" spans="1:16" x14ac:dyDescent="0.25">
      <c r="A60" s="244">
        <v>59</v>
      </c>
      <c r="B60" s="245">
        <v>1</v>
      </c>
      <c r="C60" s="246" t="s">
        <v>15</v>
      </c>
      <c r="D60" s="250">
        <v>45404</v>
      </c>
      <c r="E60" s="246" t="s">
        <v>490</v>
      </c>
      <c r="F60" s="248" t="s">
        <v>491</v>
      </c>
      <c r="G60" s="248" t="s">
        <v>492</v>
      </c>
      <c r="H60" s="249">
        <v>0.5</v>
      </c>
      <c r="I60" s="248"/>
      <c r="J60" s="251" t="s">
        <v>403</v>
      </c>
      <c r="K60" s="247">
        <v>45507</v>
      </c>
      <c r="L60" s="251" t="s">
        <v>404</v>
      </c>
      <c r="M60" s="251"/>
      <c r="N60" s="251" t="s">
        <v>404</v>
      </c>
      <c r="O60" s="251" t="s">
        <v>405</v>
      </c>
      <c r="P60" s="252"/>
    </row>
    <row r="61" spans="1:16" x14ac:dyDescent="0.25">
      <c r="A61" s="244">
        <v>60</v>
      </c>
      <c r="B61" s="245">
        <v>1</v>
      </c>
      <c r="C61" s="246" t="s">
        <v>15</v>
      </c>
      <c r="D61" s="250">
        <v>45404</v>
      </c>
      <c r="E61" s="246" t="s">
        <v>474</v>
      </c>
      <c r="F61" s="248" t="s">
        <v>475</v>
      </c>
      <c r="G61" s="248" t="s">
        <v>493</v>
      </c>
      <c r="H61" s="249">
        <v>0.5</v>
      </c>
      <c r="I61" s="248"/>
      <c r="J61" s="251" t="s">
        <v>403</v>
      </c>
      <c r="K61" s="247">
        <v>45507</v>
      </c>
      <c r="L61" s="251" t="s">
        <v>404</v>
      </c>
      <c r="M61" s="251"/>
      <c r="N61" s="251" t="s">
        <v>404</v>
      </c>
      <c r="O61" s="251" t="s">
        <v>405</v>
      </c>
      <c r="P61" s="252"/>
    </row>
    <row r="62" spans="1:16" x14ac:dyDescent="0.25">
      <c r="A62" s="244">
        <v>61</v>
      </c>
      <c r="B62" s="245">
        <v>1</v>
      </c>
      <c r="C62" s="246" t="s">
        <v>15</v>
      </c>
      <c r="D62" s="250">
        <v>45406</v>
      </c>
      <c r="E62" s="246" t="s">
        <v>474</v>
      </c>
      <c r="F62" s="248" t="s">
        <v>475</v>
      </c>
      <c r="G62" s="248" t="s">
        <v>494</v>
      </c>
      <c r="H62" s="249">
        <v>0.5</v>
      </c>
      <c r="I62" s="248"/>
      <c r="J62" s="251" t="s">
        <v>403</v>
      </c>
      <c r="K62" s="247">
        <v>45507</v>
      </c>
      <c r="L62" s="251" t="s">
        <v>404</v>
      </c>
      <c r="M62" s="251"/>
      <c r="N62" s="251" t="s">
        <v>404</v>
      </c>
      <c r="O62" s="251" t="s">
        <v>405</v>
      </c>
      <c r="P62" s="252"/>
    </row>
    <row r="63" spans="1:16" x14ac:dyDescent="0.25">
      <c r="A63" s="244">
        <v>62</v>
      </c>
      <c r="B63" s="245">
        <v>1</v>
      </c>
      <c r="C63" s="246" t="s">
        <v>15</v>
      </c>
      <c r="D63" s="250">
        <v>45411</v>
      </c>
      <c r="E63" s="246" t="s">
        <v>495</v>
      </c>
      <c r="F63" s="248" t="s">
        <v>496</v>
      </c>
      <c r="G63" s="248" t="s">
        <v>497</v>
      </c>
      <c r="H63" s="249">
        <v>0.5</v>
      </c>
      <c r="I63" s="248"/>
      <c r="J63" s="251" t="s">
        <v>403</v>
      </c>
      <c r="K63" s="247">
        <v>45507</v>
      </c>
      <c r="L63" s="251" t="s">
        <v>404</v>
      </c>
      <c r="M63" s="251"/>
      <c r="N63" s="251" t="s">
        <v>404</v>
      </c>
      <c r="O63" s="251" t="s">
        <v>405</v>
      </c>
      <c r="P63" s="252"/>
    </row>
    <row r="64" spans="1:16" x14ac:dyDescent="0.25">
      <c r="A64" s="244">
        <v>63</v>
      </c>
      <c r="B64" s="245">
        <v>1</v>
      </c>
      <c r="C64" s="246" t="s">
        <v>15</v>
      </c>
      <c r="D64" s="250">
        <v>45422</v>
      </c>
      <c r="E64" s="246" t="s">
        <v>498</v>
      </c>
      <c r="F64" s="248" t="s">
        <v>499</v>
      </c>
      <c r="G64" s="248" t="s">
        <v>500</v>
      </c>
      <c r="H64" s="249">
        <v>0.75</v>
      </c>
      <c r="I64" s="248"/>
      <c r="J64" s="251" t="s">
        <v>403</v>
      </c>
      <c r="K64" s="247">
        <v>45507</v>
      </c>
      <c r="L64" s="251" t="s">
        <v>404</v>
      </c>
      <c r="M64" s="251"/>
      <c r="N64" s="251" t="s">
        <v>404</v>
      </c>
      <c r="O64" s="251" t="s">
        <v>405</v>
      </c>
      <c r="P64" s="252"/>
    </row>
    <row r="65" spans="1:16" x14ac:dyDescent="0.25">
      <c r="A65" s="244">
        <v>64</v>
      </c>
      <c r="B65" s="245">
        <v>1</v>
      </c>
      <c r="C65" s="246" t="s">
        <v>15</v>
      </c>
      <c r="D65" s="250">
        <v>45426</v>
      </c>
      <c r="E65" s="246" t="s">
        <v>501</v>
      </c>
      <c r="F65" s="248" t="s">
        <v>502</v>
      </c>
      <c r="G65" s="248" t="s">
        <v>503</v>
      </c>
      <c r="H65" s="249">
        <v>0.4</v>
      </c>
      <c r="I65" s="248"/>
      <c r="J65" s="251" t="s">
        <v>403</v>
      </c>
      <c r="K65" s="247">
        <v>45507</v>
      </c>
      <c r="L65" s="251" t="s">
        <v>404</v>
      </c>
      <c r="M65" s="251"/>
      <c r="N65" s="251" t="s">
        <v>404</v>
      </c>
      <c r="O65" s="251" t="s">
        <v>405</v>
      </c>
      <c r="P65" s="252"/>
    </row>
    <row r="66" spans="1:16" x14ac:dyDescent="0.25">
      <c r="A66" s="244">
        <v>65</v>
      </c>
      <c r="B66" s="245">
        <v>1</v>
      </c>
      <c r="C66" s="246" t="s">
        <v>15</v>
      </c>
      <c r="D66" s="250">
        <v>45426</v>
      </c>
      <c r="E66" s="246" t="s">
        <v>498</v>
      </c>
      <c r="F66" s="248" t="s">
        <v>499</v>
      </c>
      <c r="G66" s="248" t="s">
        <v>504</v>
      </c>
      <c r="H66" s="249">
        <v>0.4</v>
      </c>
      <c r="I66" s="248"/>
      <c r="J66" s="251" t="s">
        <v>403</v>
      </c>
      <c r="K66" s="247">
        <v>45507</v>
      </c>
      <c r="L66" s="251" t="s">
        <v>404</v>
      </c>
      <c r="M66" s="251"/>
      <c r="N66" s="251" t="s">
        <v>404</v>
      </c>
      <c r="O66" s="251" t="s">
        <v>405</v>
      </c>
      <c r="P66" s="252"/>
    </row>
    <row r="67" spans="1:16" x14ac:dyDescent="0.25">
      <c r="A67" s="244">
        <v>66</v>
      </c>
      <c r="B67" s="245">
        <v>1</v>
      </c>
      <c r="C67" s="246" t="s">
        <v>15</v>
      </c>
      <c r="D67" s="250">
        <v>45426</v>
      </c>
      <c r="E67" s="246" t="s">
        <v>498</v>
      </c>
      <c r="F67" s="248" t="s">
        <v>499</v>
      </c>
      <c r="G67" s="248" t="s">
        <v>505</v>
      </c>
      <c r="H67" s="249">
        <v>1.25</v>
      </c>
      <c r="I67" s="248"/>
      <c r="J67" s="251" t="s">
        <v>403</v>
      </c>
      <c r="K67" s="247">
        <v>45507</v>
      </c>
      <c r="L67" s="251" t="s">
        <v>404</v>
      </c>
      <c r="M67" s="251"/>
      <c r="N67" s="251" t="s">
        <v>404</v>
      </c>
      <c r="O67" s="251" t="s">
        <v>405</v>
      </c>
      <c r="P67" s="252"/>
    </row>
    <row r="68" spans="1:16" x14ac:dyDescent="0.25">
      <c r="A68" s="244">
        <v>67</v>
      </c>
      <c r="B68" s="245">
        <v>1</v>
      </c>
      <c r="C68" s="246" t="s">
        <v>15</v>
      </c>
      <c r="D68" s="250">
        <v>45427</v>
      </c>
      <c r="E68" s="246" t="s">
        <v>498</v>
      </c>
      <c r="F68" s="248" t="s">
        <v>499</v>
      </c>
      <c r="G68" s="248" t="s">
        <v>506</v>
      </c>
      <c r="H68" s="249">
        <v>0.5</v>
      </c>
      <c r="I68" s="248"/>
      <c r="J68" s="251" t="s">
        <v>403</v>
      </c>
      <c r="K68" s="247">
        <v>45507</v>
      </c>
      <c r="L68" s="251" t="s">
        <v>404</v>
      </c>
      <c r="M68" s="251"/>
      <c r="N68" s="251" t="s">
        <v>404</v>
      </c>
      <c r="O68" s="251" t="s">
        <v>405</v>
      </c>
      <c r="P68" s="252"/>
    </row>
    <row r="69" spans="1:16" x14ac:dyDescent="0.25">
      <c r="A69" s="244">
        <v>68</v>
      </c>
      <c r="B69" s="245">
        <v>1</v>
      </c>
      <c r="C69" s="246" t="s">
        <v>15</v>
      </c>
      <c r="D69" s="250">
        <v>45428</v>
      </c>
      <c r="E69" s="246" t="s">
        <v>507</v>
      </c>
      <c r="F69" s="248" t="s">
        <v>508</v>
      </c>
      <c r="G69" s="248" t="s">
        <v>509</v>
      </c>
      <c r="H69" s="249">
        <v>0.75</v>
      </c>
      <c r="I69" s="248"/>
      <c r="J69" s="251" t="s">
        <v>403</v>
      </c>
      <c r="K69" s="247">
        <v>45507</v>
      </c>
      <c r="L69" s="251" t="s">
        <v>404</v>
      </c>
      <c r="M69" s="251"/>
      <c r="N69" s="251" t="s">
        <v>404</v>
      </c>
      <c r="O69" s="251" t="s">
        <v>405</v>
      </c>
      <c r="P69" s="252"/>
    </row>
    <row r="70" spans="1:16" x14ac:dyDescent="0.25">
      <c r="A70" s="244">
        <v>69</v>
      </c>
      <c r="B70" s="245">
        <v>1</v>
      </c>
      <c r="C70" s="246" t="s">
        <v>15</v>
      </c>
      <c r="D70" s="250">
        <v>45428</v>
      </c>
      <c r="E70" s="246" t="s">
        <v>510</v>
      </c>
      <c r="F70" s="248" t="s">
        <v>511</v>
      </c>
      <c r="G70" s="248" t="s">
        <v>512</v>
      </c>
      <c r="H70" s="249">
        <v>0.5</v>
      </c>
      <c r="I70" s="248"/>
      <c r="J70" s="251" t="s">
        <v>403</v>
      </c>
      <c r="K70" s="247">
        <v>45507</v>
      </c>
      <c r="L70" s="251" t="s">
        <v>404</v>
      </c>
      <c r="M70" s="251"/>
      <c r="N70" s="251" t="s">
        <v>404</v>
      </c>
      <c r="O70" s="251" t="s">
        <v>405</v>
      </c>
      <c r="P70" s="252"/>
    </row>
    <row r="71" spans="1:16" x14ac:dyDescent="0.25">
      <c r="A71" s="244">
        <v>70</v>
      </c>
      <c r="B71" s="245">
        <v>1</v>
      </c>
      <c r="C71" s="246" t="s">
        <v>15</v>
      </c>
      <c r="D71" s="250">
        <v>45428</v>
      </c>
      <c r="E71" s="246" t="s">
        <v>513</v>
      </c>
      <c r="F71" s="248" t="s">
        <v>514</v>
      </c>
      <c r="G71" s="248" t="s">
        <v>515</v>
      </c>
      <c r="H71" s="249">
        <v>0.4</v>
      </c>
      <c r="I71" s="248"/>
      <c r="J71" s="251" t="s">
        <v>403</v>
      </c>
      <c r="K71" s="247">
        <v>45507</v>
      </c>
      <c r="L71" s="251" t="s">
        <v>404</v>
      </c>
      <c r="M71" s="251"/>
      <c r="N71" s="251" t="s">
        <v>404</v>
      </c>
      <c r="O71" s="251" t="s">
        <v>405</v>
      </c>
      <c r="P71" s="252"/>
    </row>
    <row r="72" spans="1:16" x14ac:dyDescent="0.25">
      <c r="A72" s="244">
        <v>71</v>
      </c>
      <c r="B72" s="245">
        <v>1</v>
      </c>
      <c r="C72" s="246" t="s">
        <v>15</v>
      </c>
      <c r="D72" s="250">
        <v>45428</v>
      </c>
      <c r="E72" s="246" t="s">
        <v>465</v>
      </c>
      <c r="F72" s="248" t="s">
        <v>466</v>
      </c>
      <c r="G72" s="248" t="s">
        <v>516</v>
      </c>
      <c r="H72" s="249">
        <v>0.5</v>
      </c>
      <c r="I72" s="248"/>
      <c r="J72" s="251" t="s">
        <v>403</v>
      </c>
      <c r="K72" s="247">
        <v>45507</v>
      </c>
      <c r="L72" s="251" t="s">
        <v>404</v>
      </c>
      <c r="M72" s="251"/>
      <c r="N72" s="251" t="s">
        <v>404</v>
      </c>
      <c r="O72" s="251" t="s">
        <v>405</v>
      </c>
      <c r="P72" s="252"/>
    </row>
    <row r="73" spans="1:16" x14ac:dyDescent="0.25">
      <c r="A73" s="244">
        <v>72</v>
      </c>
      <c r="B73" s="245">
        <v>1</v>
      </c>
      <c r="C73" s="246" t="s">
        <v>15</v>
      </c>
      <c r="D73" s="250">
        <v>45429</v>
      </c>
      <c r="E73" s="246" t="s">
        <v>517</v>
      </c>
      <c r="F73" s="248" t="s">
        <v>518</v>
      </c>
      <c r="G73" s="248" t="s">
        <v>519</v>
      </c>
      <c r="H73" s="249">
        <v>0.5</v>
      </c>
      <c r="I73" s="248"/>
      <c r="J73" s="251" t="s">
        <v>403</v>
      </c>
      <c r="K73" s="247">
        <v>45507</v>
      </c>
      <c r="L73" s="251" t="s">
        <v>404</v>
      </c>
      <c r="M73" s="251"/>
      <c r="N73" s="251" t="s">
        <v>404</v>
      </c>
      <c r="O73" s="251" t="s">
        <v>405</v>
      </c>
      <c r="P73" s="252"/>
    </row>
    <row r="74" spans="1:16" x14ac:dyDescent="0.25">
      <c r="A74" s="244">
        <v>73</v>
      </c>
      <c r="B74" s="245">
        <v>1</v>
      </c>
      <c r="C74" s="246" t="s">
        <v>15</v>
      </c>
      <c r="D74" s="250">
        <v>45429</v>
      </c>
      <c r="E74" s="246" t="s">
        <v>520</v>
      </c>
      <c r="F74" s="248" t="s">
        <v>521</v>
      </c>
      <c r="G74" s="248" t="s">
        <v>522</v>
      </c>
      <c r="H74" s="249">
        <v>0.5</v>
      </c>
      <c r="I74" s="248"/>
      <c r="J74" s="251" t="s">
        <v>403</v>
      </c>
      <c r="K74" s="247">
        <v>45507</v>
      </c>
      <c r="L74" s="251" t="s">
        <v>404</v>
      </c>
      <c r="M74" s="251"/>
      <c r="N74" s="251" t="s">
        <v>404</v>
      </c>
      <c r="O74" s="251" t="s">
        <v>405</v>
      </c>
      <c r="P74" s="252"/>
    </row>
    <row r="75" spans="1:16" x14ac:dyDescent="0.25">
      <c r="A75" s="244">
        <v>74</v>
      </c>
      <c r="B75" s="245">
        <v>1</v>
      </c>
      <c r="C75" s="246" t="s">
        <v>15</v>
      </c>
      <c r="D75" s="250">
        <v>45434</v>
      </c>
      <c r="E75" s="246" t="s">
        <v>481</v>
      </c>
      <c r="F75" s="248" t="s">
        <v>482</v>
      </c>
      <c r="G75" s="248" t="s">
        <v>523</v>
      </c>
      <c r="H75" s="249">
        <v>1</v>
      </c>
      <c r="I75" s="248"/>
      <c r="J75" s="251" t="s">
        <v>403</v>
      </c>
      <c r="K75" s="247">
        <v>45507</v>
      </c>
      <c r="L75" s="251" t="s">
        <v>404</v>
      </c>
      <c r="M75" s="251"/>
      <c r="N75" s="251" t="s">
        <v>404</v>
      </c>
      <c r="O75" s="251" t="s">
        <v>405</v>
      </c>
      <c r="P75" s="252"/>
    </row>
    <row r="76" spans="1:16" x14ac:dyDescent="0.25">
      <c r="A76" s="244">
        <v>75</v>
      </c>
      <c r="B76" s="245">
        <v>1</v>
      </c>
      <c r="C76" s="246" t="s">
        <v>15</v>
      </c>
      <c r="D76" s="250">
        <v>45435</v>
      </c>
      <c r="E76" s="246" t="s">
        <v>520</v>
      </c>
      <c r="F76" s="248" t="s">
        <v>521</v>
      </c>
      <c r="G76" s="248" t="s">
        <v>524</v>
      </c>
      <c r="H76" s="249">
        <v>0.75</v>
      </c>
      <c r="I76" s="248"/>
      <c r="J76" s="251" t="s">
        <v>403</v>
      </c>
      <c r="K76" s="247">
        <v>45507</v>
      </c>
      <c r="L76" s="251" t="s">
        <v>404</v>
      </c>
      <c r="M76" s="251"/>
      <c r="N76" s="251" t="s">
        <v>404</v>
      </c>
      <c r="O76" s="251" t="s">
        <v>405</v>
      </c>
      <c r="P76" s="252"/>
    </row>
    <row r="77" spans="1:16" x14ac:dyDescent="0.25">
      <c r="A77" s="244">
        <v>76</v>
      </c>
      <c r="B77" s="245">
        <v>1</v>
      </c>
      <c r="C77" s="246" t="s">
        <v>15</v>
      </c>
      <c r="D77" s="250">
        <v>45440</v>
      </c>
      <c r="E77" s="246" t="s">
        <v>481</v>
      </c>
      <c r="F77" s="248" t="s">
        <v>482</v>
      </c>
      <c r="G77" s="248" t="s">
        <v>525</v>
      </c>
      <c r="H77" s="249">
        <v>0.5</v>
      </c>
      <c r="I77" s="248"/>
      <c r="J77" s="251" t="s">
        <v>403</v>
      </c>
      <c r="K77" s="247">
        <v>45507</v>
      </c>
      <c r="L77" s="251" t="s">
        <v>404</v>
      </c>
      <c r="M77" s="251"/>
      <c r="N77" s="251" t="s">
        <v>404</v>
      </c>
      <c r="O77" s="251" t="s">
        <v>405</v>
      </c>
      <c r="P77" s="252"/>
    </row>
    <row r="78" spans="1:16" x14ac:dyDescent="0.25">
      <c r="A78" s="244">
        <v>77</v>
      </c>
      <c r="B78" s="245">
        <v>1</v>
      </c>
      <c r="C78" s="246" t="s">
        <v>15</v>
      </c>
      <c r="D78" s="250">
        <v>45440</v>
      </c>
      <c r="E78" s="246" t="s">
        <v>526</v>
      </c>
      <c r="F78" s="248" t="s">
        <v>527</v>
      </c>
      <c r="G78" s="248" t="s">
        <v>528</v>
      </c>
      <c r="H78" s="249">
        <v>1</v>
      </c>
      <c r="I78" s="248"/>
      <c r="J78" s="251" t="s">
        <v>403</v>
      </c>
      <c r="K78" s="247">
        <v>45507</v>
      </c>
      <c r="L78" s="251" t="s">
        <v>404</v>
      </c>
      <c r="M78" s="251"/>
      <c r="N78" s="251" t="s">
        <v>404</v>
      </c>
      <c r="O78" s="251" t="s">
        <v>405</v>
      </c>
      <c r="P78" s="252"/>
    </row>
    <row r="79" spans="1:16" x14ac:dyDescent="0.25">
      <c r="A79" s="244">
        <v>78</v>
      </c>
      <c r="B79" s="245">
        <v>1</v>
      </c>
      <c r="C79" s="246" t="s">
        <v>15</v>
      </c>
      <c r="D79" s="250">
        <v>45441</v>
      </c>
      <c r="E79" s="246" t="s">
        <v>529</v>
      </c>
      <c r="F79" s="248" t="s">
        <v>530</v>
      </c>
      <c r="G79" s="248" t="s">
        <v>531</v>
      </c>
      <c r="H79" s="249">
        <v>0.4</v>
      </c>
      <c r="I79" s="248"/>
      <c r="J79" s="251" t="s">
        <v>403</v>
      </c>
      <c r="K79" s="247">
        <v>45507</v>
      </c>
      <c r="L79" s="251" t="s">
        <v>404</v>
      </c>
      <c r="M79" s="251"/>
      <c r="N79" s="251" t="s">
        <v>404</v>
      </c>
      <c r="O79" s="251" t="s">
        <v>405</v>
      </c>
      <c r="P79" s="252"/>
    </row>
    <row r="80" spans="1:16" x14ac:dyDescent="0.25">
      <c r="A80" s="244">
        <v>79</v>
      </c>
      <c r="B80" s="245">
        <v>1</v>
      </c>
      <c r="C80" s="246" t="s">
        <v>15</v>
      </c>
      <c r="D80" s="250">
        <v>45441</v>
      </c>
      <c r="E80" s="246" t="s">
        <v>526</v>
      </c>
      <c r="F80" s="248" t="s">
        <v>527</v>
      </c>
      <c r="G80" s="248" t="s">
        <v>532</v>
      </c>
      <c r="H80" s="249">
        <v>0.5</v>
      </c>
      <c r="I80" s="248"/>
      <c r="J80" s="251" t="s">
        <v>403</v>
      </c>
      <c r="K80" s="247">
        <v>45507</v>
      </c>
      <c r="L80" s="251" t="s">
        <v>404</v>
      </c>
      <c r="M80" s="251"/>
      <c r="N80" s="251" t="s">
        <v>404</v>
      </c>
      <c r="O80" s="251" t="s">
        <v>405</v>
      </c>
      <c r="P80" s="252"/>
    </row>
    <row r="81" spans="1:16" x14ac:dyDescent="0.25">
      <c r="A81" s="244">
        <v>80</v>
      </c>
      <c r="B81" s="245">
        <v>1</v>
      </c>
      <c r="C81" s="246" t="s">
        <v>15</v>
      </c>
      <c r="D81" s="250">
        <v>45443</v>
      </c>
      <c r="E81" s="246" t="s">
        <v>533</v>
      </c>
      <c r="F81" s="248" t="s">
        <v>534</v>
      </c>
      <c r="G81" s="248" t="s">
        <v>535</v>
      </c>
      <c r="H81" s="249">
        <v>0.75</v>
      </c>
      <c r="I81" s="248"/>
      <c r="J81" s="251" t="s">
        <v>403</v>
      </c>
      <c r="K81" s="247">
        <v>45507</v>
      </c>
      <c r="L81" s="251" t="s">
        <v>404</v>
      </c>
      <c r="M81" s="251"/>
      <c r="N81" s="251" t="s">
        <v>404</v>
      </c>
      <c r="O81" s="251" t="s">
        <v>405</v>
      </c>
      <c r="P81" s="252"/>
    </row>
    <row r="82" spans="1:16" x14ac:dyDescent="0.25">
      <c r="A82" s="244">
        <v>81</v>
      </c>
      <c r="B82" s="245">
        <v>1</v>
      </c>
      <c r="C82" s="246" t="s">
        <v>15</v>
      </c>
      <c r="D82" s="250">
        <v>45446</v>
      </c>
      <c r="E82" s="246" t="s">
        <v>536</v>
      </c>
      <c r="F82" s="248" t="s">
        <v>537</v>
      </c>
      <c r="G82" s="248" t="s">
        <v>538</v>
      </c>
      <c r="H82" s="249">
        <v>1.5</v>
      </c>
      <c r="I82" s="248"/>
      <c r="J82" s="251" t="s">
        <v>403</v>
      </c>
      <c r="K82" s="247">
        <v>45507</v>
      </c>
      <c r="L82" s="251" t="s">
        <v>404</v>
      </c>
      <c r="M82" s="251"/>
      <c r="N82" s="251" t="s">
        <v>404</v>
      </c>
      <c r="O82" s="251" t="s">
        <v>405</v>
      </c>
      <c r="P82" s="252"/>
    </row>
    <row r="83" spans="1:16" x14ac:dyDescent="0.25">
      <c r="A83" s="244">
        <v>82</v>
      </c>
      <c r="B83" s="245">
        <v>1</v>
      </c>
      <c r="C83" s="246" t="s">
        <v>15</v>
      </c>
      <c r="D83" s="250">
        <v>45446</v>
      </c>
      <c r="E83" s="246" t="s">
        <v>517</v>
      </c>
      <c r="F83" s="248" t="s">
        <v>518</v>
      </c>
      <c r="G83" s="248" t="s">
        <v>539</v>
      </c>
      <c r="H83" s="249">
        <v>0.4</v>
      </c>
      <c r="I83" s="248"/>
      <c r="J83" s="251" t="s">
        <v>403</v>
      </c>
      <c r="K83" s="247">
        <v>45507</v>
      </c>
      <c r="L83" s="251" t="s">
        <v>404</v>
      </c>
      <c r="M83" s="251"/>
      <c r="N83" s="251" t="s">
        <v>404</v>
      </c>
      <c r="O83" s="251" t="s">
        <v>405</v>
      </c>
      <c r="P83" s="252"/>
    </row>
    <row r="84" spans="1:16" x14ac:dyDescent="0.25">
      <c r="A84" s="244">
        <v>83</v>
      </c>
      <c r="B84" s="245">
        <v>1</v>
      </c>
      <c r="C84" s="246" t="s">
        <v>15</v>
      </c>
      <c r="D84" s="250">
        <v>45447</v>
      </c>
      <c r="E84" s="246" t="s">
        <v>533</v>
      </c>
      <c r="F84" s="248" t="s">
        <v>534</v>
      </c>
      <c r="G84" s="248" t="s">
        <v>540</v>
      </c>
      <c r="H84" s="249">
        <v>0.4</v>
      </c>
      <c r="I84" s="248"/>
      <c r="J84" s="251" t="s">
        <v>403</v>
      </c>
      <c r="K84" s="247">
        <v>45507</v>
      </c>
      <c r="L84" s="251" t="s">
        <v>404</v>
      </c>
      <c r="M84" s="251"/>
      <c r="N84" s="251" t="s">
        <v>404</v>
      </c>
      <c r="O84" s="251" t="s">
        <v>405</v>
      </c>
      <c r="P84" s="252"/>
    </row>
    <row r="85" spans="1:16" x14ac:dyDescent="0.25">
      <c r="A85" s="244">
        <v>84</v>
      </c>
      <c r="B85" s="245">
        <v>1</v>
      </c>
      <c r="C85" s="246" t="s">
        <v>15</v>
      </c>
      <c r="D85" s="250">
        <v>45449</v>
      </c>
      <c r="E85" s="246" t="s">
        <v>468</v>
      </c>
      <c r="F85" s="248" t="s">
        <v>469</v>
      </c>
      <c r="G85" s="248" t="s">
        <v>541</v>
      </c>
      <c r="H85" s="249">
        <v>0.75</v>
      </c>
      <c r="I85" s="248"/>
      <c r="J85" s="251" t="s">
        <v>403</v>
      </c>
      <c r="K85" s="247">
        <v>45507</v>
      </c>
      <c r="L85" s="251" t="s">
        <v>404</v>
      </c>
      <c r="M85" s="251"/>
      <c r="N85" s="251" t="s">
        <v>404</v>
      </c>
      <c r="O85" s="251" t="s">
        <v>405</v>
      </c>
      <c r="P85" s="252"/>
    </row>
    <row r="86" spans="1:16" x14ac:dyDescent="0.25">
      <c r="A86" s="244">
        <v>85</v>
      </c>
      <c r="B86" s="245">
        <v>1</v>
      </c>
      <c r="C86" s="246" t="s">
        <v>15</v>
      </c>
      <c r="D86" s="250">
        <v>45449</v>
      </c>
      <c r="E86" s="246" t="s">
        <v>542</v>
      </c>
      <c r="F86" s="248" t="s">
        <v>543</v>
      </c>
      <c r="G86" s="248" t="s">
        <v>544</v>
      </c>
      <c r="H86" s="249">
        <v>0.5</v>
      </c>
      <c r="I86" s="248"/>
      <c r="J86" s="251" t="s">
        <v>403</v>
      </c>
      <c r="K86" s="247">
        <v>45507</v>
      </c>
      <c r="L86" s="251" t="s">
        <v>404</v>
      </c>
      <c r="M86" s="251"/>
      <c r="N86" s="251" t="s">
        <v>404</v>
      </c>
      <c r="O86" s="251" t="s">
        <v>405</v>
      </c>
      <c r="P86" s="252"/>
    </row>
    <row r="87" spans="1:16" x14ac:dyDescent="0.25">
      <c r="A87" s="244">
        <v>86</v>
      </c>
      <c r="B87" s="245">
        <v>1</v>
      </c>
      <c r="C87" s="246" t="s">
        <v>15</v>
      </c>
      <c r="D87" s="250">
        <v>45449</v>
      </c>
      <c r="E87" s="246" t="s">
        <v>545</v>
      </c>
      <c r="F87" s="248" t="s">
        <v>546</v>
      </c>
      <c r="G87" s="248" t="s">
        <v>547</v>
      </c>
      <c r="H87" s="249">
        <v>0.5</v>
      </c>
      <c r="I87" s="248"/>
      <c r="J87" s="251" t="s">
        <v>403</v>
      </c>
      <c r="K87" s="247">
        <v>45507</v>
      </c>
      <c r="L87" s="251" t="s">
        <v>404</v>
      </c>
      <c r="M87" s="251"/>
      <c r="N87" s="251" t="s">
        <v>404</v>
      </c>
      <c r="O87" s="251" t="s">
        <v>405</v>
      </c>
      <c r="P87" s="252"/>
    </row>
    <row r="88" spans="1:16" x14ac:dyDescent="0.25">
      <c r="A88" s="244">
        <v>87</v>
      </c>
      <c r="B88" s="245">
        <v>1</v>
      </c>
      <c r="C88" s="246" t="s">
        <v>15</v>
      </c>
      <c r="D88" s="250">
        <v>45449</v>
      </c>
      <c r="E88" s="246" t="s">
        <v>526</v>
      </c>
      <c r="F88" s="248" t="s">
        <v>527</v>
      </c>
      <c r="G88" s="248" t="s">
        <v>548</v>
      </c>
      <c r="H88" s="249">
        <v>0.75</v>
      </c>
      <c r="I88" s="248"/>
      <c r="J88" s="251" t="s">
        <v>403</v>
      </c>
      <c r="K88" s="247">
        <v>45507</v>
      </c>
      <c r="L88" s="251" t="s">
        <v>404</v>
      </c>
      <c r="M88" s="251"/>
      <c r="N88" s="251" t="s">
        <v>404</v>
      </c>
      <c r="O88" s="251" t="s">
        <v>405</v>
      </c>
      <c r="P88" s="252"/>
    </row>
    <row r="89" spans="1:16" x14ac:dyDescent="0.25">
      <c r="A89" s="244">
        <v>88</v>
      </c>
      <c r="B89" s="245">
        <v>1</v>
      </c>
      <c r="C89" s="246" t="s">
        <v>15</v>
      </c>
      <c r="D89" s="250">
        <v>45450</v>
      </c>
      <c r="E89" s="246" t="s">
        <v>526</v>
      </c>
      <c r="F89" s="248" t="s">
        <v>527</v>
      </c>
      <c r="G89" s="248" t="s">
        <v>549</v>
      </c>
      <c r="H89" s="249">
        <v>0.4</v>
      </c>
      <c r="I89" s="248"/>
      <c r="J89" s="251" t="s">
        <v>403</v>
      </c>
      <c r="K89" s="247">
        <v>45507</v>
      </c>
      <c r="L89" s="251" t="s">
        <v>404</v>
      </c>
      <c r="M89" s="251"/>
      <c r="N89" s="251" t="s">
        <v>404</v>
      </c>
      <c r="O89" s="251" t="s">
        <v>405</v>
      </c>
      <c r="P89" s="252"/>
    </row>
    <row r="90" spans="1:16" x14ac:dyDescent="0.25">
      <c r="A90" s="244">
        <v>89</v>
      </c>
      <c r="B90" s="245">
        <v>1</v>
      </c>
      <c r="C90" s="246" t="s">
        <v>15</v>
      </c>
      <c r="D90" s="250">
        <v>45454</v>
      </c>
      <c r="E90" s="246" t="s">
        <v>536</v>
      </c>
      <c r="F90" s="248" t="s">
        <v>537</v>
      </c>
      <c r="G90" s="248" t="s">
        <v>550</v>
      </c>
      <c r="H90" s="249">
        <v>0.4</v>
      </c>
      <c r="I90" s="248"/>
      <c r="J90" s="251" t="s">
        <v>403</v>
      </c>
      <c r="K90" s="247">
        <v>45507</v>
      </c>
      <c r="L90" s="251" t="s">
        <v>404</v>
      </c>
      <c r="M90" s="251"/>
      <c r="N90" s="251" t="s">
        <v>404</v>
      </c>
      <c r="O90" s="251" t="s">
        <v>405</v>
      </c>
      <c r="P90" s="252"/>
    </row>
    <row r="91" spans="1:16" x14ac:dyDescent="0.25">
      <c r="A91" s="244">
        <v>90</v>
      </c>
      <c r="B91" s="245">
        <v>1</v>
      </c>
      <c r="C91" s="246" t="s">
        <v>15</v>
      </c>
      <c r="D91" s="250">
        <v>45454</v>
      </c>
      <c r="E91" s="246" t="s">
        <v>471</v>
      </c>
      <c r="F91" s="248" t="s">
        <v>472</v>
      </c>
      <c r="G91" s="248" t="s">
        <v>551</v>
      </c>
      <c r="H91" s="249">
        <v>0.5</v>
      </c>
      <c r="I91" s="248"/>
      <c r="J91" s="251" t="s">
        <v>403</v>
      </c>
      <c r="K91" s="247">
        <v>45507</v>
      </c>
      <c r="L91" s="251" t="s">
        <v>404</v>
      </c>
      <c r="M91" s="251"/>
      <c r="N91" s="251" t="s">
        <v>404</v>
      </c>
      <c r="O91" s="251" t="s">
        <v>405</v>
      </c>
      <c r="P91" s="252"/>
    </row>
    <row r="92" spans="1:16" x14ac:dyDescent="0.25">
      <c r="A92" s="244">
        <v>91</v>
      </c>
      <c r="B92" s="245">
        <v>1</v>
      </c>
      <c r="C92" s="246" t="s">
        <v>15</v>
      </c>
      <c r="D92" s="250">
        <v>45454</v>
      </c>
      <c r="E92" s="246" t="s">
        <v>552</v>
      </c>
      <c r="F92" s="248" t="s">
        <v>553</v>
      </c>
      <c r="G92" s="248" t="s">
        <v>554</v>
      </c>
      <c r="H92" s="249">
        <v>2</v>
      </c>
      <c r="I92" s="248"/>
      <c r="J92" s="251" t="s">
        <v>403</v>
      </c>
      <c r="K92" s="247">
        <v>45507</v>
      </c>
      <c r="L92" s="251" t="s">
        <v>404</v>
      </c>
      <c r="M92" s="251"/>
      <c r="N92" s="251" t="s">
        <v>404</v>
      </c>
      <c r="O92" s="251" t="s">
        <v>405</v>
      </c>
      <c r="P92" s="252"/>
    </row>
    <row r="93" spans="1:16" x14ac:dyDescent="0.25">
      <c r="A93" s="244">
        <v>92</v>
      </c>
      <c r="B93" s="245">
        <v>1</v>
      </c>
      <c r="C93" s="246" t="s">
        <v>15</v>
      </c>
      <c r="D93" s="250">
        <v>45455</v>
      </c>
      <c r="E93" s="246" t="s">
        <v>555</v>
      </c>
      <c r="F93" s="248" t="s">
        <v>556</v>
      </c>
      <c r="G93" s="248" t="s">
        <v>557</v>
      </c>
      <c r="H93" s="249">
        <v>0.4</v>
      </c>
      <c r="I93" s="248"/>
      <c r="J93" s="251" t="s">
        <v>403</v>
      </c>
      <c r="K93" s="247">
        <v>45507</v>
      </c>
      <c r="L93" s="251" t="s">
        <v>404</v>
      </c>
      <c r="M93" s="251"/>
      <c r="N93" s="251" t="s">
        <v>404</v>
      </c>
      <c r="O93" s="251" t="s">
        <v>405</v>
      </c>
      <c r="P93" s="252"/>
    </row>
    <row r="94" spans="1:16" x14ac:dyDescent="0.25">
      <c r="A94" s="244">
        <v>93</v>
      </c>
      <c r="B94" s="245">
        <v>1</v>
      </c>
      <c r="C94" s="246" t="s">
        <v>15</v>
      </c>
      <c r="D94" s="250">
        <v>45455</v>
      </c>
      <c r="E94" s="246" t="s">
        <v>552</v>
      </c>
      <c r="F94" s="248" t="s">
        <v>553</v>
      </c>
      <c r="G94" s="248" t="s">
        <v>558</v>
      </c>
      <c r="H94" s="249">
        <v>1.5</v>
      </c>
      <c r="I94" s="248"/>
      <c r="J94" s="251" t="s">
        <v>403</v>
      </c>
      <c r="K94" s="247">
        <v>45507</v>
      </c>
      <c r="L94" s="251" t="s">
        <v>404</v>
      </c>
      <c r="M94" s="251"/>
      <c r="N94" s="251" t="s">
        <v>404</v>
      </c>
      <c r="O94" s="251" t="s">
        <v>405</v>
      </c>
      <c r="P94" s="252"/>
    </row>
    <row r="95" spans="1:16" x14ac:dyDescent="0.25">
      <c r="A95" s="244">
        <v>94</v>
      </c>
      <c r="B95" s="245">
        <v>1</v>
      </c>
      <c r="C95" s="246" t="s">
        <v>15</v>
      </c>
      <c r="D95" s="250">
        <v>45456</v>
      </c>
      <c r="E95" s="246" t="s">
        <v>536</v>
      </c>
      <c r="F95" s="248" t="s">
        <v>537</v>
      </c>
      <c r="G95" s="248" t="s">
        <v>559</v>
      </c>
      <c r="H95" s="249">
        <v>0.5</v>
      </c>
      <c r="I95" s="248"/>
      <c r="J95" s="251" t="s">
        <v>403</v>
      </c>
      <c r="K95" s="247">
        <v>45507</v>
      </c>
      <c r="L95" s="251" t="s">
        <v>404</v>
      </c>
      <c r="M95" s="251"/>
      <c r="N95" s="251" t="s">
        <v>404</v>
      </c>
      <c r="O95" s="251" t="s">
        <v>405</v>
      </c>
      <c r="P95" s="252"/>
    </row>
    <row r="96" spans="1:16" x14ac:dyDescent="0.25">
      <c r="A96" s="244">
        <v>95</v>
      </c>
      <c r="B96" s="245">
        <v>1</v>
      </c>
      <c r="C96" s="246" t="s">
        <v>15</v>
      </c>
      <c r="D96" s="250">
        <v>45456</v>
      </c>
      <c r="E96" s="246" t="s">
        <v>555</v>
      </c>
      <c r="F96" s="248" t="s">
        <v>556</v>
      </c>
      <c r="G96" s="248" t="s">
        <v>560</v>
      </c>
      <c r="H96" s="249">
        <v>0.4</v>
      </c>
      <c r="I96" s="248"/>
      <c r="J96" s="251" t="s">
        <v>403</v>
      </c>
      <c r="K96" s="247">
        <v>45507</v>
      </c>
      <c r="L96" s="251" t="s">
        <v>404</v>
      </c>
      <c r="M96" s="251"/>
      <c r="N96" s="251" t="s">
        <v>404</v>
      </c>
      <c r="O96" s="251" t="s">
        <v>405</v>
      </c>
      <c r="P96" s="252"/>
    </row>
    <row r="97" spans="1:16" x14ac:dyDescent="0.25">
      <c r="A97" s="244">
        <v>96</v>
      </c>
      <c r="B97" s="245">
        <v>1</v>
      </c>
      <c r="C97" s="246" t="s">
        <v>15</v>
      </c>
      <c r="D97" s="250">
        <v>45457</v>
      </c>
      <c r="E97" s="246" t="s">
        <v>536</v>
      </c>
      <c r="F97" s="248" t="s">
        <v>537</v>
      </c>
      <c r="G97" s="248" t="s">
        <v>561</v>
      </c>
      <c r="H97" s="249">
        <v>0.25</v>
      </c>
      <c r="I97" s="248"/>
      <c r="J97" s="251" t="s">
        <v>403</v>
      </c>
      <c r="K97" s="247">
        <v>45507</v>
      </c>
      <c r="L97" s="251" t="s">
        <v>404</v>
      </c>
      <c r="M97" s="251"/>
      <c r="N97" s="251" t="s">
        <v>404</v>
      </c>
      <c r="O97" s="251" t="s">
        <v>405</v>
      </c>
      <c r="P97" s="252"/>
    </row>
    <row r="98" spans="1:16" x14ac:dyDescent="0.25">
      <c r="A98" s="244">
        <v>97</v>
      </c>
      <c r="B98" s="245">
        <v>1</v>
      </c>
      <c r="C98" s="246" t="s">
        <v>15</v>
      </c>
      <c r="D98" s="250">
        <v>45457</v>
      </c>
      <c r="E98" s="246" t="s">
        <v>555</v>
      </c>
      <c r="F98" s="248" t="s">
        <v>556</v>
      </c>
      <c r="G98" s="248" t="s">
        <v>562</v>
      </c>
      <c r="H98" s="249">
        <v>0.4</v>
      </c>
      <c r="I98" s="248"/>
      <c r="J98" s="251" t="s">
        <v>403</v>
      </c>
      <c r="K98" s="247">
        <v>45507</v>
      </c>
      <c r="L98" s="251" t="s">
        <v>404</v>
      </c>
      <c r="M98" s="251"/>
      <c r="N98" s="251" t="s">
        <v>404</v>
      </c>
      <c r="O98" s="251" t="s">
        <v>405</v>
      </c>
      <c r="P98" s="252"/>
    </row>
    <row r="99" spans="1:16" x14ac:dyDescent="0.25">
      <c r="A99" s="244">
        <v>98</v>
      </c>
      <c r="B99" s="245">
        <v>1</v>
      </c>
      <c r="C99" s="246" t="s">
        <v>15</v>
      </c>
      <c r="D99" s="250">
        <v>45460</v>
      </c>
      <c r="E99" s="246" t="s">
        <v>542</v>
      </c>
      <c r="F99" s="248" t="s">
        <v>543</v>
      </c>
      <c r="G99" s="248" t="s">
        <v>563</v>
      </c>
      <c r="H99" s="249">
        <v>0.5</v>
      </c>
      <c r="I99" s="248"/>
      <c r="J99" s="251" t="s">
        <v>403</v>
      </c>
      <c r="K99" s="247">
        <v>45507</v>
      </c>
      <c r="L99" s="251" t="s">
        <v>404</v>
      </c>
      <c r="M99" s="251"/>
      <c r="N99" s="251" t="s">
        <v>404</v>
      </c>
      <c r="O99" s="251" t="s">
        <v>405</v>
      </c>
      <c r="P99" s="252"/>
    </row>
    <row r="100" spans="1:16" x14ac:dyDescent="0.25">
      <c r="A100" s="244">
        <v>99</v>
      </c>
      <c r="B100" s="245">
        <v>1</v>
      </c>
      <c r="C100" s="246" t="s">
        <v>15</v>
      </c>
      <c r="D100" s="250">
        <v>45460</v>
      </c>
      <c r="E100" s="246" t="s">
        <v>545</v>
      </c>
      <c r="F100" s="248" t="s">
        <v>546</v>
      </c>
      <c r="G100" s="248" t="s">
        <v>564</v>
      </c>
      <c r="H100" s="249">
        <v>0.75</v>
      </c>
      <c r="I100" s="248"/>
      <c r="J100" s="251" t="s">
        <v>403</v>
      </c>
      <c r="K100" s="247">
        <v>45507</v>
      </c>
      <c r="L100" s="251" t="s">
        <v>404</v>
      </c>
      <c r="M100" s="251"/>
      <c r="N100" s="251" t="s">
        <v>404</v>
      </c>
      <c r="O100" s="251" t="s">
        <v>405</v>
      </c>
      <c r="P100" s="252"/>
    </row>
    <row r="101" spans="1:16" x14ac:dyDescent="0.25">
      <c r="A101" s="244">
        <v>100</v>
      </c>
      <c r="B101" s="245">
        <v>1</v>
      </c>
      <c r="C101" s="246" t="s">
        <v>15</v>
      </c>
      <c r="D101" s="250">
        <v>45460</v>
      </c>
      <c r="E101" s="246" t="s">
        <v>526</v>
      </c>
      <c r="F101" s="248" t="s">
        <v>527</v>
      </c>
      <c r="G101" s="248" t="s">
        <v>565</v>
      </c>
      <c r="H101" s="249">
        <v>0.25</v>
      </c>
      <c r="I101" s="248"/>
      <c r="J101" s="251" t="s">
        <v>403</v>
      </c>
      <c r="K101" s="247">
        <v>45507</v>
      </c>
      <c r="L101" s="251" t="s">
        <v>404</v>
      </c>
      <c r="M101" s="251"/>
      <c r="N101" s="251" t="s">
        <v>404</v>
      </c>
      <c r="O101" s="251" t="s">
        <v>405</v>
      </c>
      <c r="P101" s="252"/>
    </row>
    <row r="102" spans="1:16" x14ac:dyDescent="0.25">
      <c r="A102" s="244">
        <v>101</v>
      </c>
      <c r="B102" s="245">
        <v>1</v>
      </c>
      <c r="C102" s="246" t="s">
        <v>15</v>
      </c>
      <c r="D102" s="250">
        <v>45460</v>
      </c>
      <c r="E102" s="246" t="s">
        <v>555</v>
      </c>
      <c r="F102" s="248" t="s">
        <v>556</v>
      </c>
      <c r="G102" s="248" t="s">
        <v>566</v>
      </c>
      <c r="H102" s="249">
        <v>1.75</v>
      </c>
      <c r="I102" s="248"/>
      <c r="J102" s="251" t="s">
        <v>403</v>
      </c>
      <c r="K102" s="247">
        <v>45507</v>
      </c>
      <c r="L102" s="251" t="s">
        <v>404</v>
      </c>
      <c r="M102" s="251"/>
      <c r="N102" s="251" t="s">
        <v>404</v>
      </c>
      <c r="O102" s="251" t="s">
        <v>405</v>
      </c>
      <c r="P102" s="252"/>
    </row>
    <row r="103" spans="1:16" x14ac:dyDescent="0.25">
      <c r="A103" s="244">
        <v>102</v>
      </c>
      <c r="B103" s="245">
        <v>1</v>
      </c>
      <c r="C103" s="246" t="s">
        <v>15</v>
      </c>
      <c r="D103" s="250">
        <v>45461</v>
      </c>
      <c r="E103" s="246" t="s">
        <v>555</v>
      </c>
      <c r="F103" s="248" t="s">
        <v>556</v>
      </c>
      <c r="G103" s="248" t="s">
        <v>567</v>
      </c>
      <c r="H103" s="249">
        <v>0.4</v>
      </c>
      <c r="I103" s="248"/>
      <c r="J103" s="251" t="s">
        <v>403</v>
      </c>
      <c r="K103" s="247">
        <v>45507</v>
      </c>
      <c r="L103" s="251" t="s">
        <v>404</v>
      </c>
      <c r="M103" s="251"/>
      <c r="N103" s="251" t="s">
        <v>404</v>
      </c>
      <c r="O103" s="251" t="s">
        <v>405</v>
      </c>
      <c r="P103" s="252"/>
    </row>
    <row r="104" spans="1:16" x14ac:dyDescent="0.25">
      <c r="A104" s="244">
        <v>103</v>
      </c>
      <c r="B104" s="245">
        <v>1</v>
      </c>
      <c r="C104" s="246" t="s">
        <v>15</v>
      </c>
      <c r="D104" s="250">
        <v>45462</v>
      </c>
      <c r="E104" s="246" t="s">
        <v>468</v>
      </c>
      <c r="F104" s="248" t="s">
        <v>469</v>
      </c>
      <c r="G104" s="248" t="s">
        <v>568</v>
      </c>
      <c r="H104" s="249">
        <v>0.4</v>
      </c>
      <c r="I104" s="248"/>
      <c r="J104" s="251" t="s">
        <v>403</v>
      </c>
      <c r="K104" s="247">
        <v>45507</v>
      </c>
      <c r="L104" s="251" t="s">
        <v>404</v>
      </c>
      <c r="M104" s="251"/>
      <c r="N104" s="251" t="s">
        <v>404</v>
      </c>
      <c r="O104" s="251" t="s">
        <v>405</v>
      </c>
      <c r="P104" s="252"/>
    </row>
    <row r="105" spans="1:16" x14ac:dyDescent="0.25">
      <c r="A105" s="244">
        <v>104</v>
      </c>
      <c r="B105" s="245">
        <v>1</v>
      </c>
      <c r="C105" s="246" t="s">
        <v>15</v>
      </c>
      <c r="D105" s="250">
        <v>45462</v>
      </c>
      <c r="E105" s="246" t="s">
        <v>468</v>
      </c>
      <c r="F105" s="248" t="s">
        <v>469</v>
      </c>
      <c r="G105" s="248" t="s">
        <v>569</v>
      </c>
      <c r="H105" s="249">
        <v>0.5</v>
      </c>
      <c r="I105" s="248"/>
      <c r="J105" s="251" t="s">
        <v>403</v>
      </c>
      <c r="K105" s="247">
        <v>45507</v>
      </c>
      <c r="L105" s="251" t="s">
        <v>404</v>
      </c>
      <c r="M105" s="251"/>
      <c r="N105" s="251" t="s">
        <v>404</v>
      </c>
      <c r="O105" s="251" t="s">
        <v>405</v>
      </c>
      <c r="P105" s="252"/>
    </row>
    <row r="106" spans="1:16" x14ac:dyDescent="0.25">
      <c r="A106" s="244">
        <v>105</v>
      </c>
      <c r="B106" s="245">
        <v>1</v>
      </c>
      <c r="C106" s="246" t="s">
        <v>15</v>
      </c>
      <c r="D106" s="250">
        <v>45462</v>
      </c>
      <c r="E106" s="246" t="s">
        <v>570</v>
      </c>
      <c r="F106" s="248" t="s">
        <v>571</v>
      </c>
      <c r="G106" s="248" t="s">
        <v>572</v>
      </c>
      <c r="H106" s="249">
        <v>1.5</v>
      </c>
      <c r="I106" s="248"/>
      <c r="J106" s="251" t="s">
        <v>403</v>
      </c>
      <c r="K106" s="247">
        <v>45507</v>
      </c>
      <c r="L106" s="251" t="s">
        <v>404</v>
      </c>
      <c r="M106" s="251"/>
      <c r="N106" s="251" t="s">
        <v>404</v>
      </c>
      <c r="O106" s="251" t="s">
        <v>405</v>
      </c>
      <c r="P106" s="252"/>
    </row>
    <row r="107" spans="1:16" x14ac:dyDescent="0.25">
      <c r="A107" s="244">
        <v>106</v>
      </c>
      <c r="B107" s="245">
        <v>1</v>
      </c>
      <c r="C107" s="246" t="s">
        <v>15</v>
      </c>
      <c r="D107" s="250">
        <v>45463</v>
      </c>
      <c r="E107" s="246" t="s">
        <v>573</v>
      </c>
      <c r="F107" s="248" t="s">
        <v>574</v>
      </c>
      <c r="G107" s="248" t="s">
        <v>575</v>
      </c>
      <c r="H107" s="249">
        <v>0.75</v>
      </c>
      <c r="I107" s="248"/>
      <c r="J107" s="251" t="s">
        <v>403</v>
      </c>
      <c r="K107" s="247">
        <v>45507</v>
      </c>
      <c r="L107" s="251" t="s">
        <v>404</v>
      </c>
      <c r="M107" s="251"/>
      <c r="N107" s="251" t="s">
        <v>404</v>
      </c>
      <c r="O107" s="251" t="s">
        <v>405</v>
      </c>
      <c r="P107" s="252"/>
    </row>
    <row r="108" spans="1:16" x14ac:dyDescent="0.25">
      <c r="A108" s="244">
        <v>107</v>
      </c>
      <c r="B108" s="245">
        <v>1</v>
      </c>
      <c r="C108" s="246" t="s">
        <v>15</v>
      </c>
      <c r="D108" s="250">
        <v>45464</v>
      </c>
      <c r="E108" s="246" t="s">
        <v>542</v>
      </c>
      <c r="F108" s="248" t="s">
        <v>543</v>
      </c>
      <c r="G108" s="248" t="s">
        <v>576</v>
      </c>
      <c r="H108" s="249">
        <v>0.4</v>
      </c>
      <c r="I108" s="248"/>
      <c r="J108" s="251" t="s">
        <v>403</v>
      </c>
      <c r="K108" s="247">
        <v>45507</v>
      </c>
      <c r="L108" s="251" t="s">
        <v>404</v>
      </c>
      <c r="M108" s="251"/>
      <c r="N108" s="251" t="s">
        <v>404</v>
      </c>
      <c r="O108" s="251" t="s">
        <v>405</v>
      </c>
      <c r="P108" s="252"/>
    </row>
    <row r="109" spans="1:16" x14ac:dyDescent="0.25">
      <c r="A109" s="244">
        <v>108</v>
      </c>
      <c r="B109" s="245">
        <v>1</v>
      </c>
      <c r="C109" s="246" t="s">
        <v>15</v>
      </c>
      <c r="D109" s="250">
        <v>45464</v>
      </c>
      <c r="E109" s="246" t="s">
        <v>573</v>
      </c>
      <c r="F109" s="248" t="s">
        <v>574</v>
      </c>
      <c r="G109" s="248" t="s">
        <v>577</v>
      </c>
      <c r="H109" s="249">
        <v>0.5</v>
      </c>
      <c r="I109" s="248"/>
      <c r="J109" s="251" t="s">
        <v>403</v>
      </c>
      <c r="K109" s="247">
        <v>45507</v>
      </c>
      <c r="L109" s="251" t="s">
        <v>404</v>
      </c>
      <c r="M109" s="251"/>
      <c r="N109" s="251" t="s">
        <v>404</v>
      </c>
      <c r="O109" s="251" t="s">
        <v>405</v>
      </c>
      <c r="P109" s="252"/>
    </row>
    <row r="110" spans="1:16" x14ac:dyDescent="0.25">
      <c r="A110" s="244">
        <v>109</v>
      </c>
      <c r="B110" s="245">
        <v>1</v>
      </c>
      <c r="C110" s="246" t="s">
        <v>15</v>
      </c>
      <c r="D110" s="250">
        <v>45467</v>
      </c>
      <c r="E110" s="246" t="s">
        <v>510</v>
      </c>
      <c r="F110" s="248" t="s">
        <v>511</v>
      </c>
      <c r="G110" s="248" t="s">
        <v>578</v>
      </c>
      <c r="H110" s="249">
        <v>1</v>
      </c>
      <c r="I110" s="248"/>
      <c r="J110" s="251" t="s">
        <v>403</v>
      </c>
      <c r="K110" s="247">
        <v>45507</v>
      </c>
      <c r="L110" s="251" t="s">
        <v>404</v>
      </c>
      <c r="M110" s="251"/>
      <c r="N110" s="251" t="s">
        <v>404</v>
      </c>
      <c r="O110" s="251" t="s">
        <v>405</v>
      </c>
      <c r="P110" s="252"/>
    </row>
    <row r="111" spans="1:16" x14ac:dyDescent="0.25">
      <c r="A111" s="244">
        <v>110</v>
      </c>
      <c r="B111" s="245">
        <v>1</v>
      </c>
      <c r="C111" s="246" t="s">
        <v>15</v>
      </c>
      <c r="D111" s="250">
        <v>45467</v>
      </c>
      <c r="E111" s="246" t="s">
        <v>579</v>
      </c>
      <c r="F111" s="248" t="s">
        <v>580</v>
      </c>
      <c r="G111" s="248" t="s">
        <v>581</v>
      </c>
      <c r="H111" s="249">
        <v>0.75</v>
      </c>
      <c r="I111" s="248"/>
      <c r="J111" s="251" t="s">
        <v>403</v>
      </c>
      <c r="K111" s="247">
        <v>45507</v>
      </c>
      <c r="L111" s="251" t="s">
        <v>404</v>
      </c>
      <c r="M111" s="251"/>
      <c r="N111" s="251" t="s">
        <v>404</v>
      </c>
      <c r="O111" s="251" t="s">
        <v>405</v>
      </c>
      <c r="P111" s="252"/>
    </row>
    <row r="112" spans="1:16" x14ac:dyDescent="0.25">
      <c r="A112" s="244">
        <v>111</v>
      </c>
      <c r="B112" s="245">
        <v>1</v>
      </c>
      <c r="C112" s="246" t="s">
        <v>15</v>
      </c>
      <c r="D112" s="250">
        <v>45468</v>
      </c>
      <c r="E112" s="246" t="s">
        <v>582</v>
      </c>
      <c r="F112" s="248" t="s">
        <v>583</v>
      </c>
      <c r="G112" s="248" t="s">
        <v>584</v>
      </c>
      <c r="H112" s="249">
        <v>0.4</v>
      </c>
      <c r="I112" s="248"/>
      <c r="J112" s="251" t="s">
        <v>403</v>
      </c>
      <c r="K112" s="247">
        <v>45507</v>
      </c>
      <c r="L112" s="251" t="s">
        <v>404</v>
      </c>
      <c r="M112" s="251"/>
      <c r="N112" s="251" t="s">
        <v>404</v>
      </c>
      <c r="O112" s="251" t="s">
        <v>405</v>
      </c>
      <c r="P112" s="252"/>
    </row>
    <row r="113" spans="1:16" x14ac:dyDescent="0.25">
      <c r="A113" s="244">
        <v>112</v>
      </c>
      <c r="B113" s="245">
        <v>1</v>
      </c>
      <c r="C113" s="246" t="s">
        <v>15</v>
      </c>
      <c r="D113" s="250">
        <v>45468</v>
      </c>
      <c r="E113" s="246" t="s">
        <v>513</v>
      </c>
      <c r="F113" s="248" t="s">
        <v>514</v>
      </c>
      <c r="G113" s="248" t="s">
        <v>585</v>
      </c>
      <c r="H113" s="249">
        <v>0.4</v>
      </c>
      <c r="I113" s="248"/>
      <c r="J113" s="251" t="s">
        <v>403</v>
      </c>
      <c r="K113" s="247">
        <v>45507</v>
      </c>
      <c r="L113" s="251" t="s">
        <v>404</v>
      </c>
      <c r="M113" s="251"/>
      <c r="N113" s="251" t="s">
        <v>404</v>
      </c>
      <c r="O113" s="251" t="s">
        <v>405</v>
      </c>
      <c r="P113" s="252"/>
    </row>
    <row r="114" spans="1:16" x14ac:dyDescent="0.25">
      <c r="A114" s="244">
        <v>113</v>
      </c>
      <c r="B114" s="245">
        <v>1</v>
      </c>
      <c r="C114" s="246" t="s">
        <v>15</v>
      </c>
      <c r="D114" s="250">
        <v>45468</v>
      </c>
      <c r="E114" s="246" t="s">
        <v>586</v>
      </c>
      <c r="F114" s="248" t="s">
        <v>587</v>
      </c>
      <c r="G114" s="248" t="s">
        <v>588</v>
      </c>
      <c r="H114" s="249">
        <v>1</v>
      </c>
      <c r="I114" s="248"/>
      <c r="J114" s="251" t="s">
        <v>403</v>
      </c>
      <c r="K114" s="247">
        <v>45507</v>
      </c>
      <c r="L114" s="251" t="s">
        <v>404</v>
      </c>
      <c r="M114" s="251"/>
      <c r="N114" s="251" t="s">
        <v>404</v>
      </c>
      <c r="O114" s="251" t="s">
        <v>405</v>
      </c>
      <c r="P114" s="252"/>
    </row>
    <row r="115" spans="1:16" x14ac:dyDescent="0.25">
      <c r="A115" s="244">
        <v>114</v>
      </c>
      <c r="B115" s="245">
        <v>1</v>
      </c>
      <c r="C115" s="246" t="s">
        <v>15</v>
      </c>
      <c r="D115" s="250">
        <v>45470</v>
      </c>
      <c r="E115" s="246" t="s">
        <v>471</v>
      </c>
      <c r="F115" s="248" t="s">
        <v>472</v>
      </c>
      <c r="G115" s="248" t="s">
        <v>589</v>
      </c>
      <c r="H115" s="249">
        <v>0.4</v>
      </c>
      <c r="I115" s="248"/>
      <c r="J115" s="251" t="s">
        <v>403</v>
      </c>
      <c r="K115" s="247">
        <v>45507</v>
      </c>
      <c r="L115" s="251" t="s">
        <v>404</v>
      </c>
      <c r="M115" s="251"/>
      <c r="N115" s="251" t="s">
        <v>404</v>
      </c>
      <c r="O115" s="251" t="s">
        <v>405</v>
      </c>
      <c r="P115" s="252"/>
    </row>
    <row r="116" spans="1:16" x14ac:dyDescent="0.25">
      <c r="A116" s="244">
        <v>115</v>
      </c>
      <c r="B116" s="245">
        <v>1</v>
      </c>
      <c r="C116" s="246" t="s">
        <v>15</v>
      </c>
      <c r="D116" s="250">
        <v>45470</v>
      </c>
      <c r="E116" s="246" t="s">
        <v>590</v>
      </c>
      <c r="F116" s="248" t="s">
        <v>591</v>
      </c>
      <c r="G116" s="248" t="s">
        <v>592</v>
      </c>
      <c r="H116" s="249">
        <v>0.75</v>
      </c>
      <c r="I116" s="248"/>
      <c r="J116" s="251" t="s">
        <v>403</v>
      </c>
      <c r="K116" s="247">
        <v>45507</v>
      </c>
      <c r="L116" s="251" t="s">
        <v>404</v>
      </c>
      <c r="M116" s="251"/>
      <c r="N116" s="251" t="s">
        <v>404</v>
      </c>
      <c r="O116" s="251" t="s">
        <v>405</v>
      </c>
      <c r="P116" s="252"/>
    </row>
    <row r="117" spans="1:16" x14ac:dyDescent="0.25">
      <c r="A117" s="244">
        <v>116</v>
      </c>
      <c r="B117" s="245">
        <v>1</v>
      </c>
      <c r="C117" s="246" t="s">
        <v>15</v>
      </c>
      <c r="D117" s="250">
        <v>45471</v>
      </c>
      <c r="E117" s="246" t="s">
        <v>593</v>
      </c>
      <c r="F117" s="248" t="s">
        <v>594</v>
      </c>
      <c r="G117" s="248" t="s">
        <v>595</v>
      </c>
      <c r="H117" s="249">
        <v>0.5</v>
      </c>
      <c r="I117" s="248"/>
      <c r="J117" s="251" t="s">
        <v>403</v>
      </c>
      <c r="K117" s="247">
        <v>45507</v>
      </c>
      <c r="L117" s="251" t="s">
        <v>404</v>
      </c>
      <c r="M117" s="251"/>
      <c r="N117" s="251" t="s">
        <v>404</v>
      </c>
      <c r="O117" s="251" t="s">
        <v>405</v>
      </c>
      <c r="P117" s="252"/>
    </row>
    <row r="118" spans="1:16" x14ac:dyDescent="0.25">
      <c r="A118" s="244">
        <v>117</v>
      </c>
      <c r="B118" s="245">
        <v>1</v>
      </c>
      <c r="C118" s="246" t="s">
        <v>15</v>
      </c>
      <c r="D118" s="250">
        <v>45475</v>
      </c>
      <c r="E118" s="246" t="s">
        <v>468</v>
      </c>
      <c r="F118" s="248" t="s">
        <v>469</v>
      </c>
      <c r="G118" s="248" t="s">
        <v>596</v>
      </c>
      <c r="H118" s="249">
        <v>0.5</v>
      </c>
      <c r="I118" s="248"/>
      <c r="J118" s="251" t="s">
        <v>403</v>
      </c>
      <c r="K118" s="247">
        <v>45507</v>
      </c>
      <c r="L118" s="251" t="s">
        <v>404</v>
      </c>
      <c r="M118" s="251"/>
      <c r="N118" s="251" t="s">
        <v>404</v>
      </c>
      <c r="O118" s="251" t="s">
        <v>405</v>
      </c>
      <c r="P118" s="252"/>
    </row>
    <row r="119" spans="1:16" x14ac:dyDescent="0.25">
      <c r="A119" s="244">
        <v>118</v>
      </c>
      <c r="B119" s="245">
        <v>1</v>
      </c>
      <c r="C119" s="246" t="s">
        <v>15</v>
      </c>
      <c r="D119" s="250">
        <v>45475</v>
      </c>
      <c r="E119" s="246" t="s">
        <v>593</v>
      </c>
      <c r="F119" s="248" t="s">
        <v>594</v>
      </c>
      <c r="G119" s="248" t="s">
        <v>597</v>
      </c>
      <c r="H119" s="249">
        <v>0.4</v>
      </c>
      <c r="I119" s="248"/>
      <c r="J119" s="251" t="s">
        <v>403</v>
      </c>
      <c r="K119" s="247">
        <v>45507</v>
      </c>
      <c r="L119" s="251" t="s">
        <v>404</v>
      </c>
      <c r="M119" s="251"/>
      <c r="N119" s="251" t="s">
        <v>404</v>
      </c>
      <c r="O119" s="251" t="s">
        <v>405</v>
      </c>
      <c r="P119" s="252"/>
    </row>
    <row r="120" spans="1:16" x14ac:dyDescent="0.25">
      <c r="A120" s="244">
        <v>119</v>
      </c>
      <c r="B120" s="245">
        <v>1</v>
      </c>
      <c r="C120" s="246" t="s">
        <v>15</v>
      </c>
      <c r="D120" s="250">
        <v>45476</v>
      </c>
      <c r="E120" s="246" t="s">
        <v>471</v>
      </c>
      <c r="F120" s="248" t="s">
        <v>472</v>
      </c>
      <c r="G120" s="248" t="s">
        <v>598</v>
      </c>
      <c r="H120" s="249">
        <v>0.4</v>
      </c>
      <c r="I120" s="248"/>
      <c r="J120" s="251" t="s">
        <v>403</v>
      </c>
      <c r="K120" s="247">
        <v>45507</v>
      </c>
      <c r="L120" s="251" t="s">
        <v>404</v>
      </c>
      <c r="M120" s="251"/>
      <c r="N120" s="251" t="s">
        <v>404</v>
      </c>
      <c r="O120" s="251" t="s">
        <v>405</v>
      </c>
      <c r="P120" s="252"/>
    </row>
    <row r="121" spans="1:16" x14ac:dyDescent="0.25">
      <c r="A121" s="244">
        <v>120</v>
      </c>
      <c r="B121" s="245">
        <v>1</v>
      </c>
      <c r="C121" s="246" t="s">
        <v>15</v>
      </c>
      <c r="D121" s="250">
        <v>45476</v>
      </c>
      <c r="E121" s="246" t="s">
        <v>599</v>
      </c>
      <c r="F121" s="248" t="s">
        <v>600</v>
      </c>
      <c r="G121" s="248" t="s">
        <v>601</v>
      </c>
      <c r="H121" s="249">
        <v>0.25</v>
      </c>
      <c r="I121" s="248"/>
      <c r="J121" s="251" t="s">
        <v>403</v>
      </c>
      <c r="K121" s="247">
        <v>45507</v>
      </c>
      <c r="L121" s="251" t="s">
        <v>404</v>
      </c>
      <c r="M121" s="251"/>
      <c r="N121" s="251" t="s">
        <v>404</v>
      </c>
      <c r="O121" s="251" t="s">
        <v>405</v>
      </c>
      <c r="P121" s="252"/>
    </row>
    <row r="122" spans="1:16" x14ac:dyDescent="0.25">
      <c r="A122" s="244">
        <v>121</v>
      </c>
      <c r="B122" s="245">
        <v>1</v>
      </c>
      <c r="C122" s="246" t="s">
        <v>15</v>
      </c>
      <c r="D122" s="250">
        <v>45476</v>
      </c>
      <c r="E122" s="246" t="s">
        <v>590</v>
      </c>
      <c r="F122" s="248" t="s">
        <v>591</v>
      </c>
      <c r="G122" s="248" t="s">
        <v>602</v>
      </c>
      <c r="H122" s="249">
        <v>0.4</v>
      </c>
      <c r="I122" s="248"/>
      <c r="J122" s="251" t="s">
        <v>403</v>
      </c>
      <c r="K122" s="247">
        <v>45507</v>
      </c>
      <c r="L122" s="251" t="s">
        <v>404</v>
      </c>
      <c r="M122" s="251"/>
      <c r="N122" s="251" t="s">
        <v>404</v>
      </c>
      <c r="O122" s="251" t="s">
        <v>405</v>
      </c>
      <c r="P122" s="252"/>
    </row>
    <row r="123" spans="1:16" x14ac:dyDescent="0.25">
      <c r="A123" s="244">
        <v>122</v>
      </c>
      <c r="B123" s="245">
        <v>1</v>
      </c>
      <c r="C123" s="246" t="s">
        <v>15</v>
      </c>
      <c r="D123" s="250">
        <v>45477</v>
      </c>
      <c r="E123" s="246" t="s">
        <v>603</v>
      </c>
      <c r="F123" s="248" t="s">
        <v>604</v>
      </c>
      <c r="G123" s="248" t="s">
        <v>605</v>
      </c>
      <c r="H123" s="249">
        <v>0.5</v>
      </c>
      <c r="I123" s="248"/>
      <c r="J123" s="251" t="s">
        <v>403</v>
      </c>
      <c r="K123" s="247">
        <v>45507</v>
      </c>
      <c r="L123" s="251" t="s">
        <v>404</v>
      </c>
      <c r="M123" s="251"/>
      <c r="N123" s="251" t="s">
        <v>404</v>
      </c>
      <c r="O123" s="251" t="s">
        <v>405</v>
      </c>
      <c r="P123" s="252"/>
    </row>
    <row r="124" spans="1:16" x14ac:dyDescent="0.25">
      <c r="A124" s="244">
        <v>123</v>
      </c>
      <c r="B124" s="245">
        <v>1</v>
      </c>
      <c r="C124" s="246" t="s">
        <v>15</v>
      </c>
      <c r="D124" s="250">
        <v>45478</v>
      </c>
      <c r="E124" s="246" t="s">
        <v>593</v>
      </c>
      <c r="F124" s="248" t="s">
        <v>594</v>
      </c>
      <c r="G124" s="248" t="s">
        <v>606</v>
      </c>
      <c r="H124" s="249">
        <v>0.5</v>
      </c>
      <c r="I124" s="248"/>
      <c r="J124" s="251" t="s">
        <v>403</v>
      </c>
      <c r="K124" s="247">
        <v>45507</v>
      </c>
      <c r="L124" s="251" t="s">
        <v>404</v>
      </c>
      <c r="M124" s="251"/>
      <c r="N124" s="251" t="s">
        <v>404</v>
      </c>
      <c r="O124" s="251" t="s">
        <v>405</v>
      </c>
      <c r="P124" s="252"/>
    </row>
    <row r="125" spans="1:16" x14ac:dyDescent="0.25">
      <c r="A125" s="244">
        <v>124</v>
      </c>
      <c r="B125" s="245">
        <v>1</v>
      </c>
      <c r="C125" s="246" t="s">
        <v>15</v>
      </c>
      <c r="D125" s="250">
        <v>45478</v>
      </c>
      <c r="E125" s="246" t="s">
        <v>607</v>
      </c>
      <c r="F125" s="248" t="s">
        <v>608</v>
      </c>
      <c r="G125" s="248" t="s">
        <v>609</v>
      </c>
      <c r="H125" s="249">
        <v>0.5</v>
      </c>
      <c r="I125" s="248"/>
      <c r="J125" s="251" t="s">
        <v>403</v>
      </c>
      <c r="K125" s="247">
        <v>45507</v>
      </c>
      <c r="L125" s="251" t="s">
        <v>404</v>
      </c>
      <c r="M125" s="251"/>
      <c r="N125" s="251" t="s">
        <v>404</v>
      </c>
      <c r="O125" s="251" t="s">
        <v>405</v>
      </c>
      <c r="P125" s="252"/>
    </row>
    <row r="126" spans="1:16" x14ac:dyDescent="0.25">
      <c r="A126" s="244">
        <v>125</v>
      </c>
      <c r="B126" s="245">
        <v>1</v>
      </c>
      <c r="C126" s="246" t="s">
        <v>15</v>
      </c>
      <c r="D126" s="250">
        <v>45479</v>
      </c>
      <c r="E126" s="246" t="s">
        <v>610</v>
      </c>
      <c r="F126" s="248" t="s">
        <v>611</v>
      </c>
      <c r="G126" s="248" t="s">
        <v>612</v>
      </c>
      <c r="H126" s="249">
        <v>0.75</v>
      </c>
      <c r="I126" s="248"/>
      <c r="J126" s="251" t="s">
        <v>403</v>
      </c>
      <c r="K126" s="247">
        <v>45507</v>
      </c>
      <c r="L126" s="251" t="s">
        <v>404</v>
      </c>
      <c r="M126" s="251"/>
      <c r="N126" s="251" t="s">
        <v>404</v>
      </c>
      <c r="O126" s="251" t="s">
        <v>405</v>
      </c>
      <c r="P126" s="252"/>
    </row>
    <row r="127" spans="1:16" x14ac:dyDescent="0.25">
      <c r="A127" s="244">
        <v>126</v>
      </c>
      <c r="B127" s="245">
        <v>1</v>
      </c>
      <c r="C127" s="246" t="s">
        <v>15</v>
      </c>
      <c r="D127" s="250">
        <v>45479</v>
      </c>
      <c r="E127" s="246" t="s">
        <v>513</v>
      </c>
      <c r="F127" s="248" t="s">
        <v>514</v>
      </c>
      <c r="G127" s="248" t="s">
        <v>613</v>
      </c>
      <c r="H127" s="249">
        <v>0.5</v>
      </c>
      <c r="I127" s="248"/>
      <c r="J127" s="251" t="s">
        <v>403</v>
      </c>
      <c r="K127" s="247">
        <v>45507</v>
      </c>
      <c r="L127" s="251" t="s">
        <v>404</v>
      </c>
      <c r="M127" s="251"/>
      <c r="N127" s="251" t="s">
        <v>404</v>
      </c>
      <c r="O127" s="251" t="s">
        <v>405</v>
      </c>
      <c r="P127" s="252"/>
    </row>
    <row r="128" spans="1:16" x14ac:dyDescent="0.25">
      <c r="A128" s="244">
        <v>127</v>
      </c>
      <c r="B128" s="245">
        <v>1</v>
      </c>
      <c r="C128" s="246" t="s">
        <v>15</v>
      </c>
      <c r="D128" s="250">
        <v>45479</v>
      </c>
      <c r="E128" s="246" t="s">
        <v>590</v>
      </c>
      <c r="F128" s="248" t="s">
        <v>591</v>
      </c>
      <c r="G128" s="248" t="s">
        <v>614</v>
      </c>
      <c r="H128" s="249">
        <v>0.75</v>
      </c>
      <c r="I128" s="248"/>
      <c r="J128" s="251" t="s">
        <v>403</v>
      </c>
      <c r="K128" s="247">
        <v>45507</v>
      </c>
      <c r="L128" s="251" t="s">
        <v>404</v>
      </c>
      <c r="M128" s="251"/>
      <c r="N128" s="251" t="s">
        <v>404</v>
      </c>
      <c r="O128" s="251" t="s">
        <v>405</v>
      </c>
      <c r="P128" s="252"/>
    </row>
    <row r="129" spans="1:16" x14ac:dyDescent="0.25">
      <c r="A129" s="244">
        <v>128</v>
      </c>
      <c r="B129" s="245">
        <v>1</v>
      </c>
      <c r="C129" s="246" t="s">
        <v>15</v>
      </c>
      <c r="D129" s="250">
        <v>45480</v>
      </c>
      <c r="E129" s="246" t="s">
        <v>610</v>
      </c>
      <c r="F129" s="248" t="s">
        <v>611</v>
      </c>
      <c r="G129" s="248" t="s">
        <v>615</v>
      </c>
      <c r="H129" s="249">
        <v>0.25</v>
      </c>
      <c r="I129" s="248"/>
      <c r="J129" s="251" t="s">
        <v>403</v>
      </c>
      <c r="K129" s="247">
        <v>45507</v>
      </c>
      <c r="L129" s="251" t="s">
        <v>404</v>
      </c>
      <c r="M129" s="251"/>
      <c r="N129" s="251" t="s">
        <v>404</v>
      </c>
      <c r="O129" s="251" t="s">
        <v>405</v>
      </c>
      <c r="P129" s="252"/>
    </row>
    <row r="130" spans="1:16" x14ac:dyDescent="0.25">
      <c r="A130" s="244">
        <v>129</v>
      </c>
      <c r="B130" s="245">
        <v>1</v>
      </c>
      <c r="C130" s="246" t="s">
        <v>15</v>
      </c>
      <c r="D130" s="250">
        <v>45480</v>
      </c>
      <c r="E130" s="246" t="s">
        <v>471</v>
      </c>
      <c r="F130" s="248" t="s">
        <v>472</v>
      </c>
      <c r="G130" s="248" t="s">
        <v>616</v>
      </c>
      <c r="H130" s="249">
        <v>0.75</v>
      </c>
      <c r="I130" s="248"/>
      <c r="J130" s="251" t="s">
        <v>403</v>
      </c>
      <c r="K130" s="247">
        <v>45507</v>
      </c>
      <c r="L130" s="251" t="s">
        <v>404</v>
      </c>
      <c r="M130" s="251"/>
      <c r="N130" s="251" t="s">
        <v>404</v>
      </c>
      <c r="O130" s="251" t="s">
        <v>405</v>
      </c>
      <c r="P130" s="252"/>
    </row>
    <row r="131" spans="1:16" x14ac:dyDescent="0.25">
      <c r="A131" s="244">
        <v>130</v>
      </c>
      <c r="B131" s="245">
        <v>1</v>
      </c>
      <c r="C131" s="246" t="s">
        <v>15</v>
      </c>
      <c r="D131" s="250">
        <v>45480</v>
      </c>
      <c r="E131" s="246" t="s">
        <v>599</v>
      </c>
      <c r="F131" s="248" t="s">
        <v>600</v>
      </c>
      <c r="G131" s="248" t="s">
        <v>617</v>
      </c>
      <c r="H131" s="249">
        <v>0.5</v>
      </c>
      <c r="I131" s="248"/>
      <c r="J131" s="251" t="s">
        <v>403</v>
      </c>
      <c r="K131" s="247">
        <v>45507</v>
      </c>
      <c r="L131" s="251" t="s">
        <v>404</v>
      </c>
      <c r="M131" s="251"/>
      <c r="N131" s="251" t="s">
        <v>404</v>
      </c>
      <c r="O131" s="251" t="s">
        <v>405</v>
      </c>
      <c r="P131" s="252"/>
    </row>
    <row r="132" spans="1:16" x14ac:dyDescent="0.25">
      <c r="A132" s="244">
        <v>131</v>
      </c>
      <c r="B132" s="245">
        <v>1</v>
      </c>
      <c r="C132" s="246" t="s">
        <v>15</v>
      </c>
      <c r="D132" s="250">
        <v>45481</v>
      </c>
      <c r="E132" s="246" t="s">
        <v>593</v>
      </c>
      <c r="F132" s="248" t="s">
        <v>594</v>
      </c>
      <c r="G132" s="248" t="s">
        <v>618</v>
      </c>
      <c r="H132" s="249">
        <v>0.4</v>
      </c>
      <c r="I132" s="248"/>
      <c r="J132" s="251" t="s">
        <v>403</v>
      </c>
      <c r="K132" s="247">
        <v>45507</v>
      </c>
      <c r="L132" s="251" t="s">
        <v>404</v>
      </c>
      <c r="M132" s="251"/>
      <c r="N132" s="251" t="s">
        <v>404</v>
      </c>
      <c r="O132" s="251" t="s">
        <v>405</v>
      </c>
      <c r="P132" s="252"/>
    </row>
    <row r="133" spans="1:16" x14ac:dyDescent="0.25">
      <c r="A133" s="244">
        <v>132</v>
      </c>
      <c r="B133" s="245">
        <v>1</v>
      </c>
      <c r="C133" s="246" t="s">
        <v>15</v>
      </c>
      <c r="D133" s="250">
        <v>45481</v>
      </c>
      <c r="E133" s="246" t="s">
        <v>579</v>
      </c>
      <c r="F133" s="248" t="s">
        <v>580</v>
      </c>
      <c r="G133" s="248" t="s">
        <v>619</v>
      </c>
      <c r="H133" s="249">
        <v>0.5</v>
      </c>
      <c r="I133" s="248"/>
      <c r="J133" s="251" t="s">
        <v>403</v>
      </c>
      <c r="K133" s="247">
        <v>45507</v>
      </c>
      <c r="L133" s="251" t="s">
        <v>404</v>
      </c>
      <c r="M133" s="251"/>
      <c r="N133" s="251" t="s">
        <v>404</v>
      </c>
      <c r="O133" s="251" t="s">
        <v>405</v>
      </c>
      <c r="P133" s="252"/>
    </row>
    <row r="134" spans="1:16" x14ac:dyDescent="0.25">
      <c r="A134" s="244">
        <v>133</v>
      </c>
      <c r="B134" s="245">
        <v>1</v>
      </c>
      <c r="C134" s="246" t="s">
        <v>15</v>
      </c>
      <c r="D134" s="250">
        <v>45482</v>
      </c>
      <c r="E134" s="246" t="s">
        <v>481</v>
      </c>
      <c r="F134" s="248" t="s">
        <v>482</v>
      </c>
      <c r="G134" s="248" t="s">
        <v>620</v>
      </c>
      <c r="H134" s="249">
        <v>0.25</v>
      </c>
      <c r="I134" s="248"/>
      <c r="J134" s="251" t="s">
        <v>403</v>
      </c>
      <c r="K134" s="247">
        <v>45507</v>
      </c>
      <c r="L134" s="251" t="s">
        <v>404</v>
      </c>
      <c r="M134" s="251"/>
      <c r="N134" s="251" t="s">
        <v>404</v>
      </c>
      <c r="O134" s="251" t="s">
        <v>405</v>
      </c>
      <c r="P134" s="252"/>
    </row>
    <row r="135" spans="1:16" x14ac:dyDescent="0.25">
      <c r="A135" s="244">
        <v>134</v>
      </c>
      <c r="B135" s="245">
        <v>1</v>
      </c>
      <c r="C135" s="246" t="s">
        <v>15</v>
      </c>
      <c r="D135" s="250">
        <v>45482</v>
      </c>
      <c r="E135" s="246" t="s">
        <v>573</v>
      </c>
      <c r="F135" s="248" t="s">
        <v>574</v>
      </c>
      <c r="G135" s="248" t="s">
        <v>621</v>
      </c>
      <c r="H135" s="249">
        <v>0.75</v>
      </c>
      <c r="I135" s="248"/>
      <c r="J135" s="251" t="s">
        <v>403</v>
      </c>
      <c r="K135" s="247">
        <v>45507</v>
      </c>
      <c r="L135" s="251" t="s">
        <v>404</v>
      </c>
      <c r="M135" s="251"/>
      <c r="N135" s="251" t="s">
        <v>404</v>
      </c>
      <c r="O135" s="251" t="s">
        <v>405</v>
      </c>
      <c r="P135" s="252"/>
    </row>
    <row r="136" spans="1:16" x14ac:dyDescent="0.25">
      <c r="A136" s="244">
        <v>135</v>
      </c>
      <c r="B136" s="245">
        <v>1</v>
      </c>
      <c r="C136" s="246" t="s">
        <v>15</v>
      </c>
      <c r="D136" s="250">
        <v>45482</v>
      </c>
      <c r="E136" s="246" t="s">
        <v>593</v>
      </c>
      <c r="F136" s="248" t="s">
        <v>594</v>
      </c>
      <c r="G136" s="248" t="s">
        <v>622</v>
      </c>
      <c r="H136" s="249">
        <v>0.75</v>
      </c>
      <c r="I136" s="248"/>
      <c r="J136" s="251" t="s">
        <v>403</v>
      </c>
      <c r="K136" s="247">
        <v>45507</v>
      </c>
      <c r="L136" s="251" t="s">
        <v>404</v>
      </c>
      <c r="M136" s="251"/>
      <c r="N136" s="251" t="s">
        <v>404</v>
      </c>
      <c r="O136" s="251" t="s">
        <v>405</v>
      </c>
      <c r="P136" s="252"/>
    </row>
    <row r="137" spans="1:16" x14ac:dyDescent="0.25">
      <c r="A137" s="244">
        <v>136</v>
      </c>
      <c r="B137" s="245">
        <v>1</v>
      </c>
      <c r="C137" s="246" t="s">
        <v>15</v>
      </c>
      <c r="D137" s="250">
        <v>45482</v>
      </c>
      <c r="E137" s="246" t="s">
        <v>526</v>
      </c>
      <c r="F137" s="248" t="s">
        <v>527</v>
      </c>
      <c r="G137" s="248" t="s">
        <v>623</v>
      </c>
      <c r="H137" s="249">
        <v>0.5</v>
      </c>
      <c r="I137" s="248"/>
      <c r="J137" s="251" t="s">
        <v>403</v>
      </c>
      <c r="K137" s="247">
        <v>45507</v>
      </c>
      <c r="L137" s="251" t="s">
        <v>404</v>
      </c>
      <c r="M137" s="251"/>
      <c r="N137" s="251" t="s">
        <v>404</v>
      </c>
      <c r="O137" s="251" t="s">
        <v>405</v>
      </c>
      <c r="P137" s="252"/>
    </row>
    <row r="138" spans="1:16" x14ac:dyDescent="0.25">
      <c r="A138" s="244">
        <v>137</v>
      </c>
      <c r="B138" s="245">
        <v>1</v>
      </c>
      <c r="C138" s="246" t="s">
        <v>15</v>
      </c>
      <c r="D138" s="250">
        <v>45482</v>
      </c>
      <c r="E138" s="246" t="s">
        <v>610</v>
      </c>
      <c r="F138" s="248" t="s">
        <v>611</v>
      </c>
      <c r="G138" s="248" t="s">
        <v>624</v>
      </c>
      <c r="H138" s="249">
        <v>0.75</v>
      </c>
      <c r="I138" s="248"/>
      <c r="J138" s="251" t="s">
        <v>403</v>
      </c>
      <c r="K138" s="247">
        <v>45507</v>
      </c>
      <c r="L138" s="251" t="s">
        <v>404</v>
      </c>
      <c r="M138" s="251"/>
      <c r="N138" s="251" t="s">
        <v>404</v>
      </c>
      <c r="O138" s="251" t="s">
        <v>405</v>
      </c>
      <c r="P138" s="252"/>
    </row>
    <row r="139" spans="1:16" x14ac:dyDescent="0.25">
      <c r="A139" s="244">
        <v>138</v>
      </c>
      <c r="B139" s="245">
        <v>1</v>
      </c>
      <c r="C139" s="246" t="s">
        <v>15</v>
      </c>
      <c r="D139" s="250">
        <v>45482</v>
      </c>
      <c r="E139" s="246" t="s">
        <v>471</v>
      </c>
      <c r="F139" s="248" t="s">
        <v>472</v>
      </c>
      <c r="G139" s="248" t="s">
        <v>625</v>
      </c>
      <c r="H139" s="249">
        <v>0.5</v>
      </c>
      <c r="I139" s="248"/>
      <c r="J139" s="251" t="s">
        <v>403</v>
      </c>
      <c r="K139" s="247">
        <v>45507</v>
      </c>
      <c r="L139" s="251" t="s">
        <v>404</v>
      </c>
      <c r="M139" s="251"/>
      <c r="N139" s="251" t="s">
        <v>404</v>
      </c>
      <c r="O139" s="251" t="s">
        <v>405</v>
      </c>
      <c r="P139" s="252"/>
    </row>
    <row r="140" spans="1:16" x14ac:dyDescent="0.25">
      <c r="A140" s="244">
        <v>139</v>
      </c>
      <c r="B140" s="245">
        <v>1</v>
      </c>
      <c r="C140" s="246" t="s">
        <v>15</v>
      </c>
      <c r="D140" s="250">
        <v>45483</v>
      </c>
      <c r="E140" s="246" t="s">
        <v>570</v>
      </c>
      <c r="F140" s="248" t="s">
        <v>571</v>
      </c>
      <c r="G140" s="248" t="s">
        <v>626</v>
      </c>
      <c r="H140" s="249">
        <v>2.75</v>
      </c>
      <c r="I140" s="248"/>
      <c r="J140" s="251" t="s">
        <v>403</v>
      </c>
      <c r="K140" s="247">
        <v>45507</v>
      </c>
      <c r="L140" s="251" t="s">
        <v>404</v>
      </c>
      <c r="M140" s="251"/>
      <c r="N140" s="251" t="s">
        <v>404</v>
      </c>
      <c r="O140" s="251" t="s">
        <v>405</v>
      </c>
      <c r="P140" s="252"/>
    </row>
    <row r="141" spans="1:16" x14ac:dyDescent="0.25">
      <c r="A141" s="244">
        <v>140</v>
      </c>
      <c r="B141" s="245">
        <v>1</v>
      </c>
      <c r="C141" s="246" t="s">
        <v>15</v>
      </c>
      <c r="D141" s="250">
        <v>45483</v>
      </c>
      <c r="E141" s="246" t="s">
        <v>573</v>
      </c>
      <c r="F141" s="248" t="s">
        <v>574</v>
      </c>
      <c r="G141" s="248" t="s">
        <v>627</v>
      </c>
      <c r="H141" s="249">
        <v>0.4</v>
      </c>
      <c r="I141" s="248"/>
      <c r="J141" s="251" t="s">
        <v>403</v>
      </c>
      <c r="K141" s="247">
        <v>45507</v>
      </c>
      <c r="L141" s="251" t="s">
        <v>404</v>
      </c>
      <c r="M141" s="251"/>
      <c r="N141" s="251" t="s">
        <v>404</v>
      </c>
      <c r="O141" s="251" t="s">
        <v>405</v>
      </c>
      <c r="P141" s="252"/>
    </row>
    <row r="142" spans="1:16" x14ac:dyDescent="0.25">
      <c r="A142" s="244">
        <v>141</v>
      </c>
      <c r="B142" s="245">
        <v>1</v>
      </c>
      <c r="C142" s="246" t="s">
        <v>15</v>
      </c>
      <c r="D142" s="250">
        <v>45483</v>
      </c>
      <c r="E142" s="246" t="s">
        <v>579</v>
      </c>
      <c r="F142" s="248" t="s">
        <v>580</v>
      </c>
      <c r="G142" s="248" t="s">
        <v>628</v>
      </c>
      <c r="H142" s="249">
        <v>0.4</v>
      </c>
      <c r="I142" s="248"/>
      <c r="J142" s="251" t="s">
        <v>403</v>
      </c>
      <c r="K142" s="247">
        <v>45507</v>
      </c>
      <c r="L142" s="251" t="s">
        <v>404</v>
      </c>
      <c r="M142" s="251"/>
      <c r="N142" s="251" t="s">
        <v>404</v>
      </c>
      <c r="O142" s="251" t="s">
        <v>405</v>
      </c>
      <c r="P142" s="252"/>
    </row>
    <row r="143" spans="1:16" x14ac:dyDescent="0.25">
      <c r="A143" s="244">
        <v>142</v>
      </c>
      <c r="B143" s="245">
        <v>1</v>
      </c>
      <c r="C143" s="246" t="s">
        <v>15</v>
      </c>
      <c r="D143" s="250">
        <v>45483</v>
      </c>
      <c r="E143" s="246" t="s">
        <v>555</v>
      </c>
      <c r="F143" s="248" t="s">
        <v>556</v>
      </c>
      <c r="G143" s="248" t="s">
        <v>629</v>
      </c>
      <c r="H143" s="249">
        <v>0.25</v>
      </c>
      <c r="I143" s="248"/>
      <c r="J143" s="251" t="s">
        <v>403</v>
      </c>
      <c r="K143" s="247">
        <v>45507</v>
      </c>
      <c r="L143" s="251" t="s">
        <v>404</v>
      </c>
      <c r="M143" s="251"/>
      <c r="N143" s="251" t="s">
        <v>404</v>
      </c>
      <c r="O143" s="251" t="s">
        <v>405</v>
      </c>
      <c r="P143" s="252"/>
    </row>
    <row r="144" spans="1:16" x14ac:dyDescent="0.25">
      <c r="A144" s="244">
        <v>143</v>
      </c>
      <c r="B144" s="245">
        <v>1</v>
      </c>
      <c r="C144" s="246" t="s">
        <v>15</v>
      </c>
      <c r="D144" s="250">
        <v>45484</v>
      </c>
      <c r="E144" s="246" t="s">
        <v>520</v>
      </c>
      <c r="F144" s="248" t="s">
        <v>521</v>
      </c>
      <c r="G144" s="248" t="s">
        <v>630</v>
      </c>
      <c r="H144" s="249">
        <v>0.75</v>
      </c>
      <c r="I144" s="248"/>
      <c r="J144" s="251" t="s">
        <v>403</v>
      </c>
      <c r="K144" s="247">
        <v>45507</v>
      </c>
      <c r="L144" s="251" t="s">
        <v>404</v>
      </c>
      <c r="M144" s="251"/>
      <c r="N144" s="251" t="s">
        <v>404</v>
      </c>
      <c r="O144" s="251" t="s">
        <v>405</v>
      </c>
      <c r="P144" s="252"/>
    </row>
    <row r="145" spans="1:16" x14ac:dyDescent="0.25">
      <c r="A145" s="244">
        <v>144</v>
      </c>
      <c r="B145" s="245">
        <v>1</v>
      </c>
      <c r="C145" s="246" t="s">
        <v>15</v>
      </c>
      <c r="D145" s="250">
        <v>45484</v>
      </c>
      <c r="E145" s="246" t="s">
        <v>481</v>
      </c>
      <c r="F145" s="248" t="s">
        <v>482</v>
      </c>
      <c r="G145" s="248" t="s">
        <v>631</v>
      </c>
      <c r="H145" s="249">
        <v>0.5</v>
      </c>
      <c r="I145" s="248"/>
      <c r="J145" s="251" t="s">
        <v>403</v>
      </c>
      <c r="K145" s="247">
        <v>45507</v>
      </c>
      <c r="L145" s="251" t="s">
        <v>404</v>
      </c>
      <c r="M145" s="251"/>
      <c r="N145" s="251" t="s">
        <v>404</v>
      </c>
      <c r="O145" s="251" t="s">
        <v>405</v>
      </c>
      <c r="P145" s="252"/>
    </row>
    <row r="146" spans="1:16" x14ac:dyDescent="0.25">
      <c r="A146" s="244">
        <v>145</v>
      </c>
      <c r="B146" s="245">
        <v>1</v>
      </c>
      <c r="C146" s="246" t="s">
        <v>15</v>
      </c>
      <c r="D146" s="250">
        <v>45484</v>
      </c>
      <c r="E146" s="246" t="s">
        <v>632</v>
      </c>
      <c r="F146" s="248" t="s">
        <v>633</v>
      </c>
      <c r="G146" s="248" t="s">
        <v>634</v>
      </c>
      <c r="H146" s="249">
        <v>0.4</v>
      </c>
      <c r="I146" s="248"/>
      <c r="J146" s="251" t="s">
        <v>403</v>
      </c>
      <c r="K146" s="247">
        <v>45507</v>
      </c>
      <c r="L146" s="251" t="s">
        <v>404</v>
      </c>
      <c r="M146" s="251"/>
      <c r="N146" s="251" t="s">
        <v>404</v>
      </c>
      <c r="O146" s="251" t="s">
        <v>405</v>
      </c>
      <c r="P146" s="252"/>
    </row>
    <row r="147" spans="1:16" x14ac:dyDescent="0.25">
      <c r="A147" s="244">
        <v>146</v>
      </c>
      <c r="B147" s="245">
        <v>1</v>
      </c>
      <c r="C147" s="246" t="s">
        <v>15</v>
      </c>
      <c r="D147" s="250">
        <v>45484</v>
      </c>
      <c r="E147" s="246" t="s">
        <v>603</v>
      </c>
      <c r="F147" s="248" t="s">
        <v>604</v>
      </c>
      <c r="G147" s="248" t="s">
        <v>635</v>
      </c>
      <c r="H147" s="249">
        <v>0.4</v>
      </c>
      <c r="I147" s="248"/>
      <c r="J147" s="251" t="s">
        <v>403</v>
      </c>
      <c r="K147" s="247">
        <v>45507</v>
      </c>
      <c r="L147" s="251" t="s">
        <v>404</v>
      </c>
      <c r="M147" s="251"/>
      <c r="N147" s="251" t="s">
        <v>404</v>
      </c>
      <c r="O147" s="251" t="s">
        <v>405</v>
      </c>
      <c r="P147" s="252"/>
    </row>
    <row r="148" spans="1:16" x14ac:dyDescent="0.25">
      <c r="A148" s="244">
        <v>147</v>
      </c>
      <c r="B148" s="245">
        <v>1</v>
      </c>
      <c r="C148" s="246" t="s">
        <v>15</v>
      </c>
      <c r="D148" s="250">
        <v>45484</v>
      </c>
      <c r="E148" s="246" t="s">
        <v>636</v>
      </c>
      <c r="F148" s="248" t="s">
        <v>637</v>
      </c>
      <c r="G148" s="248" t="s">
        <v>638</v>
      </c>
      <c r="H148" s="249">
        <v>0.5</v>
      </c>
      <c r="I148" s="248"/>
      <c r="J148" s="251" t="s">
        <v>403</v>
      </c>
      <c r="K148" s="247">
        <v>45507</v>
      </c>
      <c r="L148" s="251" t="s">
        <v>404</v>
      </c>
      <c r="M148" s="251"/>
      <c r="N148" s="251" t="s">
        <v>404</v>
      </c>
      <c r="O148" s="251" t="s">
        <v>405</v>
      </c>
      <c r="P148" s="252"/>
    </row>
    <row r="149" spans="1:16" x14ac:dyDescent="0.25">
      <c r="A149" s="244">
        <v>148</v>
      </c>
      <c r="B149" s="245">
        <v>1</v>
      </c>
      <c r="C149" s="246" t="s">
        <v>15</v>
      </c>
      <c r="D149" s="250">
        <v>45484</v>
      </c>
      <c r="E149" s="246" t="s">
        <v>555</v>
      </c>
      <c r="F149" s="248" t="s">
        <v>556</v>
      </c>
      <c r="G149" s="248" t="s">
        <v>639</v>
      </c>
      <c r="H149" s="249">
        <v>0.4</v>
      </c>
      <c r="I149" s="248"/>
      <c r="J149" s="251" t="s">
        <v>403</v>
      </c>
      <c r="K149" s="247">
        <v>45507</v>
      </c>
      <c r="L149" s="251" t="s">
        <v>404</v>
      </c>
      <c r="M149" s="251"/>
      <c r="N149" s="251" t="s">
        <v>404</v>
      </c>
      <c r="O149" s="251" t="s">
        <v>405</v>
      </c>
      <c r="P149" s="252"/>
    </row>
    <row r="150" spans="1:16" x14ac:dyDescent="0.25">
      <c r="A150" s="244">
        <v>149</v>
      </c>
      <c r="B150" s="245">
        <v>1</v>
      </c>
      <c r="C150" s="246" t="s">
        <v>15</v>
      </c>
      <c r="D150" s="250">
        <v>45484</v>
      </c>
      <c r="E150" s="246" t="s">
        <v>640</v>
      </c>
      <c r="F150" s="248" t="s">
        <v>641</v>
      </c>
      <c r="G150" s="248" t="s">
        <v>642</v>
      </c>
      <c r="H150" s="249">
        <v>0.75</v>
      </c>
      <c r="I150" s="248"/>
      <c r="J150" s="251" t="s">
        <v>403</v>
      </c>
      <c r="K150" s="247">
        <v>45507</v>
      </c>
      <c r="L150" s="251" t="s">
        <v>404</v>
      </c>
      <c r="M150" s="251"/>
      <c r="N150" s="251" t="s">
        <v>404</v>
      </c>
      <c r="O150" s="251" t="s">
        <v>405</v>
      </c>
      <c r="P150" s="252"/>
    </row>
    <row r="151" spans="1:16" x14ac:dyDescent="0.25">
      <c r="A151" s="244">
        <v>150</v>
      </c>
      <c r="B151" s="245">
        <v>1</v>
      </c>
      <c r="C151" s="246" t="s">
        <v>15</v>
      </c>
      <c r="D151" s="250">
        <v>45484</v>
      </c>
      <c r="E151" s="246" t="s">
        <v>465</v>
      </c>
      <c r="F151" s="248" t="s">
        <v>466</v>
      </c>
      <c r="G151" s="248" t="s">
        <v>643</v>
      </c>
      <c r="H151" s="249">
        <v>0.75</v>
      </c>
      <c r="I151" s="248"/>
      <c r="J151" s="251" t="s">
        <v>403</v>
      </c>
      <c r="K151" s="247">
        <v>45507</v>
      </c>
      <c r="L151" s="251" t="s">
        <v>404</v>
      </c>
      <c r="M151" s="251"/>
      <c r="N151" s="251" t="s">
        <v>404</v>
      </c>
      <c r="O151" s="251" t="s">
        <v>405</v>
      </c>
      <c r="P151" s="252"/>
    </row>
    <row r="152" spans="1:16" x14ac:dyDescent="0.25">
      <c r="A152" s="244">
        <v>151</v>
      </c>
      <c r="B152" s="245">
        <v>1</v>
      </c>
      <c r="C152" s="246" t="s">
        <v>15</v>
      </c>
      <c r="D152" s="250">
        <v>45485</v>
      </c>
      <c r="E152" s="246" t="s">
        <v>644</v>
      </c>
      <c r="F152" s="248" t="s">
        <v>645</v>
      </c>
      <c r="G152" s="248" t="s">
        <v>646</v>
      </c>
      <c r="H152" s="249">
        <v>0.5</v>
      </c>
      <c r="I152" s="248"/>
      <c r="J152" s="251" t="s">
        <v>403</v>
      </c>
      <c r="K152" s="247">
        <v>45507</v>
      </c>
      <c r="L152" s="251" t="s">
        <v>404</v>
      </c>
      <c r="M152" s="251"/>
      <c r="N152" s="251" t="s">
        <v>404</v>
      </c>
      <c r="O152" s="251" t="s">
        <v>405</v>
      </c>
      <c r="P152" s="252"/>
    </row>
    <row r="153" spans="1:16" x14ac:dyDescent="0.25">
      <c r="A153" s="244">
        <v>152</v>
      </c>
      <c r="B153" s="245">
        <v>1</v>
      </c>
      <c r="C153" s="246" t="s">
        <v>15</v>
      </c>
      <c r="D153" s="250">
        <v>45485</v>
      </c>
      <c r="E153" s="246" t="s">
        <v>610</v>
      </c>
      <c r="F153" s="248" t="s">
        <v>611</v>
      </c>
      <c r="G153" s="248" t="s">
        <v>647</v>
      </c>
      <c r="H153" s="249">
        <v>0.75</v>
      </c>
      <c r="I153" s="248"/>
      <c r="J153" s="251" t="s">
        <v>403</v>
      </c>
      <c r="K153" s="247">
        <v>45507</v>
      </c>
      <c r="L153" s="251" t="s">
        <v>404</v>
      </c>
      <c r="M153" s="251"/>
      <c r="N153" s="251" t="s">
        <v>404</v>
      </c>
      <c r="O153" s="251" t="s">
        <v>405</v>
      </c>
      <c r="P153" s="252"/>
    </row>
    <row r="154" spans="1:16" x14ac:dyDescent="0.25">
      <c r="A154" s="244">
        <v>153</v>
      </c>
      <c r="B154" s="245">
        <v>1</v>
      </c>
      <c r="C154" s="246" t="s">
        <v>15</v>
      </c>
      <c r="D154" s="250">
        <v>45493</v>
      </c>
      <c r="E154" s="246" t="s">
        <v>468</v>
      </c>
      <c r="F154" s="248" t="s">
        <v>469</v>
      </c>
      <c r="G154" s="248" t="s">
        <v>648</v>
      </c>
      <c r="H154" s="249">
        <v>0.5</v>
      </c>
      <c r="I154" s="248"/>
      <c r="J154" s="251" t="s">
        <v>403</v>
      </c>
      <c r="K154" s="247">
        <v>45507</v>
      </c>
      <c r="L154" s="251" t="s">
        <v>404</v>
      </c>
      <c r="M154" s="251"/>
      <c r="N154" s="251" t="s">
        <v>404</v>
      </c>
      <c r="O154" s="251" t="s">
        <v>405</v>
      </c>
      <c r="P154" s="252"/>
    </row>
    <row r="155" spans="1:16" x14ac:dyDescent="0.25">
      <c r="A155" s="244">
        <v>154</v>
      </c>
      <c r="B155" s="245">
        <v>1</v>
      </c>
      <c r="C155" s="246" t="s">
        <v>15</v>
      </c>
      <c r="D155" s="250">
        <v>45493</v>
      </c>
      <c r="E155" s="246" t="s">
        <v>593</v>
      </c>
      <c r="F155" s="248" t="s">
        <v>594</v>
      </c>
      <c r="G155" s="248" t="s">
        <v>649</v>
      </c>
      <c r="H155" s="249">
        <v>0.5</v>
      </c>
      <c r="I155" s="248"/>
      <c r="J155" s="251" t="s">
        <v>403</v>
      </c>
      <c r="K155" s="247">
        <v>45507</v>
      </c>
      <c r="L155" s="251" t="s">
        <v>404</v>
      </c>
      <c r="M155" s="251"/>
      <c r="N155" s="251" t="s">
        <v>404</v>
      </c>
      <c r="O155" s="251" t="s">
        <v>405</v>
      </c>
      <c r="P155" s="252"/>
    </row>
    <row r="156" spans="1:16" x14ac:dyDescent="0.25">
      <c r="A156" s="244">
        <v>155</v>
      </c>
      <c r="B156" s="245">
        <v>1</v>
      </c>
      <c r="C156" s="246" t="s">
        <v>15</v>
      </c>
      <c r="D156" s="250">
        <v>45493</v>
      </c>
      <c r="E156" s="246" t="s">
        <v>593</v>
      </c>
      <c r="F156" s="248" t="s">
        <v>594</v>
      </c>
      <c r="G156" s="248" t="s">
        <v>650</v>
      </c>
      <c r="H156" s="249">
        <v>0.4</v>
      </c>
      <c r="I156" s="248"/>
      <c r="J156" s="251" t="s">
        <v>403</v>
      </c>
      <c r="K156" s="247">
        <v>45507</v>
      </c>
      <c r="L156" s="251" t="s">
        <v>404</v>
      </c>
      <c r="M156" s="251"/>
      <c r="N156" s="251" t="s">
        <v>404</v>
      </c>
      <c r="O156" s="251" t="s">
        <v>405</v>
      </c>
      <c r="P156" s="252"/>
    </row>
    <row r="157" spans="1:16" x14ac:dyDescent="0.25">
      <c r="A157" s="244">
        <v>156</v>
      </c>
      <c r="B157" s="245">
        <v>1</v>
      </c>
      <c r="C157" s="246" t="s">
        <v>15</v>
      </c>
      <c r="D157" s="250">
        <v>45493</v>
      </c>
      <c r="E157" s="246" t="s">
        <v>545</v>
      </c>
      <c r="F157" s="248" t="s">
        <v>546</v>
      </c>
      <c r="G157" s="248" t="s">
        <v>651</v>
      </c>
      <c r="H157" s="249">
        <v>0.75</v>
      </c>
      <c r="I157" s="248"/>
      <c r="J157" s="251" t="s">
        <v>403</v>
      </c>
      <c r="K157" s="247">
        <v>45507</v>
      </c>
      <c r="L157" s="251" t="s">
        <v>404</v>
      </c>
      <c r="M157" s="251"/>
      <c r="N157" s="251" t="s">
        <v>404</v>
      </c>
      <c r="O157" s="251" t="s">
        <v>405</v>
      </c>
      <c r="P157" s="252"/>
    </row>
    <row r="158" spans="1:16" x14ac:dyDescent="0.25">
      <c r="A158" s="244">
        <v>157</v>
      </c>
      <c r="B158" s="245">
        <v>1</v>
      </c>
      <c r="C158" s="246" t="s">
        <v>15</v>
      </c>
      <c r="D158" s="250">
        <v>45493</v>
      </c>
      <c r="E158" s="246" t="s">
        <v>652</v>
      </c>
      <c r="F158" s="248" t="s">
        <v>653</v>
      </c>
      <c r="G158" s="248" t="s">
        <v>654</v>
      </c>
      <c r="H158" s="249">
        <v>0.5</v>
      </c>
      <c r="I158" s="248"/>
      <c r="J158" s="251" t="s">
        <v>403</v>
      </c>
      <c r="K158" s="247">
        <v>45507</v>
      </c>
      <c r="L158" s="251" t="s">
        <v>404</v>
      </c>
      <c r="M158" s="251"/>
      <c r="N158" s="251" t="s">
        <v>404</v>
      </c>
      <c r="O158" s="251" t="s">
        <v>405</v>
      </c>
      <c r="P158" s="252"/>
    </row>
    <row r="159" spans="1:16" x14ac:dyDescent="0.25">
      <c r="A159" s="244">
        <v>158</v>
      </c>
      <c r="B159" s="245">
        <v>1</v>
      </c>
      <c r="C159" s="246" t="s">
        <v>15</v>
      </c>
      <c r="D159" s="250">
        <v>45493</v>
      </c>
      <c r="E159" s="246" t="s">
        <v>636</v>
      </c>
      <c r="F159" s="248" t="s">
        <v>637</v>
      </c>
      <c r="G159" s="248" t="s">
        <v>655</v>
      </c>
      <c r="H159" s="249">
        <v>0.5</v>
      </c>
      <c r="I159" s="248"/>
      <c r="J159" s="251" t="s">
        <v>403</v>
      </c>
      <c r="K159" s="247">
        <v>45507</v>
      </c>
      <c r="L159" s="251" t="s">
        <v>404</v>
      </c>
      <c r="M159" s="251"/>
      <c r="N159" s="251" t="s">
        <v>404</v>
      </c>
      <c r="O159" s="251" t="s">
        <v>405</v>
      </c>
      <c r="P159" s="252"/>
    </row>
    <row r="160" spans="1:16" x14ac:dyDescent="0.25">
      <c r="A160" s="244">
        <v>159</v>
      </c>
      <c r="B160" s="245">
        <v>1</v>
      </c>
      <c r="C160" s="246" t="s">
        <v>15</v>
      </c>
      <c r="D160" s="250">
        <v>45494</v>
      </c>
      <c r="E160" s="246" t="s">
        <v>656</v>
      </c>
      <c r="F160" s="248" t="s">
        <v>657</v>
      </c>
      <c r="G160" s="248" t="s">
        <v>658</v>
      </c>
      <c r="H160" s="249">
        <v>0.4</v>
      </c>
      <c r="I160" s="248"/>
      <c r="J160" s="251" t="s">
        <v>403</v>
      </c>
      <c r="K160" s="247">
        <v>45507</v>
      </c>
      <c r="L160" s="251" t="s">
        <v>404</v>
      </c>
      <c r="M160" s="251"/>
      <c r="N160" s="251" t="s">
        <v>404</v>
      </c>
      <c r="O160" s="251" t="s">
        <v>405</v>
      </c>
      <c r="P160" s="252"/>
    </row>
    <row r="161" spans="1:16" x14ac:dyDescent="0.25">
      <c r="A161" s="244">
        <v>160</v>
      </c>
      <c r="B161" s="245">
        <v>1</v>
      </c>
      <c r="C161" s="246" t="s">
        <v>15</v>
      </c>
      <c r="D161" s="250">
        <v>45494</v>
      </c>
      <c r="E161" s="246" t="s">
        <v>468</v>
      </c>
      <c r="F161" s="248" t="s">
        <v>469</v>
      </c>
      <c r="G161" s="248" t="s">
        <v>659</v>
      </c>
      <c r="H161" s="249">
        <v>0.5</v>
      </c>
      <c r="I161" s="248"/>
      <c r="J161" s="251" t="s">
        <v>403</v>
      </c>
      <c r="K161" s="247">
        <v>45507</v>
      </c>
      <c r="L161" s="251" t="s">
        <v>404</v>
      </c>
      <c r="M161" s="251"/>
      <c r="N161" s="251" t="s">
        <v>404</v>
      </c>
      <c r="O161" s="251" t="s">
        <v>405</v>
      </c>
      <c r="P161" s="252"/>
    </row>
    <row r="162" spans="1:16" x14ac:dyDescent="0.25">
      <c r="A162" s="244">
        <v>161</v>
      </c>
      <c r="B162" s="245">
        <v>1</v>
      </c>
      <c r="C162" s="246" t="s">
        <v>15</v>
      </c>
      <c r="D162" s="250">
        <v>45494</v>
      </c>
      <c r="E162" s="246" t="s">
        <v>474</v>
      </c>
      <c r="F162" s="248" t="s">
        <v>475</v>
      </c>
      <c r="G162" s="248" t="s">
        <v>660</v>
      </c>
      <c r="H162" s="249">
        <v>0.5</v>
      </c>
      <c r="I162" s="248"/>
      <c r="J162" s="251" t="s">
        <v>403</v>
      </c>
      <c r="K162" s="247">
        <v>45507</v>
      </c>
      <c r="L162" s="251" t="s">
        <v>404</v>
      </c>
      <c r="M162" s="251"/>
      <c r="N162" s="251" t="s">
        <v>404</v>
      </c>
      <c r="O162" s="251" t="s">
        <v>405</v>
      </c>
      <c r="P162" s="252"/>
    </row>
    <row r="163" spans="1:16" x14ac:dyDescent="0.25">
      <c r="A163" s="244">
        <v>162</v>
      </c>
      <c r="B163" s="245">
        <v>1</v>
      </c>
      <c r="C163" s="246" t="s">
        <v>15</v>
      </c>
      <c r="D163" s="250">
        <v>45495</v>
      </c>
      <c r="E163" s="246" t="s">
        <v>593</v>
      </c>
      <c r="F163" s="248" t="s">
        <v>594</v>
      </c>
      <c r="G163" s="248" t="s">
        <v>661</v>
      </c>
      <c r="H163" s="249">
        <v>3.5</v>
      </c>
      <c r="I163" s="248"/>
      <c r="J163" s="251" t="s">
        <v>403</v>
      </c>
      <c r="K163" s="247">
        <v>45507</v>
      </c>
      <c r="L163" s="251" t="s">
        <v>404</v>
      </c>
      <c r="M163" s="251"/>
      <c r="N163" s="251" t="s">
        <v>404</v>
      </c>
      <c r="O163" s="251" t="s">
        <v>405</v>
      </c>
      <c r="P163" s="252"/>
    </row>
    <row r="164" spans="1:16" x14ac:dyDescent="0.25">
      <c r="A164" s="244">
        <v>163</v>
      </c>
      <c r="B164" s="245">
        <v>1</v>
      </c>
      <c r="C164" s="246" t="s">
        <v>15</v>
      </c>
      <c r="D164" s="250">
        <v>45495</v>
      </c>
      <c r="E164" s="246" t="s">
        <v>510</v>
      </c>
      <c r="F164" s="248" t="s">
        <v>511</v>
      </c>
      <c r="G164" s="248" t="s">
        <v>662</v>
      </c>
      <c r="H164" s="249">
        <v>0.5</v>
      </c>
      <c r="I164" s="248"/>
      <c r="J164" s="251" t="s">
        <v>403</v>
      </c>
      <c r="K164" s="247">
        <v>45507</v>
      </c>
      <c r="L164" s="251" t="s">
        <v>404</v>
      </c>
      <c r="M164" s="251"/>
      <c r="N164" s="251" t="s">
        <v>404</v>
      </c>
      <c r="O164" s="251" t="s">
        <v>405</v>
      </c>
      <c r="P164" s="252"/>
    </row>
    <row r="165" spans="1:16" x14ac:dyDescent="0.25">
      <c r="A165" s="244">
        <v>164</v>
      </c>
      <c r="B165" s="245">
        <v>1</v>
      </c>
      <c r="C165" s="246" t="s">
        <v>15</v>
      </c>
      <c r="D165" s="250">
        <v>45495</v>
      </c>
      <c r="E165" s="246" t="s">
        <v>590</v>
      </c>
      <c r="F165" s="248" t="s">
        <v>591</v>
      </c>
      <c r="G165" s="248" t="s">
        <v>663</v>
      </c>
      <c r="H165" s="249">
        <v>0.4</v>
      </c>
      <c r="I165" s="248"/>
      <c r="J165" s="251" t="s">
        <v>403</v>
      </c>
      <c r="K165" s="247">
        <v>45507</v>
      </c>
      <c r="L165" s="251" t="s">
        <v>404</v>
      </c>
      <c r="M165" s="251"/>
      <c r="N165" s="251" t="s">
        <v>404</v>
      </c>
      <c r="O165" s="251" t="s">
        <v>405</v>
      </c>
      <c r="P165" s="252"/>
    </row>
    <row r="166" spans="1:16" x14ac:dyDescent="0.25">
      <c r="A166" s="244">
        <v>165</v>
      </c>
      <c r="B166" s="245">
        <v>1</v>
      </c>
      <c r="C166" s="246" t="s">
        <v>15</v>
      </c>
      <c r="D166" s="250">
        <v>45496</v>
      </c>
      <c r="E166" s="246" t="s">
        <v>656</v>
      </c>
      <c r="F166" s="248" t="s">
        <v>657</v>
      </c>
      <c r="G166" s="248" t="s">
        <v>664</v>
      </c>
      <c r="H166" s="249">
        <v>0.5</v>
      </c>
      <c r="I166" s="248"/>
      <c r="J166" s="251" t="s">
        <v>403</v>
      </c>
      <c r="K166" s="247">
        <v>45507</v>
      </c>
      <c r="L166" s="251" t="s">
        <v>404</v>
      </c>
      <c r="M166" s="251"/>
      <c r="N166" s="251" t="s">
        <v>404</v>
      </c>
      <c r="O166" s="251" t="s">
        <v>405</v>
      </c>
      <c r="P166" s="252"/>
    </row>
    <row r="167" spans="1:16" x14ac:dyDescent="0.25">
      <c r="A167" s="244">
        <v>166</v>
      </c>
      <c r="B167" s="245">
        <v>1</v>
      </c>
      <c r="C167" s="246" t="s">
        <v>15</v>
      </c>
      <c r="D167" s="250">
        <v>45496</v>
      </c>
      <c r="E167" s="246" t="s">
        <v>542</v>
      </c>
      <c r="F167" s="248" t="s">
        <v>543</v>
      </c>
      <c r="G167" s="248" t="s">
        <v>665</v>
      </c>
      <c r="H167" s="249">
        <v>0.5</v>
      </c>
      <c r="I167" s="248"/>
      <c r="J167" s="251" t="s">
        <v>403</v>
      </c>
      <c r="K167" s="247">
        <v>45507</v>
      </c>
      <c r="L167" s="251" t="s">
        <v>404</v>
      </c>
      <c r="M167" s="251"/>
      <c r="N167" s="251" t="s">
        <v>404</v>
      </c>
      <c r="O167" s="251" t="s">
        <v>405</v>
      </c>
      <c r="P167" s="252"/>
    </row>
    <row r="168" spans="1:16" x14ac:dyDescent="0.25">
      <c r="A168" s="244">
        <v>167</v>
      </c>
      <c r="B168" s="245">
        <v>1</v>
      </c>
      <c r="C168" s="246" t="s">
        <v>15</v>
      </c>
      <c r="D168" s="250">
        <v>45496</v>
      </c>
      <c r="E168" s="246" t="s">
        <v>545</v>
      </c>
      <c r="F168" s="248" t="s">
        <v>546</v>
      </c>
      <c r="G168" s="248" t="s">
        <v>666</v>
      </c>
      <c r="H168" s="249">
        <v>1</v>
      </c>
      <c r="I168" s="248"/>
      <c r="J168" s="251" t="s">
        <v>403</v>
      </c>
      <c r="K168" s="247">
        <v>45507</v>
      </c>
      <c r="L168" s="251" t="s">
        <v>404</v>
      </c>
      <c r="M168" s="251"/>
      <c r="N168" s="251" t="s">
        <v>404</v>
      </c>
      <c r="O168" s="251" t="s">
        <v>405</v>
      </c>
      <c r="P168" s="252"/>
    </row>
    <row r="169" spans="1:16" x14ac:dyDescent="0.25">
      <c r="A169" s="244">
        <v>168</v>
      </c>
      <c r="B169" s="245">
        <v>1</v>
      </c>
      <c r="C169" s="246" t="s">
        <v>15</v>
      </c>
      <c r="D169" s="250">
        <v>45496</v>
      </c>
      <c r="E169" s="246" t="s">
        <v>603</v>
      </c>
      <c r="F169" s="248" t="s">
        <v>604</v>
      </c>
      <c r="G169" s="248" t="s">
        <v>667</v>
      </c>
      <c r="H169" s="249">
        <v>0.25</v>
      </c>
      <c r="I169" s="248"/>
      <c r="J169" s="251" t="s">
        <v>403</v>
      </c>
      <c r="K169" s="247">
        <v>45507</v>
      </c>
      <c r="L169" s="251" t="s">
        <v>404</v>
      </c>
      <c r="M169" s="251"/>
      <c r="N169" s="251" t="s">
        <v>404</v>
      </c>
      <c r="O169" s="251" t="s">
        <v>405</v>
      </c>
      <c r="P169" s="252"/>
    </row>
    <row r="170" spans="1:16" x14ac:dyDescent="0.25">
      <c r="A170" s="244">
        <v>169</v>
      </c>
      <c r="B170" s="245">
        <v>1</v>
      </c>
      <c r="C170" s="246" t="s">
        <v>15</v>
      </c>
      <c r="D170" s="250">
        <v>45496</v>
      </c>
      <c r="E170" s="246" t="s">
        <v>510</v>
      </c>
      <c r="F170" s="248" t="s">
        <v>511</v>
      </c>
      <c r="G170" s="248" t="s">
        <v>668</v>
      </c>
      <c r="H170" s="249">
        <v>2</v>
      </c>
      <c r="I170" s="248"/>
      <c r="J170" s="251" t="s">
        <v>403</v>
      </c>
      <c r="K170" s="247">
        <v>45507</v>
      </c>
      <c r="L170" s="251" t="s">
        <v>404</v>
      </c>
      <c r="M170" s="251"/>
      <c r="N170" s="251" t="s">
        <v>404</v>
      </c>
      <c r="O170" s="251" t="s">
        <v>405</v>
      </c>
      <c r="P170" s="252"/>
    </row>
    <row r="171" spans="1:16" x14ac:dyDescent="0.25">
      <c r="A171" s="244">
        <v>170</v>
      </c>
      <c r="B171" s="245">
        <v>1</v>
      </c>
      <c r="C171" s="246" t="s">
        <v>15</v>
      </c>
      <c r="D171" s="250">
        <v>45497</v>
      </c>
      <c r="E171" s="246" t="s">
        <v>468</v>
      </c>
      <c r="F171" s="248" t="s">
        <v>469</v>
      </c>
      <c r="G171" s="248" t="s">
        <v>669</v>
      </c>
      <c r="H171" s="249">
        <v>0.5</v>
      </c>
      <c r="I171" s="248"/>
      <c r="J171" s="251" t="s">
        <v>403</v>
      </c>
      <c r="K171" s="247">
        <v>45507</v>
      </c>
      <c r="L171" s="251" t="s">
        <v>404</v>
      </c>
      <c r="M171" s="251"/>
      <c r="N171" s="251" t="s">
        <v>404</v>
      </c>
      <c r="O171" s="251" t="s">
        <v>405</v>
      </c>
      <c r="P171" s="252"/>
    </row>
    <row r="172" spans="1:16" x14ac:dyDescent="0.25">
      <c r="A172" s="244">
        <v>171</v>
      </c>
      <c r="B172" s="245">
        <v>1</v>
      </c>
      <c r="C172" s="246" t="s">
        <v>15</v>
      </c>
      <c r="D172" s="250">
        <v>45497</v>
      </c>
      <c r="E172" s="246" t="s">
        <v>481</v>
      </c>
      <c r="F172" s="248" t="s">
        <v>482</v>
      </c>
      <c r="G172" s="248" t="s">
        <v>670</v>
      </c>
      <c r="H172" s="249">
        <v>0.4</v>
      </c>
      <c r="I172" s="248"/>
      <c r="J172" s="251" t="s">
        <v>403</v>
      </c>
      <c r="K172" s="247">
        <v>45507</v>
      </c>
      <c r="L172" s="251" t="s">
        <v>404</v>
      </c>
      <c r="M172" s="251"/>
      <c r="N172" s="251" t="s">
        <v>404</v>
      </c>
      <c r="O172" s="251" t="s">
        <v>405</v>
      </c>
      <c r="P172" s="252"/>
    </row>
    <row r="173" spans="1:16" x14ac:dyDescent="0.25">
      <c r="A173" s="244">
        <v>172</v>
      </c>
      <c r="B173" s="245">
        <v>1</v>
      </c>
      <c r="C173" s="246" t="s">
        <v>15</v>
      </c>
      <c r="D173" s="250">
        <v>45497</v>
      </c>
      <c r="E173" s="246" t="s">
        <v>510</v>
      </c>
      <c r="F173" s="248" t="s">
        <v>511</v>
      </c>
      <c r="G173" s="248" t="s">
        <v>671</v>
      </c>
      <c r="H173" s="249">
        <v>0.75</v>
      </c>
      <c r="I173" s="248"/>
      <c r="J173" s="251" t="s">
        <v>403</v>
      </c>
      <c r="K173" s="247">
        <v>45507</v>
      </c>
      <c r="L173" s="251" t="s">
        <v>404</v>
      </c>
      <c r="M173" s="251"/>
      <c r="N173" s="251" t="s">
        <v>404</v>
      </c>
      <c r="O173" s="251" t="s">
        <v>405</v>
      </c>
      <c r="P173" s="252"/>
    </row>
    <row r="174" spans="1:16" x14ac:dyDescent="0.25">
      <c r="A174" s="244">
        <v>173</v>
      </c>
      <c r="B174" s="245">
        <v>1</v>
      </c>
      <c r="C174" s="246" t="s">
        <v>15</v>
      </c>
      <c r="D174" s="250">
        <v>45497</v>
      </c>
      <c r="E174" s="246" t="s">
        <v>672</v>
      </c>
      <c r="F174" s="248" t="s">
        <v>673</v>
      </c>
      <c r="G174" s="248" t="s">
        <v>674</v>
      </c>
      <c r="H174" s="249">
        <v>2</v>
      </c>
      <c r="I174" s="248"/>
      <c r="J174" s="251" t="s">
        <v>403</v>
      </c>
      <c r="K174" s="247">
        <v>45507</v>
      </c>
      <c r="L174" s="251" t="s">
        <v>404</v>
      </c>
      <c r="M174" s="251"/>
      <c r="N174" s="251" t="s">
        <v>404</v>
      </c>
      <c r="O174" s="251" t="s">
        <v>405</v>
      </c>
      <c r="P174" s="252"/>
    </row>
    <row r="175" spans="1:16" x14ac:dyDescent="0.25">
      <c r="A175" s="244">
        <v>174</v>
      </c>
      <c r="B175" s="245">
        <v>1</v>
      </c>
      <c r="C175" s="246" t="s">
        <v>15</v>
      </c>
      <c r="D175" s="250">
        <v>45498</v>
      </c>
      <c r="E175" s="246" t="s">
        <v>593</v>
      </c>
      <c r="F175" s="248" t="s">
        <v>594</v>
      </c>
      <c r="G175" s="248" t="s">
        <v>675</v>
      </c>
      <c r="H175" s="249">
        <v>0.5</v>
      </c>
      <c r="I175" s="248"/>
      <c r="J175" s="251" t="s">
        <v>403</v>
      </c>
      <c r="K175" s="247">
        <v>45507</v>
      </c>
      <c r="L175" s="251" t="s">
        <v>404</v>
      </c>
      <c r="M175" s="251"/>
      <c r="N175" s="251" t="s">
        <v>404</v>
      </c>
      <c r="O175" s="251" t="s">
        <v>405</v>
      </c>
      <c r="P175" s="252"/>
    </row>
    <row r="176" spans="1:16" x14ac:dyDescent="0.25">
      <c r="A176" s="244">
        <v>175</v>
      </c>
      <c r="B176" s="245">
        <v>1</v>
      </c>
      <c r="C176" s="246" t="s">
        <v>15</v>
      </c>
      <c r="D176" s="250">
        <v>45499</v>
      </c>
      <c r="E176" s="246" t="s">
        <v>603</v>
      </c>
      <c r="F176" s="248" t="s">
        <v>604</v>
      </c>
      <c r="G176" s="248" t="s">
        <v>676</v>
      </c>
      <c r="H176" s="249">
        <v>0.4</v>
      </c>
      <c r="I176" s="248"/>
      <c r="J176" s="251" t="s">
        <v>403</v>
      </c>
      <c r="K176" s="247">
        <v>45507</v>
      </c>
      <c r="L176" s="251" t="s">
        <v>404</v>
      </c>
      <c r="M176" s="251"/>
      <c r="N176" s="251" t="s">
        <v>404</v>
      </c>
      <c r="O176" s="251" t="s">
        <v>405</v>
      </c>
      <c r="P176" s="252"/>
    </row>
    <row r="177" spans="1:16" x14ac:dyDescent="0.25">
      <c r="A177" s="244">
        <v>176</v>
      </c>
      <c r="B177" s="245">
        <v>1</v>
      </c>
      <c r="C177" s="246" t="s">
        <v>15</v>
      </c>
      <c r="D177" s="250">
        <v>45500</v>
      </c>
      <c r="E177" s="246" t="s">
        <v>677</v>
      </c>
      <c r="F177" s="248" t="s">
        <v>678</v>
      </c>
      <c r="G177" s="248" t="s">
        <v>679</v>
      </c>
      <c r="H177" s="249">
        <v>0.4</v>
      </c>
      <c r="I177" s="248"/>
      <c r="J177" s="251" t="s">
        <v>403</v>
      </c>
      <c r="K177" s="247">
        <v>45507</v>
      </c>
      <c r="L177" s="251" t="s">
        <v>404</v>
      </c>
      <c r="M177" s="251"/>
      <c r="N177" s="251" t="s">
        <v>404</v>
      </c>
      <c r="O177" s="251" t="s">
        <v>405</v>
      </c>
      <c r="P177" s="252"/>
    </row>
    <row r="178" spans="1:16" x14ac:dyDescent="0.25">
      <c r="A178" s="244">
        <v>177</v>
      </c>
      <c r="B178" s="245">
        <v>1</v>
      </c>
      <c r="C178" s="246" t="s">
        <v>15</v>
      </c>
      <c r="D178" s="250">
        <v>45502</v>
      </c>
      <c r="E178" s="246" t="s">
        <v>680</v>
      </c>
      <c r="F178" s="248" t="s">
        <v>681</v>
      </c>
      <c r="G178" s="248" t="s">
        <v>682</v>
      </c>
      <c r="H178" s="249">
        <v>0.4</v>
      </c>
      <c r="I178" s="248"/>
      <c r="J178" s="251" t="s">
        <v>403</v>
      </c>
      <c r="K178" s="247">
        <v>45507</v>
      </c>
      <c r="L178" s="251" t="s">
        <v>404</v>
      </c>
      <c r="M178" s="251"/>
      <c r="N178" s="251" t="s">
        <v>404</v>
      </c>
      <c r="O178" s="251" t="s">
        <v>405</v>
      </c>
      <c r="P178" s="252"/>
    </row>
    <row r="179" spans="1:16" x14ac:dyDescent="0.25">
      <c r="A179" s="244">
        <v>178</v>
      </c>
      <c r="B179" s="245">
        <v>1</v>
      </c>
      <c r="C179" s="246" t="s">
        <v>15</v>
      </c>
      <c r="D179" s="250">
        <v>45502</v>
      </c>
      <c r="E179" s="246" t="s">
        <v>683</v>
      </c>
      <c r="F179" s="248" t="s">
        <v>684</v>
      </c>
      <c r="G179" s="248" t="s">
        <v>685</v>
      </c>
      <c r="H179" s="249">
        <v>0.5</v>
      </c>
      <c r="I179" s="248"/>
      <c r="J179" s="251" t="s">
        <v>403</v>
      </c>
      <c r="K179" s="247">
        <v>45507</v>
      </c>
      <c r="L179" s="251" t="s">
        <v>404</v>
      </c>
      <c r="M179" s="251"/>
      <c r="N179" s="251" t="s">
        <v>404</v>
      </c>
      <c r="O179" s="251" t="s">
        <v>405</v>
      </c>
      <c r="P179" s="252"/>
    </row>
    <row r="180" spans="1:16" x14ac:dyDescent="0.25">
      <c r="A180" s="244">
        <v>179</v>
      </c>
      <c r="B180" s="245">
        <v>1</v>
      </c>
      <c r="C180" s="246" t="s">
        <v>15</v>
      </c>
      <c r="D180" s="250">
        <v>45502</v>
      </c>
      <c r="E180" s="246" t="s">
        <v>686</v>
      </c>
      <c r="F180" s="248" t="s">
        <v>687</v>
      </c>
      <c r="G180" s="248" t="s">
        <v>688</v>
      </c>
      <c r="H180" s="249">
        <v>0.5</v>
      </c>
      <c r="I180" s="248"/>
      <c r="J180" s="251" t="s">
        <v>403</v>
      </c>
      <c r="K180" s="247">
        <v>45507</v>
      </c>
      <c r="L180" s="251" t="s">
        <v>404</v>
      </c>
      <c r="M180" s="251"/>
      <c r="N180" s="251" t="s">
        <v>404</v>
      </c>
      <c r="O180" s="251" t="s">
        <v>405</v>
      </c>
      <c r="P180" s="252"/>
    </row>
    <row r="181" spans="1:16" x14ac:dyDescent="0.25">
      <c r="A181" s="244">
        <v>180</v>
      </c>
      <c r="B181" s="245">
        <v>1</v>
      </c>
      <c r="C181" s="246" t="s">
        <v>15</v>
      </c>
      <c r="D181" s="250">
        <v>45502</v>
      </c>
      <c r="E181" s="246" t="s">
        <v>610</v>
      </c>
      <c r="F181" s="248" t="s">
        <v>611</v>
      </c>
      <c r="G181" s="248" t="s">
        <v>689</v>
      </c>
      <c r="H181" s="249">
        <v>0.4</v>
      </c>
      <c r="I181" s="248"/>
      <c r="J181" s="251" t="s">
        <v>403</v>
      </c>
      <c r="K181" s="247">
        <v>45507</v>
      </c>
      <c r="L181" s="251" t="s">
        <v>404</v>
      </c>
      <c r="M181" s="251"/>
      <c r="N181" s="251" t="s">
        <v>404</v>
      </c>
      <c r="O181" s="251" t="s">
        <v>405</v>
      </c>
      <c r="P181" s="252"/>
    </row>
    <row r="182" spans="1:16" x14ac:dyDescent="0.25">
      <c r="A182" s="244">
        <v>181</v>
      </c>
      <c r="B182" s="245">
        <v>1</v>
      </c>
      <c r="C182" s="246" t="s">
        <v>15</v>
      </c>
      <c r="D182" s="250">
        <v>45502</v>
      </c>
      <c r="E182" s="246" t="s">
        <v>690</v>
      </c>
      <c r="F182" s="248" t="s">
        <v>691</v>
      </c>
      <c r="G182" s="248" t="s">
        <v>692</v>
      </c>
      <c r="H182" s="249">
        <v>0.75</v>
      </c>
      <c r="I182" s="248"/>
      <c r="J182" s="251" t="s">
        <v>403</v>
      </c>
      <c r="K182" s="247">
        <v>45507</v>
      </c>
      <c r="L182" s="251" t="s">
        <v>404</v>
      </c>
      <c r="M182" s="251"/>
      <c r="N182" s="251" t="s">
        <v>404</v>
      </c>
      <c r="O182" s="251" t="s">
        <v>405</v>
      </c>
      <c r="P182" s="252"/>
    </row>
    <row r="183" spans="1:16" x14ac:dyDescent="0.25">
      <c r="A183" s="244">
        <v>182</v>
      </c>
      <c r="B183" s="245">
        <v>1</v>
      </c>
      <c r="C183" s="246" t="s">
        <v>15</v>
      </c>
      <c r="D183" s="250">
        <v>45502</v>
      </c>
      <c r="E183" s="246" t="s">
        <v>693</v>
      </c>
      <c r="F183" s="248" t="s">
        <v>694</v>
      </c>
      <c r="G183" s="248" t="s">
        <v>695</v>
      </c>
      <c r="H183" s="249">
        <v>1.75</v>
      </c>
      <c r="I183" s="248"/>
      <c r="J183" s="251" t="s">
        <v>403</v>
      </c>
      <c r="K183" s="247">
        <v>45507</v>
      </c>
      <c r="L183" s="251" t="s">
        <v>404</v>
      </c>
      <c r="M183" s="251"/>
      <c r="N183" s="251" t="s">
        <v>404</v>
      </c>
      <c r="O183" s="251" t="s">
        <v>405</v>
      </c>
      <c r="P183" s="252"/>
    </row>
    <row r="184" spans="1:16" x14ac:dyDescent="0.25">
      <c r="A184" s="244">
        <v>183</v>
      </c>
      <c r="B184" s="245">
        <v>1</v>
      </c>
      <c r="C184" s="246" t="s">
        <v>15</v>
      </c>
      <c r="D184" s="250">
        <v>45502</v>
      </c>
      <c r="E184" s="246" t="s">
        <v>693</v>
      </c>
      <c r="F184" s="248" t="s">
        <v>694</v>
      </c>
      <c r="G184" s="248" t="s">
        <v>696</v>
      </c>
      <c r="H184" s="249">
        <v>0.5</v>
      </c>
      <c r="I184" s="248"/>
      <c r="J184" s="251" t="s">
        <v>403</v>
      </c>
      <c r="K184" s="247">
        <v>45507</v>
      </c>
      <c r="L184" s="251" t="s">
        <v>404</v>
      </c>
      <c r="M184" s="251"/>
      <c r="N184" s="251" t="s">
        <v>404</v>
      </c>
      <c r="O184" s="251" t="s">
        <v>405</v>
      </c>
      <c r="P184" s="252"/>
    </row>
    <row r="185" spans="1:16" x14ac:dyDescent="0.25">
      <c r="A185" s="244">
        <v>184</v>
      </c>
      <c r="B185" s="245">
        <v>1</v>
      </c>
      <c r="C185" s="246" t="s">
        <v>15</v>
      </c>
      <c r="D185" s="250">
        <v>45502</v>
      </c>
      <c r="E185" s="246" t="s">
        <v>697</v>
      </c>
      <c r="F185" s="248" t="s">
        <v>698</v>
      </c>
      <c r="G185" s="248" t="s">
        <v>699</v>
      </c>
      <c r="H185" s="249">
        <v>0.4</v>
      </c>
      <c r="I185" s="248"/>
      <c r="J185" s="251" t="s">
        <v>403</v>
      </c>
      <c r="K185" s="247">
        <v>45507</v>
      </c>
      <c r="L185" s="251" t="s">
        <v>404</v>
      </c>
      <c r="M185" s="251"/>
      <c r="N185" s="251" t="s">
        <v>404</v>
      </c>
      <c r="O185" s="251" t="s">
        <v>405</v>
      </c>
      <c r="P185" s="252"/>
    </row>
    <row r="186" spans="1:16" x14ac:dyDescent="0.25">
      <c r="A186" s="244">
        <v>185</v>
      </c>
      <c r="B186" s="245">
        <v>1</v>
      </c>
      <c r="C186" s="246" t="s">
        <v>15</v>
      </c>
      <c r="D186" s="250">
        <v>45502</v>
      </c>
      <c r="E186" s="246" t="s">
        <v>700</v>
      </c>
      <c r="F186" s="248" t="s">
        <v>701</v>
      </c>
      <c r="G186" s="248" t="s">
        <v>702</v>
      </c>
      <c r="H186" s="249">
        <v>0.75</v>
      </c>
      <c r="I186" s="248"/>
      <c r="J186" s="251" t="s">
        <v>403</v>
      </c>
      <c r="K186" s="247">
        <v>45507</v>
      </c>
      <c r="L186" s="251" t="s">
        <v>404</v>
      </c>
      <c r="M186" s="251"/>
      <c r="N186" s="251" t="s">
        <v>404</v>
      </c>
      <c r="O186" s="251" t="s">
        <v>405</v>
      </c>
      <c r="P186" s="252"/>
    </row>
    <row r="187" spans="1:16" x14ac:dyDescent="0.25">
      <c r="A187" s="244">
        <v>186</v>
      </c>
      <c r="B187" s="245">
        <v>1</v>
      </c>
      <c r="C187" s="246" t="s">
        <v>15</v>
      </c>
      <c r="D187" s="250">
        <v>45503</v>
      </c>
      <c r="E187" s="246" t="s">
        <v>430</v>
      </c>
      <c r="F187" s="248" t="s">
        <v>431</v>
      </c>
      <c r="G187" s="248" t="s">
        <v>703</v>
      </c>
      <c r="H187" s="249">
        <v>0.4</v>
      </c>
      <c r="I187" s="248"/>
      <c r="J187" s="251" t="s">
        <v>403</v>
      </c>
      <c r="K187" s="247">
        <v>45507</v>
      </c>
      <c r="L187" s="251" t="s">
        <v>404</v>
      </c>
      <c r="M187" s="251"/>
      <c r="N187" s="251" t="s">
        <v>404</v>
      </c>
      <c r="O187" s="251" t="s">
        <v>405</v>
      </c>
      <c r="P187" s="252"/>
    </row>
    <row r="188" spans="1:16" x14ac:dyDescent="0.25">
      <c r="A188" s="244">
        <v>187</v>
      </c>
      <c r="B188" s="245">
        <v>1</v>
      </c>
      <c r="C188" s="246" t="s">
        <v>15</v>
      </c>
      <c r="D188" s="250">
        <v>45503</v>
      </c>
      <c r="E188" s="246" t="s">
        <v>656</v>
      </c>
      <c r="F188" s="248" t="s">
        <v>657</v>
      </c>
      <c r="G188" s="248" t="s">
        <v>704</v>
      </c>
      <c r="H188" s="249">
        <v>0.4</v>
      </c>
      <c r="I188" s="248" t="s">
        <v>705</v>
      </c>
      <c r="J188" s="251" t="s">
        <v>403</v>
      </c>
      <c r="K188" s="247">
        <v>45507</v>
      </c>
      <c r="L188" s="251" t="s">
        <v>404</v>
      </c>
      <c r="M188" s="251"/>
      <c r="N188" s="251" t="s">
        <v>404</v>
      </c>
      <c r="O188" s="251" t="s">
        <v>405</v>
      </c>
      <c r="P188" s="252"/>
    </row>
    <row r="189" spans="1:16" x14ac:dyDescent="0.25">
      <c r="A189" s="244">
        <v>188</v>
      </c>
      <c r="B189" s="245">
        <v>1</v>
      </c>
      <c r="C189" s="246" t="s">
        <v>15</v>
      </c>
      <c r="D189" s="250">
        <v>45503</v>
      </c>
      <c r="E189" s="246" t="s">
        <v>706</v>
      </c>
      <c r="F189" s="248" t="s">
        <v>707</v>
      </c>
      <c r="G189" s="248" t="s">
        <v>708</v>
      </c>
      <c r="H189" s="249">
        <v>0.4</v>
      </c>
      <c r="I189" s="248"/>
      <c r="J189" s="251" t="s">
        <v>403</v>
      </c>
      <c r="K189" s="247">
        <v>45507</v>
      </c>
      <c r="L189" s="251" t="s">
        <v>404</v>
      </c>
      <c r="M189" s="251"/>
      <c r="N189" s="251" t="s">
        <v>404</v>
      </c>
      <c r="O189" s="251" t="s">
        <v>405</v>
      </c>
      <c r="P189" s="252"/>
    </row>
    <row r="190" spans="1:16" x14ac:dyDescent="0.25">
      <c r="A190" s="244">
        <v>189</v>
      </c>
      <c r="B190" s="245">
        <v>1</v>
      </c>
      <c r="C190" s="246" t="s">
        <v>15</v>
      </c>
      <c r="D190" s="250">
        <v>45503</v>
      </c>
      <c r="E190" s="246" t="s">
        <v>709</v>
      </c>
      <c r="F190" s="248" t="s">
        <v>710</v>
      </c>
      <c r="G190" s="248" t="s">
        <v>711</v>
      </c>
      <c r="H190" s="249">
        <v>0.4</v>
      </c>
      <c r="I190" s="248"/>
      <c r="J190" s="251" t="s">
        <v>403</v>
      </c>
      <c r="K190" s="247">
        <v>45507</v>
      </c>
      <c r="L190" s="251" t="s">
        <v>404</v>
      </c>
      <c r="M190" s="251"/>
      <c r="N190" s="251" t="s">
        <v>404</v>
      </c>
      <c r="O190" s="251" t="s">
        <v>405</v>
      </c>
      <c r="P190" s="252"/>
    </row>
    <row r="191" spans="1:16" x14ac:dyDescent="0.25">
      <c r="A191" s="244">
        <v>190</v>
      </c>
      <c r="B191" s="245">
        <v>1</v>
      </c>
      <c r="C191" s="246" t="s">
        <v>15</v>
      </c>
      <c r="D191" s="250">
        <v>45503</v>
      </c>
      <c r="E191" s="246" t="s">
        <v>582</v>
      </c>
      <c r="F191" s="248" t="s">
        <v>583</v>
      </c>
      <c r="G191" s="248" t="s">
        <v>712</v>
      </c>
      <c r="H191" s="249">
        <v>1</v>
      </c>
      <c r="I191" s="248" t="s">
        <v>713</v>
      </c>
      <c r="J191" s="251" t="s">
        <v>403</v>
      </c>
      <c r="K191" s="247">
        <v>45507</v>
      </c>
      <c r="L191" s="251" t="s">
        <v>404</v>
      </c>
      <c r="M191" s="251"/>
      <c r="N191" s="251" t="s">
        <v>404</v>
      </c>
      <c r="O191" s="251" t="s">
        <v>405</v>
      </c>
      <c r="P191" s="252"/>
    </row>
    <row r="192" spans="1:16" x14ac:dyDescent="0.25">
      <c r="A192" s="244">
        <v>191</v>
      </c>
      <c r="B192" s="245">
        <v>1</v>
      </c>
      <c r="C192" s="246" t="s">
        <v>15</v>
      </c>
      <c r="D192" s="250">
        <v>45503</v>
      </c>
      <c r="E192" s="246" t="s">
        <v>545</v>
      </c>
      <c r="F192" s="248" t="s">
        <v>546</v>
      </c>
      <c r="G192" s="248" t="s">
        <v>714</v>
      </c>
      <c r="H192" s="249">
        <v>1.25</v>
      </c>
      <c r="I192" s="248"/>
      <c r="J192" s="251" t="s">
        <v>403</v>
      </c>
      <c r="K192" s="247">
        <v>45507</v>
      </c>
      <c r="L192" s="251" t="s">
        <v>404</v>
      </c>
      <c r="M192" s="251"/>
      <c r="N192" s="251" t="s">
        <v>404</v>
      </c>
      <c r="O192" s="251" t="s">
        <v>405</v>
      </c>
      <c r="P192" s="252"/>
    </row>
    <row r="193" spans="1:16" x14ac:dyDescent="0.25">
      <c r="A193" s="244">
        <v>192</v>
      </c>
      <c r="B193" s="245">
        <v>1</v>
      </c>
      <c r="C193" s="246" t="s">
        <v>15</v>
      </c>
      <c r="D193" s="250">
        <v>45503</v>
      </c>
      <c r="E193" s="246" t="s">
        <v>690</v>
      </c>
      <c r="F193" s="248" t="s">
        <v>691</v>
      </c>
      <c r="G193" s="248" t="s">
        <v>715</v>
      </c>
      <c r="H193" s="249">
        <v>0.5</v>
      </c>
      <c r="I193" s="248"/>
      <c r="J193" s="251" t="s">
        <v>403</v>
      </c>
      <c r="K193" s="247">
        <v>45507</v>
      </c>
      <c r="L193" s="251" t="s">
        <v>404</v>
      </c>
      <c r="M193" s="251"/>
      <c r="N193" s="251" t="s">
        <v>404</v>
      </c>
      <c r="O193" s="251" t="s">
        <v>405</v>
      </c>
      <c r="P193" s="252"/>
    </row>
    <row r="194" spans="1:16" x14ac:dyDescent="0.25">
      <c r="A194" s="244">
        <v>193</v>
      </c>
      <c r="B194" s="245">
        <v>1</v>
      </c>
      <c r="C194" s="246" t="s">
        <v>15</v>
      </c>
      <c r="D194" s="250">
        <v>45503</v>
      </c>
      <c r="E194" s="246" t="s">
        <v>693</v>
      </c>
      <c r="F194" s="248" t="s">
        <v>694</v>
      </c>
      <c r="G194" s="248" t="s">
        <v>716</v>
      </c>
      <c r="H194" s="249">
        <v>1</v>
      </c>
      <c r="I194" s="248"/>
      <c r="J194" s="251" t="s">
        <v>403</v>
      </c>
      <c r="K194" s="247">
        <v>45507</v>
      </c>
      <c r="L194" s="251" t="s">
        <v>404</v>
      </c>
      <c r="M194" s="251"/>
      <c r="N194" s="251" t="s">
        <v>404</v>
      </c>
      <c r="O194" s="251" t="s">
        <v>405</v>
      </c>
      <c r="P194" s="252"/>
    </row>
    <row r="195" spans="1:16" x14ac:dyDescent="0.25">
      <c r="A195" s="244">
        <v>194</v>
      </c>
      <c r="B195" s="245">
        <v>1</v>
      </c>
      <c r="C195" s="246" t="s">
        <v>15</v>
      </c>
      <c r="D195" s="250">
        <v>45503</v>
      </c>
      <c r="E195" s="246" t="s">
        <v>717</v>
      </c>
      <c r="F195" s="248" t="s">
        <v>718</v>
      </c>
      <c r="G195" s="248" t="s">
        <v>714</v>
      </c>
      <c r="H195" s="249">
        <v>1.25</v>
      </c>
      <c r="I195" s="248"/>
      <c r="J195" s="251" t="s">
        <v>403</v>
      </c>
      <c r="K195" s="247">
        <v>45507</v>
      </c>
      <c r="L195" s="251" t="s">
        <v>404</v>
      </c>
      <c r="M195" s="251"/>
      <c r="N195" s="251" t="s">
        <v>404</v>
      </c>
      <c r="O195" s="251" t="s">
        <v>405</v>
      </c>
      <c r="P195" s="252"/>
    </row>
    <row r="196" spans="1:16" x14ac:dyDescent="0.25">
      <c r="A196" s="244">
        <v>195</v>
      </c>
      <c r="B196" s="245">
        <v>1</v>
      </c>
      <c r="C196" s="246" t="s">
        <v>15</v>
      </c>
      <c r="D196" s="250">
        <v>45503</v>
      </c>
      <c r="E196" s="246" t="s">
        <v>607</v>
      </c>
      <c r="F196" s="248" t="s">
        <v>608</v>
      </c>
      <c r="G196" s="248" t="s">
        <v>719</v>
      </c>
      <c r="H196" s="249">
        <v>1</v>
      </c>
      <c r="I196" s="248"/>
      <c r="J196" s="251" t="s">
        <v>403</v>
      </c>
      <c r="K196" s="247">
        <v>45507</v>
      </c>
      <c r="L196" s="251" t="s">
        <v>404</v>
      </c>
      <c r="M196" s="251"/>
      <c r="N196" s="251" t="s">
        <v>404</v>
      </c>
      <c r="O196" s="251" t="s">
        <v>405</v>
      </c>
      <c r="P196" s="252"/>
    </row>
    <row r="197" spans="1:16" x14ac:dyDescent="0.25">
      <c r="A197" s="244">
        <v>196</v>
      </c>
      <c r="B197" s="245">
        <v>1</v>
      </c>
      <c r="C197" s="246" t="s">
        <v>15</v>
      </c>
      <c r="D197" s="250">
        <v>45504</v>
      </c>
      <c r="E197" s="246" t="s">
        <v>430</v>
      </c>
      <c r="F197" s="248" t="s">
        <v>431</v>
      </c>
      <c r="G197" s="248" t="s">
        <v>720</v>
      </c>
      <c r="H197" s="249">
        <v>0.5</v>
      </c>
      <c r="I197" s="248"/>
      <c r="J197" s="251" t="s">
        <v>403</v>
      </c>
      <c r="K197" s="247">
        <v>45507</v>
      </c>
      <c r="L197" s="251" t="s">
        <v>404</v>
      </c>
      <c r="M197" s="251"/>
      <c r="N197" s="251" t="s">
        <v>404</v>
      </c>
      <c r="O197" s="251" t="s">
        <v>405</v>
      </c>
      <c r="P197" s="252"/>
    </row>
    <row r="198" spans="1:16" x14ac:dyDescent="0.25">
      <c r="A198" s="244">
        <v>197</v>
      </c>
      <c r="B198" s="245">
        <v>1</v>
      </c>
      <c r="C198" s="246" t="s">
        <v>15</v>
      </c>
      <c r="D198" s="250">
        <v>45504</v>
      </c>
      <c r="E198" s="246" t="s">
        <v>721</v>
      </c>
      <c r="F198" s="248" t="s">
        <v>722</v>
      </c>
      <c r="G198" s="248" t="s">
        <v>723</v>
      </c>
      <c r="H198" s="249">
        <v>3.5</v>
      </c>
      <c r="I198" s="248"/>
      <c r="J198" s="251" t="s">
        <v>403</v>
      </c>
      <c r="K198" s="247">
        <v>45507</v>
      </c>
      <c r="L198" s="251" t="s">
        <v>404</v>
      </c>
      <c r="M198" s="251"/>
      <c r="N198" s="251" t="s">
        <v>404</v>
      </c>
      <c r="O198" s="251" t="s">
        <v>405</v>
      </c>
      <c r="P198" s="252"/>
    </row>
    <row r="199" spans="1:16" x14ac:dyDescent="0.25">
      <c r="A199" s="244">
        <v>198</v>
      </c>
      <c r="B199" s="245">
        <v>1</v>
      </c>
      <c r="C199" s="246" t="s">
        <v>15</v>
      </c>
      <c r="D199" s="250">
        <v>45504</v>
      </c>
      <c r="E199" s="246" t="s">
        <v>724</v>
      </c>
      <c r="F199" s="248" t="s">
        <v>725</v>
      </c>
      <c r="G199" s="248" t="s">
        <v>726</v>
      </c>
      <c r="H199" s="249">
        <v>0.75</v>
      </c>
      <c r="I199" s="248"/>
      <c r="J199" s="251" t="s">
        <v>403</v>
      </c>
      <c r="K199" s="247">
        <v>45507</v>
      </c>
      <c r="L199" s="251" t="s">
        <v>404</v>
      </c>
      <c r="M199" s="251"/>
      <c r="N199" s="251" t="s">
        <v>404</v>
      </c>
      <c r="O199" s="251" t="s">
        <v>405</v>
      </c>
      <c r="P199" s="252"/>
    </row>
    <row r="200" spans="1:16" x14ac:dyDescent="0.25">
      <c r="A200" s="244">
        <v>199</v>
      </c>
      <c r="B200" s="245">
        <v>1</v>
      </c>
      <c r="C200" s="246" t="s">
        <v>15</v>
      </c>
      <c r="D200" s="250">
        <v>45504</v>
      </c>
      <c r="E200" s="246" t="s">
        <v>582</v>
      </c>
      <c r="F200" s="248" t="s">
        <v>583</v>
      </c>
      <c r="G200" s="248" t="s">
        <v>727</v>
      </c>
      <c r="H200" s="249">
        <v>1</v>
      </c>
      <c r="I200" s="248"/>
      <c r="J200" s="251" t="s">
        <v>403</v>
      </c>
      <c r="K200" s="247">
        <v>45507</v>
      </c>
      <c r="L200" s="251" t="s">
        <v>404</v>
      </c>
      <c r="M200" s="251"/>
      <c r="N200" s="251" t="s">
        <v>404</v>
      </c>
      <c r="O200" s="251" t="s">
        <v>405</v>
      </c>
      <c r="P200" s="252"/>
    </row>
    <row r="201" spans="1:16" x14ac:dyDescent="0.25">
      <c r="A201" s="244">
        <v>200</v>
      </c>
      <c r="B201" s="245">
        <v>1</v>
      </c>
      <c r="C201" s="246" t="s">
        <v>15</v>
      </c>
      <c r="D201" s="250">
        <v>45504</v>
      </c>
      <c r="E201" s="246" t="s">
        <v>728</v>
      </c>
      <c r="F201" s="248" t="s">
        <v>729</v>
      </c>
      <c r="G201" s="248" t="s">
        <v>730</v>
      </c>
      <c r="H201" s="249">
        <v>0.4</v>
      </c>
      <c r="I201" s="248"/>
      <c r="J201" s="251" t="s">
        <v>403</v>
      </c>
      <c r="K201" s="247">
        <v>45507</v>
      </c>
      <c r="L201" s="251" t="s">
        <v>404</v>
      </c>
      <c r="M201" s="251"/>
      <c r="N201" s="251" t="s">
        <v>404</v>
      </c>
      <c r="O201" s="251" t="s">
        <v>405</v>
      </c>
      <c r="P201" s="252"/>
    </row>
    <row r="202" spans="1:16" x14ac:dyDescent="0.25">
      <c r="A202" s="244">
        <v>201</v>
      </c>
      <c r="B202" s="245">
        <v>1</v>
      </c>
      <c r="C202" s="246" t="s">
        <v>15</v>
      </c>
      <c r="D202" s="250">
        <v>45504</v>
      </c>
      <c r="E202" s="246" t="s">
        <v>610</v>
      </c>
      <c r="F202" s="248" t="s">
        <v>611</v>
      </c>
      <c r="G202" s="248" t="s">
        <v>731</v>
      </c>
      <c r="H202" s="249">
        <v>0.4</v>
      </c>
      <c r="I202" s="248"/>
      <c r="J202" s="251" t="s">
        <v>403</v>
      </c>
      <c r="K202" s="247">
        <v>45507</v>
      </c>
      <c r="L202" s="251" t="s">
        <v>404</v>
      </c>
      <c r="M202" s="251"/>
      <c r="N202" s="251" t="s">
        <v>404</v>
      </c>
      <c r="O202" s="251" t="s">
        <v>405</v>
      </c>
      <c r="P202" s="252"/>
    </row>
    <row r="203" spans="1:16" x14ac:dyDescent="0.25">
      <c r="A203" s="244">
        <v>202</v>
      </c>
      <c r="B203" s="245">
        <v>1</v>
      </c>
      <c r="C203" s="246" t="s">
        <v>15</v>
      </c>
      <c r="D203" s="250">
        <v>45504</v>
      </c>
      <c r="E203" s="246" t="s">
        <v>603</v>
      </c>
      <c r="F203" s="248" t="s">
        <v>604</v>
      </c>
      <c r="G203" s="248" t="s">
        <v>732</v>
      </c>
      <c r="H203" s="249">
        <v>7.5</v>
      </c>
      <c r="I203" s="248"/>
      <c r="J203" s="251" t="s">
        <v>403</v>
      </c>
      <c r="K203" s="247">
        <v>45507</v>
      </c>
      <c r="L203" s="251" t="s">
        <v>404</v>
      </c>
      <c r="M203" s="251"/>
      <c r="N203" s="251" t="s">
        <v>404</v>
      </c>
      <c r="O203" s="251" t="s">
        <v>405</v>
      </c>
      <c r="P203" s="252"/>
    </row>
    <row r="204" spans="1:16" x14ac:dyDescent="0.25">
      <c r="A204" s="244">
        <v>203</v>
      </c>
      <c r="B204" s="245">
        <v>1</v>
      </c>
      <c r="C204" s="246" t="s">
        <v>15</v>
      </c>
      <c r="D204" s="250">
        <v>45504</v>
      </c>
      <c r="E204" s="246" t="s">
        <v>733</v>
      </c>
      <c r="F204" s="248" t="s">
        <v>734</v>
      </c>
      <c r="G204" s="248" t="s">
        <v>735</v>
      </c>
      <c r="H204" s="249">
        <v>1</v>
      </c>
      <c r="I204" s="248"/>
      <c r="J204" s="251" t="s">
        <v>403</v>
      </c>
      <c r="K204" s="247">
        <v>45507</v>
      </c>
      <c r="L204" s="251" t="s">
        <v>404</v>
      </c>
      <c r="M204" s="251"/>
      <c r="N204" s="251" t="s">
        <v>404</v>
      </c>
      <c r="O204" s="251" t="s">
        <v>405</v>
      </c>
      <c r="P204" s="252"/>
    </row>
    <row r="205" spans="1:16" x14ac:dyDescent="0.25">
      <c r="A205" s="244">
        <v>204</v>
      </c>
      <c r="B205" s="245">
        <v>1</v>
      </c>
      <c r="C205" s="246" t="s">
        <v>15</v>
      </c>
      <c r="D205" s="250">
        <v>45504</v>
      </c>
      <c r="E205" s="246" t="s">
        <v>736</v>
      </c>
      <c r="F205" s="248" t="s">
        <v>737</v>
      </c>
      <c r="G205" s="248" t="s">
        <v>738</v>
      </c>
      <c r="H205" s="249">
        <v>3.25</v>
      </c>
      <c r="I205" s="248"/>
      <c r="J205" s="251" t="s">
        <v>403</v>
      </c>
      <c r="K205" s="247">
        <v>45507</v>
      </c>
      <c r="L205" s="251" t="s">
        <v>404</v>
      </c>
      <c r="M205" s="251"/>
      <c r="N205" s="251" t="s">
        <v>404</v>
      </c>
      <c r="O205" s="251" t="s">
        <v>405</v>
      </c>
      <c r="P205" s="252"/>
    </row>
    <row r="206" spans="1:16" x14ac:dyDescent="0.25">
      <c r="A206" s="244">
        <v>205</v>
      </c>
      <c r="B206" s="245">
        <v>1</v>
      </c>
      <c r="C206" s="246" t="s">
        <v>15</v>
      </c>
      <c r="D206" s="250">
        <v>45505</v>
      </c>
      <c r="E206" s="246" t="s">
        <v>693</v>
      </c>
      <c r="F206" s="248" t="s">
        <v>694</v>
      </c>
      <c r="G206" s="248" t="s">
        <v>739</v>
      </c>
      <c r="H206" s="249">
        <v>0.5</v>
      </c>
      <c r="I206" s="248"/>
      <c r="J206" s="251" t="s">
        <v>403</v>
      </c>
      <c r="K206" s="247">
        <v>45507</v>
      </c>
      <c r="L206" s="251" t="s">
        <v>404</v>
      </c>
      <c r="M206" s="251"/>
      <c r="N206" s="251" t="s">
        <v>404</v>
      </c>
      <c r="O206" s="251" t="s">
        <v>405</v>
      </c>
      <c r="P206" s="252"/>
    </row>
    <row r="207" spans="1:16" x14ac:dyDescent="0.25">
      <c r="A207" s="244">
        <v>206</v>
      </c>
      <c r="B207" s="245">
        <v>1</v>
      </c>
      <c r="C207" s="246" t="s">
        <v>15</v>
      </c>
      <c r="D207" s="250">
        <v>45506</v>
      </c>
      <c r="E207" s="246" t="s">
        <v>721</v>
      </c>
      <c r="F207" s="248" t="s">
        <v>722</v>
      </c>
      <c r="G207" s="248" t="s">
        <v>740</v>
      </c>
      <c r="H207" s="249">
        <v>0.4</v>
      </c>
      <c r="I207" s="248"/>
      <c r="J207" s="251" t="s">
        <v>403</v>
      </c>
      <c r="K207" s="247">
        <v>45507</v>
      </c>
      <c r="L207" s="251" t="s">
        <v>404</v>
      </c>
      <c r="M207" s="251"/>
      <c r="N207" s="251" t="s">
        <v>404</v>
      </c>
      <c r="O207" s="251" t="s">
        <v>405</v>
      </c>
      <c r="P207" s="252"/>
    </row>
    <row r="208" spans="1:16" x14ac:dyDescent="0.25">
      <c r="A208" s="244">
        <v>207</v>
      </c>
      <c r="B208" s="245">
        <v>1</v>
      </c>
      <c r="C208" s="246" t="s">
        <v>15</v>
      </c>
      <c r="D208" s="250">
        <v>45506</v>
      </c>
      <c r="E208" s="246" t="s">
        <v>709</v>
      </c>
      <c r="F208" s="248" t="s">
        <v>710</v>
      </c>
      <c r="G208" s="248" t="s">
        <v>741</v>
      </c>
      <c r="H208" s="249">
        <v>2</v>
      </c>
      <c r="I208" s="248"/>
      <c r="J208" s="251" t="s">
        <v>403</v>
      </c>
      <c r="K208" s="247">
        <v>45507</v>
      </c>
      <c r="L208" s="251" t="s">
        <v>404</v>
      </c>
      <c r="M208" s="251"/>
      <c r="N208" s="251" t="s">
        <v>404</v>
      </c>
      <c r="O208" s="251" t="s">
        <v>405</v>
      </c>
      <c r="P208" s="252"/>
    </row>
    <row r="209" spans="1:16" x14ac:dyDescent="0.25">
      <c r="A209" s="244">
        <v>208</v>
      </c>
      <c r="B209" s="245">
        <v>1</v>
      </c>
      <c r="C209" s="246" t="s">
        <v>15</v>
      </c>
      <c r="D209" s="250">
        <v>45506</v>
      </c>
      <c r="E209" s="246" t="s">
        <v>709</v>
      </c>
      <c r="F209" s="248" t="s">
        <v>710</v>
      </c>
      <c r="G209" s="248" t="s">
        <v>742</v>
      </c>
      <c r="H209" s="249">
        <v>0.5</v>
      </c>
      <c r="I209" s="248"/>
      <c r="J209" s="251" t="s">
        <v>403</v>
      </c>
      <c r="K209" s="247">
        <v>45507</v>
      </c>
      <c r="L209" s="251" t="s">
        <v>404</v>
      </c>
      <c r="M209" s="251"/>
      <c r="N209" s="251" t="s">
        <v>404</v>
      </c>
      <c r="O209" s="251" t="s">
        <v>405</v>
      </c>
      <c r="P209" s="252"/>
    </row>
    <row r="210" spans="1:16" x14ac:dyDescent="0.25">
      <c r="A210" s="244">
        <v>209</v>
      </c>
      <c r="B210" s="245">
        <v>1</v>
      </c>
      <c r="C210" s="246" t="s">
        <v>15</v>
      </c>
      <c r="D210" s="250">
        <v>45506</v>
      </c>
      <c r="E210" s="246" t="s">
        <v>593</v>
      </c>
      <c r="F210" s="248" t="s">
        <v>594</v>
      </c>
      <c r="G210" s="248" t="s">
        <v>743</v>
      </c>
      <c r="H210" s="249">
        <v>1</v>
      </c>
      <c r="I210" s="248"/>
      <c r="J210" s="251" t="s">
        <v>403</v>
      </c>
      <c r="K210" s="247">
        <v>45507</v>
      </c>
      <c r="L210" s="251" t="s">
        <v>404</v>
      </c>
      <c r="M210" s="251"/>
      <c r="N210" s="251" t="s">
        <v>404</v>
      </c>
      <c r="O210" s="251" t="s">
        <v>405</v>
      </c>
      <c r="P210" s="252"/>
    </row>
    <row r="211" spans="1:16" x14ac:dyDescent="0.25">
      <c r="A211" s="244">
        <v>210</v>
      </c>
      <c r="B211" s="245">
        <v>1</v>
      </c>
      <c r="C211" s="246" t="s">
        <v>15</v>
      </c>
      <c r="D211" s="250">
        <v>45506</v>
      </c>
      <c r="E211" s="246" t="s">
        <v>593</v>
      </c>
      <c r="F211" s="248" t="s">
        <v>594</v>
      </c>
      <c r="G211" s="248" t="s">
        <v>744</v>
      </c>
      <c r="H211" s="249">
        <v>0.4</v>
      </c>
      <c r="I211" s="248"/>
      <c r="J211" s="251" t="s">
        <v>403</v>
      </c>
      <c r="K211" s="247">
        <v>45507</v>
      </c>
      <c r="L211" s="251" t="s">
        <v>404</v>
      </c>
      <c r="M211" s="251"/>
      <c r="N211" s="251" t="s">
        <v>404</v>
      </c>
      <c r="O211" s="251" t="s">
        <v>405</v>
      </c>
      <c r="P211" s="252"/>
    </row>
    <row r="212" spans="1:16" x14ac:dyDescent="0.25">
      <c r="A212" s="244">
        <v>211</v>
      </c>
      <c r="B212" s="245">
        <v>1</v>
      </c>
      <c r="C212" s="246" t="s">
        <v>15</v>
      </c>
      <c r="D212" s="250">
        <v>45506</v>
      </c>
      <c r="E212" s="246" t="s">
        <v>582</v>
      </c>
      <c r="F212" s="248" t="s">
        <v>583</v>
      </c>
      <c r="G212" s="248" t="s">
        <v>745</v>
      </c>
      <c r="H212" s="249">
        <v>1.25</v>
      </c>
      <c r="I212" s="248"/>
      <c r="J212" s="251" t="s">
        <v>403</v>
      </c>
      <c r="K212" s="247">
        <v>45507</v>
      </c>
      <c r="L212" s="251" t="s">
        <v>404</v>
      </c>
      <c r="M212" s="251"/>
      <c r="N212" s="251" t="s">
        <v>404</v>
      </c>
      <c r="O212" s="251" t="s">
        <v>405</v>
      </c>
      <c r="P212" s="252"/>
    </row>
    <row r="213" spans="1:16" x14ac:dyDescent="0.25">
      <c r="A213" s="244">
        <v>212</v>
      </c>
      <c r="B213" s="245">
        <v>1</v>
      </c>
      <c r="C213" s="246" t="s">
        <v>15</v>
      </c>
      <c r="D213" s="250">
        <v>45506</v>
      </c>
      <c r="E213" s="246" t="s">
        <v>746</v>
      </c>
      <c r="F213" s="248" t="s">
        <v>747</v>
      </c>
      <c r="G213" s="248" t="s">
        <v>748</v>
      </c>
      <c r="H213" s="249">
        <v>1.5</v>
      </c>
      <c r="I213" s="248"/>
      <c r="J213" s="251" t="s">
        <v>403</v>
      </c>
      <c r="K213" s="247">
        <v>45507</v>
      </c>
      <c r="L213" s="251" t="s">
        <v>404</v>
      </c>
      <c r="M213" s="251"/>
      <c r="N213" s="251" t="s">
        <v>404</v>
      </c>
      <c r="O213" s="251" t="s">
        <v>405</v>
      </c>
      <c r="P213" s="252"/>
    </row>
    <row r="214" spans="1:16" x14ac:dyDescent="0.25">
      <c r="A214" s="244">
        <v>213</v>
      </c>
      <c r="B214" s="245">
        <v>1</v>
      </c>
      <c r="C214" s="246" t="s">
        <v>15</v>
      </c>
      <c r="D214" s="250">
        <v>45506</v>
      </c>
      <c r="E214" s="246" t="s">
        <v>749</v>
      </c>
      <c r="F214" s="248" t="s">
        <v>750</v>
      </c>
      <c r="G214" s="248" t="s">
        <v>751</v>
      </c>
      <c r="H214" s="249">
        <v>0.5</v>
      </c>
      <c r="I214" s="248"/>
      <c r="J214" s="251" t="s">
        <v>403</v>
      </c>
      <c r="K214" s="247">
        <v>45507</v>
      </c>
      <c r="L214" s="251" t="s">
        <v>404</v>
      </c>
      <c r="M214" s="251"/>
      <c r="N214" s="251" t="s">
        <v>404</v>
      </c>
      <c r="O214" s="251" t="s">
        <v>405</v>
      </c>
      <c r="P214" s="252"/>
    </row>
    <row r="215" spans="1:16" x14ac:dyDescent="0.25">
      <c r="A215" s="244">
        <v>214</v>
      </c>
      <c r="B215" s="245">
        <v>1</v>
      </c>
      <c r="C215" s="246" t="s">
        <v>15</v>
      </c>
      <c r="D215" s="250">
        <v>45506</v>
      </c>
      <c r="E215" s="246" t="s">
        <v>752</v>
      </c>
      <c r="F215" s="248" t="s">
        <v>753</v>
      </c>
      <c r="G215" s="248" t="s">
        <v>754</v>
      </c>
      <c r="H215" s="249">
        <v>0.5</v>
      </c>
      <c r="I215" s="248"/>
      <c r="J215" s="251" t="s">
        <v>403</v>
      </c>
      <c r="K215" s="247">
        <v>45507</v>
      </c>
      <c r="L215" s="251" t="s">
        <v>404</v>
      </c>
      <c r="M215" s="251"/>
      <c r="N215" s="251" t="s">
        <v>404</v>
      </c>
      <c r="O215" s="251" t="s">
        <v>405</v>
      </c>
      <c r="P215" s="252"/>
    </row>
    <row r="216" spans="1:16" x14ac:dyDescent="0.25">
      <c r="A216" s="244">
        <v>215</v>
      </c>
      <c r="B216" s="245">
        <v>1</v>
      </c>
      <c r="C216" s="246" t="s">
        <v>15</v>
      </c>
      <c r="D216" s="250">
        <v>45506</v>
      </c>
      <c r="E216" s="246" t="s">
        <v>603</v>
      </c>
      <c r="F216" s="248" t="s">
        <v>604</v>
      </c>
      <c r="G216" s="248" t="s">
        <v>755</v>
      </c>
      <c r="H216" s="249">
        <v>0.5</v>
      </c>
      <c r="I216" s="248"/>
      <c r="J216" s="251" t="s">
        <v>403</v>
      </c>
      <c r="K216" s="247">
        <v>45507</v>
      </c>
      <c r="L216" s="251" t="s">
        <v>404</v>
      </c>
      <c r="M216" s="251"/>
      <c r="N216" s="251" t="s">
        <v>404</v>
      </c>
      <c r="O216" s="251" t="s">
        <v>405</v>
      </c>
      <c r="P216" s="252"/>
    </row>
    <row r="217" spans="1:16" x14ac:dyDescent="0.25">
      <c r="A217" s="244">
        <v>216</v>
      </c>
      <c r="B217" s="245">
        <v>1</v>
      </c>
      <c r="C217" s="246" t="s">
        <v>15</v>
      </c>
      <c r="D217" s="250">
        <v>45506</v>
      </c>
      <c r="E217" s="246" t="s">
        <v>603</v>
      </c>
      <c r="F217" s="248" t="s">
        <v>604</v>
      </c>
      <c r="G217" s="248" t="s">
        <v>756</v>
      </c>
      <c r="H217" s="249">
        <v>1.75</v>
      </c>
      <c r="I217" s="248"/>
      <c r="J217" s="251" t="s">
        <v>403</v>
      </c>
      <c r="K217" s="247">
        <v>45507</v>
      </c>
      <c r="L217" s="251" t="s">
        <v>404</v>
      </c>
      <c r="M217" s="251"/>
      <c r="N217" s="251" t="s">
        <v>404</v>
      </c>
      <c r="O217" s="251" t="s">
        <v>405</v>
      </c>
      <c r="P217" s="252"/>
    </row>
    <row r="218" spans="1:16" x14ac:dyDescent="0.25">
      <c r="A218" s="244">
        <v>217</v>
      </c>
      <c r="B218" s="245">
        <v>1</v>
      </c>
      <c r="C218" s="246" t="s">
        <v>15</v>
      </c>
      <c r="D218" s="250">
        <v>45506</v>
      </c>
      <c r="E218" s="246" t="s">
        <v>579</v>
      </c>
      <c r="F218" s="248" t="s">
        <v>580</v>
      </c>
      <c r="G218" s="248" t="s">
        <v>757</v>
      </c>
      <c r="H218" s="249">
        <v>1</v>
      </c>
      <c r="I218" s="248"/>
      <c r="J218" s="251" t="s">
        <v>403</v>
      </c>
      <c r="K218" s="247">
        <v>45507</v>
      </c>
      <c r="L218" s="251" t="s">
        <v>404</v>
      </c>
      <c r="M218" s="251"/>
      <c r="N218" s="251" t="s">
        <v>404</v>
      </c>
      <c r="O218" s="251" t="s">
        <v>405</v>
      </c>
      <c r="P218" s="252"/>
    </row>
    <row r="219" spans="1:16" x14ac:dyDescent="0.25">
      <c r="A219" s="244">
        <v>218</v>
      </c>
      <c r="B219" s="245">
        <v>1</v>
      </c>
      <c r="C219" s="246" t="s">
        <v>15</v>
      </c>
      <c r="D219" s="250">
        <v>45506</v>
      </c>
      <c r="E219" s="246" t="s">
        <v>717</v>
      </c>
      <c r="F219" s="248" t="s">
        <v>718</v>
      </c>
      <c r="G219" s="248" t="s">
        <v>758</v>
      </c>
      <c r="H219" s="249">
        <v>0.75</v>
      </c>
      <c r="I219" s="248"/>
      <c r="J219" s="251" t="s">
        <v>403</v>
      </c>
      <c r="K219" s="247">
        <v>45507</v>
      </c>
      <c r="L219" s="251" t="s">
        <v>404</v>
      </c>
      <c r="M219" s="251"/>
      <c r="N219" s="251" t="s">
        <v>404</v>
      </c>
      <c r="O219" s="251" t="s">
        <v>405</v>
      </c>
      <c r="P219" s="252"/>
    </row>
    <row r="220" spans="1:16" x14ac:dyDescent="0.25">
      <c r="A220" s="244">
        <v>219</v>
      </c>
      <c r="B220" s="245">
        <v>1</v>
      </c>
      <c r="C220" s="246" t="s">
        <v>15</v>
      </c>
      <c r="D220" s="250">
        <v>45506</v>
      </c>
      <c r="E220" s="246" t="s">
        <v>759</v>
      </c>
      <c r="F220" s="248" t="s">
        <v>841</v>
      </c>
      <c r="G220" s="248" t="s">
        <v>760</v>
      </c>
      <c r="H220" s="249">
        <v>0.5</v>
      </c>
      <c r="I220" s="248"/>
      <c r="J220" s="251" t="s">
        <v>403</v>
      </c>
      <c r="K220" s="247">
        <v>45507</v>
      </c>
      <c r="L220" s="251" t="s">
        <v>404</v>
      </c>
      <c r="M220" s="251"/>
      <c r="N220" s="251" t="s">
        <v>404</v>
      </c>
      <c r="O220" s="251" t="s">
        <v>405</v>
      </c>
      <c r="P220" s="252"/>
    </row>
    <row r="221" spans="1:16" x14ac:dyDescent="0.25">
      <c r="A221" s="244">
        <v>220</v>
      </c>
      <c r="B221" s="245">
        <v>4</v>
      </c>
      <c r="C221" s="246" t="s">
        <v>761</v>
      </c>
      <c r="D221" s="250">
        <v>45495</v>
      </c>
      <c r="E221" s="246" t="s">
        <v>656</v>
      </c>
      <c r="F221" s="248" t="s">
        <v>657</v>
      </c>
      <c r="G221" s="248" t="s">
        <v>762</v>
      </c>
      <c r="H221" s="249">
        <v>0.5</v>
      </c>
      <c r="I221" s="248"/>
      <c r="J221" s="251" t="s">
        <v>403</v>
      </c>
      <c r="K221" s="247">
        <v>45507</v>
      </c>
      <c r="L221" s="251" t="s">
        <v>404</v>
      </c>
      <c r="M221" s="251"/>
      <c r="N221" s="251" t="s">
        <v>404</v>
      </c>
      <c r="O221" s="251" t="s">
        <v>405</v>
      </c>
      <c r="P221" s="252"/>
    </row>
    <row r="222" spans="1:16" x14ac:dyDescent="0.25">
      <c r="A222" s="244">
        <v>221</v>
      </c>
      <c r="B222" s="245">
        <v>4</v>
      </c>
      <c r="C222" s="246" t="s">
        <v>761</v>
      </c>
      <c r="D222" s="250">
        <v>45496</v>
      </c>
      <c r="E222" s="246" t="s">
        <v>656</v>
      </c>
      <c r="F222" s="248" t="s">
        <v>657</v>
      </c>
      <c r="G222" s="248" t="s">
        <v>763</v>
      </c>
      <c r="H222" s="249">
        <v>0.75</v>
      </c>
      <c r="I222" s="248"/>
      <c r="J222" s="251" t="s">
        <v>403</v>
      </c>
      <c r="K222" s="247">
        <v>45507</v>
      </c>
      <c r="L222" s="251" t="s">
        <v>404</v>
      </c>
      <c r="M222" s="251"/>
      <c r="N222" s="251" t="s">
        <v>404</v>
      </c>
      <c r="O222" s="251" t="s">
        <v>405</v>
      </c>
      <c r="P222" s="252"/>
    </row>
    <row r="223" spans="1:16" x14ac:dyDescent="0.25">
      <c r="A223" s="244">
        <v>222</v>
      </c>
      <c r="B223" s="245">
        <v>4</v>
      </c>
      <c r="C223" s="246" t="s">
        <v>761</v>
      </c>
      <c r="D223" s="250">
        <v>45497</v>
      </c>
      <c r="E223" s="246" t="s">
        <v>656</v>
      </c>
      <c r="F223" s="248" t="s">
        <v>657</v>
      </c>
      <c r="G223" s="248" t="s">
        <v>764</v>
      </c>
      <c r="H223" s="249">
        <v>0.25</v>
      </c>
      <c r="I223" s="248"/>
      <c r="J223" s="251" t="s">
        <v>403</v>
      </c>
      <c r="K223" s="247">
        <v>45507</v>
      </c>
      <c r="L223" s="251" t="s">
        <v>404</v>
      </c>
      <c r="M223" s="251"/>
      <c r="N223" s="251" t="s">
        <v>404</v>
      </c>
      <c r="O223" s="251" t="s">
        <v>405</v>
      </c>
      <c r="P223" s="252"/>
    </row>
    <row r="224" spans="1:16" x14ac:dyDescent="0.25">
      <c r="A224" s="244">
        <v>223</v>
      </c>
      <c r="B224" s="245">
        <v>4</v>
      </c>
      <c r="C224" s="246" t="s">
        <v>761</v>
      </c>
      <c r="D224" s="250">
        <v>45505</v>
      </c>
      <c r="E224" s="246" t="s">
        <v>424</v>
      </c>
      <c r="F224" s="248" t="s">
        <v>413</v>
      </c>
      <c r="G224" s="248" t="s">
        <v>765</v>
      </c>
      <c r="H224" s="249">
        <v>8.5</v>
      </c>
      <c r="I224" s="248"/>
      <c r="J224" s="251" t="s">
        <v>403</v>
      </c>
      <c r="K224" s="247">
        <v>45507</v>
      </c>
      <c r="L224" s="251" t="s">
        <v>404</v>
      </c>
      <c r="M224" s="251"/>
      <c r="N224" s="251" t="s">
        <v>404</v>
      </c>
      <c r="O224" s="251" t="s">
        <v>405</v>
      </c>
      <c r="P224" s="252"/>
    </row>
    <row r="225" spans="1:16" x14ac:dyDescent="0.25">
      <c r="A225" s="244">
        <v>224</v>
      </c>
      <c r="B225" s="245">
        <v>2</v>
      </c>
      <c r="C225" s="246" t="s">
        <v>18</v>
      </c>
      <c r="D225" s="250">
        <v>45462</v>
      </c>
      <c r="E225" s="246" t="s">
        <v>603</v>
      </c>
      <c r="F225" s="248" t="s">
        <v>604</v>
      </c>
      <c r="G225" s="248" t="s">
        <v>766</v>
      </c>
      <c r="H225" s="249">
        <v>1.1000000000000001</v>
      </c>
      <c r="I225" s="248"/>
      <c r="J225" s="251" t="s">
        <v>403</v>
      </c>
      <c r="K225" s="247">
        <v>45507</v>
      </c>
      <c r="L225" s="251" t="s">
        <v>404</v>
      </c>
      <c r="M225" s="251"/>
      <c r="N225" s="251" t="s">
        <v>404</v>
      </c>
      <c r="O225" s="251" t="s">
        <v>405</v>
      </c>
      <c r="P225" s="252"/>
    </row>
    <row r="226" spans="1:16" x14ac:dyDescent="0.25">
      <c r="A226" s="244">
        <v>225</v>
      </c>
      <c r="B226" s="245">
        <v>2</v>
      </c>
      <c r="C226" s="246" t="s">
        <v>18</v>
      </c>
      <c r="D226" s="250">
        <v>45464</v>
      </c>
      <c r="E226" s="246" t="s">
        <v>603</v>
      </c>
      <c r="F226" s="248" t="s">
        <v>604</v>
      </c>
      <c r="G226" s="248" t="s">
        <v>767</v>
      </c>
      <c r="H226" s="249">
        <v>0.8</v>
      </c>
      <c r="I226" s="248"/>
      <c r="J226" s="251" t="s">
        <v>403</v>
      </c>
      <c r="K226" s="247">
        <v>45507</v>
      </c>
      <c r="L226" s="251" t="s">
        <v>404</v>
      </c>
      <c r="M226" s="251"/>
      <c r="N226" s="251" t="s">
        <v>404</v>
      </c>
      <c r="O226" s="251" t="s">
        <v>405</v>
      </c>
      <c r="P226" s="252"/>
    </row>
    <row r="227" spans="1:16" x14ac:dyDescent="0.25">
      <c r="A227" s="244">
        <v>226</v>
      </c>
      <c r="B227" s="245">
        <v>2</v>
      </c>
      <c r="C227" s="246" t="s">
        <v>18</v>
      </c>
      <c r="D227" s="250">
        <v>45471</v>
      </c>
      <c r="E227" s="246" t="s">
        <v>768</v>
      </c>
      <c r="F227" s="248" t="s">
        <v>769</v>
      </c>
      <c r="G227" s="248" t="s">
        <v>770</v>
      </c>
      <c r="H227" s="249">
        <v>0.3</v>
      </c>
      <c r="I227" s="248"/>
      <c r="J227" s="251" t="s">
        <v>403</v>
      </c>
      <c r="K227" s="247">
        <v>45507</v>
      </c>
      <c r="L227" s="251" t="s">
        <v>404</v>
      </c>
      <c r="M227" s="251"/>
      <c r="N227" s="251" t="s">
        <v>404</v>
      </c>
      <c r="O227" s="251" t="s">
        <v>405</v>
      </c>
      <c r="P227" s="252"/>
    </row>
    <row r="228" spans="1:16" x14ac:dyDescent="0.25">
      <c r="A228" s="244">
        <v>227</v>
      </c>
      <c r="B228" s="245">
        <v>2</v>
      </c>
      <c r="C228" s="246" t="s">
        <v>18</v>
      </c>
      <c r="D228" s="250">
        <v>45476</v>
      </c>
      <c r="E228" s="246" t="s">
        <v>603</v>
      </c>
      <c r="F228" s="248" t="s">
        <v>604</v>
      </c>
      <c r="G228" s="248" t="s">
        <v>771</v>
      </c>
      <c r="H228" s="249">
        <v>2.8</v>
      </c>
      <c r="I228" s="248"/>
      <c r="J228" s="251" t="s">
        <v>403</v>
      </c>
      <c r="K228" s="247">
        <v>45507</v>
      </c>
      <c r="L228" s="251" t="s">
        <v>404</v>
      </c>
      <c r="M228" s="251"/>
      <c r="N228" s="251" t="s">
        <v>404</v>
      </c>
      <c r="O228" s="251" t="s">
        <v>405</v>
      </c>
      <c r="P228" s="252"/>
    </row>
    <row r="229" spans="1:16" x14ac:dyDescent="0.25">
      <c r="A229" s="244">
        <v>228</v>
      </c>
      <c r="B229" s="245">
        <v>2</v>
      </c>
      <c r="C229" s="246" t="s">
        <v>18</v>
      </c>
      <c r="D229" s="250">
        <v>45477</v>
      </c>
      <c r="E229" s="246" t="s">
        <v>603</v>
      </c>
      <c r="F229" s="248" t="s">
        <v>604</v>
      </c>
      <c r="G229" s="248" t="s">
        <v>772</v>
      </c>
      <c r="H229" s="249">
        <v>7.1</v>
      </c>
      <c r="I229" s="248"/>
      <c r="J229" s="251" t="s">
        <v>403</v>
      </c>
      <c r="K229" s="247">
        <v>45507</v>
      </c>
      <c r="L229" s="251" t="s">
        <v>404</v>
      </c>
      <c r="M229" s="251"/>
      <c r="N229" s="251" t="s">
        <v>404</v>
      </c>
      <c r="O229" s="251" t="s">
        <v>405</v>
      </c>
      <c r="P229" s="252"/>
    </row>
    <row r="230" spans="1:16" x14ac:dyDescent="0.25">
      <c r="A230" s="244">
        <v>229</v>
      </c>
      <c r="B230" s="245">
        <v>2</v>
      </c>
      <c r="C230" s="246" t="s">
        <v>18</v>
      </c>
      <c r="D230" s="250">
        <v>45478</v>
      </c>
      <c r="E230" s="246" t="s">
        <v>603</v>
      </c>
      <c r="F230" s="248" t="s">
        <v>604</v>
      </c>
      <c r="G230" s="248" t="s">
        <v>773</v>
      </c>
      <c r="H230" s="249">
        <v>0.7</v>
      </c>
      <c r="I230" s="248"/>
      <c r="J230" s="251" t="s">
        <v>403</v>
      </c>
      <c r="K230" s="247">
        <v>45507</v>
      </c>
      <c r="L230" s="251" t="s">
        <v>404</v>
      </c>
      <c r="M230" s="251"/>
      <c r="N230" s="251" t="s">
        <v>404</v>
      </c>
      <c r="O230" s="251" t="s">
        <v>405</v>
      </c>
      <c r="P230" s="252"/>
    </row>
    <row r="231" spans="1:16" x14ac:dyDescent="0.25">
      <c r="A231" s="244">
        <v>230</v>
      </c>
      <c r="B231" s="245">
        <v>2</v>
      </c>
      <c r="C231" s="246" t="s">
        <v>18</v>
      </c>
      <c r="D231" s="250">
        <v>45482</v>
      </c>
      <c r="E231" s="246" t="s">
        <v>603</v>
      </c>
      <c r="F231" s="248" t="s">
        <v>604</v>
      </c>
      <c r="G231" s="248" t="s">
        <v>772</v>
      </c>
      <c r="H231" s="249">
        <v>2.5</v>
      </c>
      <c r="I231" s="248"/>
      <c r="J231" s="251" t="s">
        <v>403</v>
      </c>
      <c r="K231" s="247">
        <v>45507</v>
      </c>
      <c r="L231" s="251" t="s">
        <v>404</v>
      </c>
      <c r="M231" s="251"/>
      <c r="N231" s="251" t="s">
        <v>404</v>
      </c>
      <c r="O231" s="251" t="s">
        <v>405</v>
      </c>
      <c r="P231" s="252"/>
    </row>
    <row r="232" spans="1:16" x14ac:dyDescent="0.25">
      <c r="A232" s="244">
        <v>231</v>
      </c>
      <c r="B232" s="245">
        <v>2</v>
      </c>
      <c r="C232" s="246" t="s">
        <v>18</v>
      </c>
      <c r="D232" s="250">
        <v>45483</v>
      </c>
      <c r="E232" s="246" t="s">
        <v>603</v>
      </c>
      <c r="F232" s="248" t="s">
        <v>604</v>
      </c>
      <c r="G232" s="248" t="s">
        <v>774</v>
      </c>
      <c r="H232" s="249">
        <v>3.4</v>
      </c>
      <c r="I232" s="248"/>
      <c r="J232" s="251" t="s">
        <v>403</v>
      </c>
      <c r="K232" s="247">
        <v>45507</v>
      </c>
      <c r="L232" s="251" t="s">
        <v>404</v>
      </c>
      <c r="M232" s="251"/>
      <c r="N232" s="251" t="s">
        <v>404</v>
      </c>
      <c r="O232" s="251" t="s">
        <v>405</v>
      </c>
      <c r="P232" s="252"/>
    </row>
    <row r="233" spans="1:16" x14ac:dyDescent="0.25">
      <c r="A233" s="244">
        <v>232</v>
      </c>
      <c r="B233" s="245">
        <v>2</v>
      </c>
      <c r="C233" s="246" t="s">
        <v>18</v>
      </c>
      <c r="D233" s="250">
        <v>45484</v>
      </c>
      <c r="E233" s="246" t="s">
        <v>603</v>
      </c>
      <c r="F233" s="248" t="s">
        <v>604</v>
      </c>
      <c r="G233" s="248" t="s">
        <v>775</v>
      </c>
      <c r="H233" s="249">
        <v>0.2</v>
      </c>
      <c r="I233" s="248"/>
      <c r="J233" s="251" t="s">
        <v>403</v>
      </c>
      <c r="K233" s="247">
        <v>45507</v>
      </c>
      <c r="L233" s="251" t="s">
        <v>404</v>
      </c>
      <c r="M233" s="251"/>
      <c r="N233" s="251" t="s">
        <v>404</v>
      </c>
      <c r="O233" s="251" t="s">
        <v>405</v>
      </c>
      <c r="P233" s="252"/>
    </row>
    <row r="234" spans="1:16" x14ac:dyDescent="0.25">
      <c r="A234" s="244">
        <v>233</v>
      </c>
      <c r="B234" s="245">
        <v>2</v>
      </c>
      <c r="C234" s="246" t="s">
        <v>18</v>
      </c>
      <c r="D234" s="250">
        <v>45485</v>
      </c>
      <c r="E234" s="246" t="s">
        <v>593</v>
      </c>
      <c r="F234" s="248" t="s">
        <v>594</v>
      </c>
      <c r="G234" s="248" t="s">
        <v>776</v>
      </c>
      <c r="H234" s="249">
        <v>1.8</v>
      </c>
      <c r="I234" s="248"/>
      <c r="J234" s="251" t="s">
        <v>403</v>
      </c>
      <c r="K234" s="247">
        <v>45507</v>
      </c>
      <c r="L234" s="251" t="s">
        <v>404</v>
      </c>
      <c r="M234" s="251"/>
      <c r="N234" s="251" t="s">
        <v>404</v>
      </c>
      <c r="O234" s="251" t="s">
        <v>405</v>
      </c>
      <c r="P234" s="252"/>
    </row>
    <row r="235" spans="1:16" x14ac:dyDescent="0.25">
      <c r="A235" s="244">
        <v>234</v>
      </c>
      <c r="B235" s="245">
        <v>2</v>
      </c>
      <c r="C235" s="246" t="s">
        <v>18</v>
      </c>
      <c r="D235" s="250">
        <v>45488</v>
      </c>
      <c r="E235" s="246" t="s">
        <v>593</v>
      </c>
      <c r="F235" s="248" t="s">
        <v>594</v>
      </c>
      <c r="G235" s="248" t="s">
        <v>777</v>
      </c>
      <c r="H235" s="249">
        <v>1.7</v>
      </c>
      <c r="I235" s="248"/>
      <c r="J235" s="251" t="s">
        <v>403</v>
      </c>
      <c r="K235" s="247">
        <v>45507</v>
      </c>
      <c r="L235" s="251" t="s">
        <v>404</v>
      </c>
      <c r="M235" s="251"/>
      <c r="N235" s="251" t="s">
        <v>404</v>
      </c>
      <c r="O235" s="251" t="s">
        <v>405</v>
      </c>
      <c r="P235" s="252"/>
    </row>
    <row r="236" spans="1:16" x14ac:dyDescent="0.25">
      <c r="A236" s="244">
        <v>235</v>
      </c>
      <c r="B236" s="245">
        <v>2</v>
      </c>
      <c r="C236" s="246" t="s">
        <v>18</v>
      </c>
      <c r="D236" s="250">
        <v>45489</v>
      </c>
      <c r="E236" s="246" t="s">
        <v>510</v>
      </c>
      <c r="F236" s="248" t="s">
        <v>511</v>
      </c>
      <c r="G236" s="248" t="s">
        <v>778</v>
      </c>
      <c r="H236" s="249">
        <v>0.3</v>
      </c>
      <c r="I236" s="248"/>
      <c r="J236" s="251" t="s">
        <v>403</v>
      </c>
      <c r="K236" s="247">
        <v>45507</v>
      </c>
      <c r="L236" s="251" t="s">
        <v>404</v>
      </c>
      <c r="M236" s="251"/>
      <c r="N236" s="251" t="s">
        <v>404</v>
      </c>
      <c r="O236" s="251" t="s">
        <v>405</v>
      </c>
      <c r="P236" s="252"/>
    </row>
    <row r="237" spans="1:16" x14ac:dyDescent="0.25">
      <c r="A237" s="244">
        <v>236</v>
      </c>
      <c r="B237" s="245">
        <v>2</v>
      </c>
      <c r="C237" s="246" t="s">
        <v>18</v>
      </c>
      <c r="D237" s="250">
        <v>45489</v>
      </c>
      <c r="E237" s="246" t="s">
        <v>590</v>
      </c>
      <c r="F237" s="248" t="s">
        <v>591</v>
      </c>
      <c r="G237" s="248" t="s">
        <v>779</v>
      </c>
      <c r="H237" s="249">
        <v>3.4</v>
      </c>
      <c r="I237" s="248"/>
      <c r="J237" s="251" t="s">
        <v>403</v>
      </c>
      <c r="K237" s="247">
        <v>45507</v>
      </c>
      <c r="L237" s="251" t="s">
        <v>404</v>
      </c>
      <c r="M237" s="251"/>
      <c r="N237" s="251" t="s">
        <v>404</v>
      </c>
      <c r="O237" s="251" t="s">
        <v>405</v>
      </c>
      <c r="P237" s="252"/>
    </row>
    <row r="238" spans="1:16" x14ac:dyDescent="0.25">
      <c r="A238" s="244">
        <v>237</v>
      </c>
      <c r="B238" s="245">
        <v>2</v>
      </c>
      <c r="C238" s="246" t="s">
        <v>18</v>
      </c>
      <c r="D238" s="250">
        <v>45491</v>
      </c>
      <c r="E238" s="246" t="s">
        <v>593</v>
      </c>
      <c r="F238" s="248" t="s">
        <v>594</v>
      </c>
      <c r="G238" s="248" t="s">
        <v>780</v>
      </c>
      <c r="H238" s="249">
        <v>1.2</v>
      </c>
      <c r="I238" s="248"/>
      <c r="J238" s="251" t="s">
        <v>403</v>
      </c>
      <c r="K238" s="247">
        <v>45507</v>
      </c>
      <c r="L238" s="251" t="s">
        <v>404</v>
      </c>
      <c r="M238" s="251"/>
      <c r="N238" s="251" t="s">
        <v>404</v>
      </c>
      <c r="O238" s="251" t="s">
        <v>405</v>
      </c>
      <c r="P238" s="252"/>
    </row>
    <row r="239" spans="1:16" x14ac:dyDescent="0.25">
      <c r="A239" s="244">
        <v>238</v>
      </c>
      <c r="B239" s="245">
        <v>2</v>
      </c>
      <c r="C239" s="246" t="s">
        <v>18</v>
      </c>
      <c r="D239" s="250">
        <v>45495</v>
      </c>
      <c r="E239" s="246" t="s">
        <v>593</v>
      </c>
      <c r="F239" s="248" t="s">
        <v>594</v>
      </c>
      <c r="G239" s="248" t="s">
        <v>781</v>
      </c>
      <c r="H239" s="249">
        <v>2.4</v>
      </c>
      <c r="I239" s="248"/>
      <c r="J239" s="251" t="s">
        <v>403</v>
      </c>
      <c r="K239" s="247">
        <v>45507</v>
      </c>
      <c r="L239" s="251" t="s">
        <v>404</v>
      </c>
      <c r="M239" s="251"/>
      <c r="N239" s="251" t="s">
        <v>404</v>
      </c>
      <c r="O239" s="251" t="s">
        <v>405</v>
      </c>
      <c r="P239" s="252"/>
    </row>
    <row r="240" spans="1:16" x14ac:dyDescent="0.25">
      <c r="A240" s="244">
        <v>239</v>
      </c>
      <c r="B240" s="245">
        <v>2</v>
      </c>
      <c r="C240" s="246" t="s">
        <v>18</v>
      </c>
      <c r="D240" s="250">
        <v>45495</v>
      </c>
      <c r="E240" s="246" t="s">
        <v>652</v>
      </c>
      <c r="F240" s="248" t="s">
        <v>653</v>
      </c>
      <c r="G240" s="248" t="s">
        <v>782</v>
      </c>
      <c r="H240" s="249">
        <v>1.6</v>
      </c>
      <c r="I240" s="248"/>
      <c r="J240" s="251" t="s">
        <v>403</v>
      </c>
      <c r="K240" s="247">
        <v>45507</v>
      </c>
      <c r="L240" s="251" t="s">
        <v>404</v>
      </c>
      <c r="M240" s="251"/>
      <c r="N240" s="251" t="s">
        <v>404</v>
      </c>
      <c r="O240" s="251" t="s">
        <v>405</v>
      </c>
      <c r="P240" s="252"/>
    </row>
    <row r="241" spans="1:16" x14ac:dyDescent="0.25">
      <c r="A241" s="244">
        <v>240</v>
      </c>
      <c r="B241" s="245">
        <v>2</v>
      </c>
      <c r="C241" s="246" t="s">
        <v>18</v>
      </c>
      <c r="D241" s="250">
        <v>45496</v>
      </c>
      <c r="E241" s="246" t="s">
        <v>603</v>
      </c>
      <c r="F241" s="248" t="s">
        <v>604</v>
      </c>
      <c r="G241" s="248" t="s">
        <v>783</v>
      </c>
      <c r="H241" s="249">
        <v>0.1</v>
      </c>
      <c r="I241" s="248"/>
      <c r="J241" s="251" t="s">
        <v>403</v>
      </c>
      <c r="K241" s="247">
        <v>45507</v>
      </c>
      <c r="L241" s="251" t="s">
        <v>404</v>
      </c>
      <c r="M241" s="251"/>
      <c r="N241" s="251" t="s">
        <v>404</v>
      </c>
      <c r="O241" s="251" t="s">
        <v>405</v>
      </c>
      <c r="P241" s="252"/>
    </row>
    <row r="242" spans="1:16" x14ac:dyDescent="0.25">
      <c r="A242" s="244">
        <v>241</v>
      </c>
      <c r="B242" s="245">
        <v>2</v>
      </c>
      <c r="C242" s="246" t="s">
        <v>18</v>
      </c>
      <c r="D242" s="250">
        <v>45496</v>
      </c>
      <c r="E242" s="246" t="s">
        <v>510</v>
      </c>
      <c r="F242" s="248" t="s">
        <v>511</v>
      </c>
      <c r="G242" s="248" t="s">
        <v>784</v>
      </c>
      <c r="H242" s="249">
        <v>3.6</v>
      </c>
      <c r="I242" s="248"/>
      <c r="J242" s="251" t="s">
        <v>403</v>
      </c>
      <c r="K242" s="247">
        <v>45507</v>
      </c>
      <c r="L242" s="251" t="s">
        <v>404</v>
      </c>
      <c r="M242" s="251"/>
      <c r="N242" s="251" t="s">
        <v>404</v>
      </c>
      <c r="O242" s="251" t="s">
        <v>405</v>
      </c>
      <c r="P242" s="252"/>
    </row>
    <row r="243" spans="1:16" x14ac:dyDescent="0.25">
      <c r="A243" s="244">
        <v>242</v>
      </c>
      <c r="B243" s="245">
        <v>2</v>
      </c>
      <c r="C243" s="246" t="s">
        <v>18</v>
      </c>
      <c r="D243" s="250">
        <v>45496</v>
      </c>
      <c r="E243" s="246" t="s">
        <v>590</v>
      </c>
      <c r="F243" s="248" t="s">
        <v>591</v>
      </c>
      <c r="G243" s="248" t="s">
        <v>785</v>
      </c>
      <c r="H243" s="249">
        <v>0.5</v>
      </c>
      <c r="I243" s="248"/>
      <c r="J243" s="251" t="s">
        <v>403</v>
      </c>
      <c r="K243" s="247">
        <v>45507</v>
      </c>
      <c r="L243" s="251" t="s">
        <v>404</v>
      </c>
      <c r="M243" s="251"/>
      <c r="N243" s="251" t="s">
        <v>404</v>
      </c>
      <c r="O243" s="251" t="s">
        <v>405</v>
      </c>
      <c r="P243" s="252"/>
    </row>
    <row r="244" spans="1:16" x14ac:dyDescent="0.25">
      <c r="A244" s="244">
        <v>243</v>
      </c>
      <c r="B244" s="245">
        <v>2</v>
      </c>
      <c r="C244" s="246" t="s">
        <v>18</v>
      </c>
      <c r="D244" s="250">
        <v>45497</v>
      </c>
      <c r="E244" s="246" t="s">
        <v>593</v>
      </c>
      <c r="F244" s="248" t="s">
        <v>594</v>
      </c>
      <c r="G244" s="248" t="s">
        <v>786</v>
      </c>
      <c r="H244" s="249">
        <v>0.9</v>
      </c>
      <c r="I244" s="248"/>
      <c r="J244" s="251" t="s">
        <v>403</v>
      </c>
      <c r="K244" s="247">
        <v>45507</v>
      </c>
      <c r="L244" s="251" t="s">
        <v>404</v>
      </c>
      <c r="M244" s="251"/>
      <c r="N244" s="251" t="s">
        <v>404</v>
      </c>
      <c r="O244" s="251" t="s">
        <v>405</v>
      </c>
      <c r="P244" s="252"/>
    </row>
    <row r="245" spans="1:16" x14ac:dyDescent="0.25">
      <c r="A245" s="244">
        <v>244</v>
      </c>
      <c r="B245" s="245">
        <v>2</v>
      </c>
      <c r="C245" s="246" t="s">
        <v>18</v>
      </c>
      <c r="D245" s="250">
        <v>45497</v>
      </c>
      <c r="E245" s="246" t="s">
        <v>510</v>
      </c>
      <c r="F245" s="248" t="s">
        <v>511</v>
      </c>
      <c r="G245" s="248" t="s">
        <v>787</v>
      </c>
      <c r="H245" s="249">
        <v>0.8</v>
      </c>
      <c r="I245" s="248"/>
      <c r="J245" s="251" t="s">
        <v>403</v>
      </c>
      <c r="K245" s="247">
        <v>45507</v>
      </c>
      <c r="L245" s="251" t="s">
        <v>404</v>
      </c>
      <c r="M245" s="251"/>
      <c r="N245" s="251" t="s">
        <v>404</v>
      </c>
      <c r="O245" s="251" t="s">
        <v>405</v>
      </c>
      <c r="P245" s="252"/>
    </row>
    <row r="246" spans="1:16" x14ac:dyDescent="0.25">
      <c r="A246" s="244">
        <v>245</v>
      </c>
      <c r="B246" s="245">
        <v>2</v>
      </c>
      <c r="C246" s="246" t="s">
        <v>18</v>
      </c>
      <c r="D246" s="250">
        <v>45498</v>
      </c>
      <c r="E246" s="246" t="s">
        <v>593</v>
      </c>
      <c r="F246" s="248" t="s">
        <v>594</v>
      </c>
      <c r="G246" s="248" t="s">
        <v>788</v>
      </c>
      <c r="H246" s="249">
        <v>0.5</v>
      </c>
      <c r="I246" s="248"/>
      <c r="J246" s="251" t="s">
        <v>403</v>
      </c>
      <c r="K246" s="247">
        <v>45507</v>
      </c>
      <c r="L246" s="251" t="s">
        <v>404</v>
      </c>
      <c r="M246" s="251"/>
      <c r="N246" s="251" t="s">
        <v>404</v>
      </c>
      <c r="O246" s="251" t="s">
        <v>405</v>
      </c>
      <c r="P246" s="252"/>
    </row>
    <row r="247" spans="1:16" x14ac:dyDescent="0.25">
      <c r="A247" s="244">
        <v>246</v>
      </c>
      <c r="B247" s="245">
        <v>2</v>
      </c>
      <c r="C247" s="246" t="s">
        <v>18</v>
      </c>
      <c r="D247" s="250">
        <v>45498</v>
      </c>
      <c r="E247" s="246" t="s">
        <v>652</v>
      </c>
      <c r="F247" s="248" t="s">
        <v>653</v>
      </c>
      <c r="G247" s="248" t="s">
        <v>789</v>
      </c>
      <c r="H247" s="249">
        <v>2.2999999999999998</v>
      </c>
      <c r="I247" s="248"/>
      <c r="J247" s="251" t="s">
        <v>403</v>
      </c>
      <c r="K247" s="247">
        <v>45507</v>
      </c>
      <c r="L247" s="251" t="s">
        <v>404</v>
      </c>
      <c r="M247" s="251"/>
      <c r="N247" s="251" t="s">
        <v>404</v>
      </c>
      <c r="O247" s="251" t="s">
        <v>405</v>
      </c>
      <c r="P247" s="252"/>
    </row>
    <row r="248" spans="1:16" x14ac:dyDescent="0.25">
      <c r="A248" s="244">
        <v>247</v>
      </c>
      <c r="B248" s="245">
        <v>2</v>
      </c>
      <c r="C248" s="246" t="s">
        <v>18</v>
      </c>
      <c r="D248" s="250">
        <v>45498</v>
      </c>
      <c r="E248" s="246" t="s">
        <v>603</v>
      </c>
      <c r="F248" s="248" t="s">
        <v>604</v>
      </c>
      <c r="G248" s="248" t="s">
        <v>790</v>
      </c>
      <c r="H248" s="249">
        <v>0.3</v>
      </c>
      <c r="I248" s="248"/>
      <c r="J248" s="251" t="s">
        <v>403</v>
      </c>
      <c r="K248" s="247">
        <v>45507</v>
      </c>
      <c r="L248" s="251" t="s">
        <v>404</v>
      </c>
      <c r="M248" s="251"/>
      <c r="N248" s="251" t="s">
        <v>404</v>
      </c>
      <c r="O248" s="251" t="s">
        <v>405</v>
      </c>
      <c r="P248" s="252"/>
    </row>
    <row r="249" spans="1:16" x14ac:dyDescent="0.25">
      <c r="A249" s="244">
        <v>248</v>
      </c>
      <c r="B249" s="245">
        <v>2</v>
      </c>
      <c r="C249" s="246" t="s">
        <v>18</v>
      </c>
      <c r="D249" s="250">
        <v>45499</v>
      </c>
      <c r="E249" s="246" t="s">
        <v>603</v>
      </c>
      <c r="F249" s="248" t="s">
        <v>604</v>
      </c>
      <c r="G249" s="248" t="s">
        <v>791</v>
      </c>
      <c r="H249" s="249">
        <v>0.6</v>
      </c>
      <c r="I249" s="248"/>
      <c r="J249" s="251" t="s">
        <v>403</v>
      </c>
      <c r="K249" s="247">
        <v>45507</v>
      </c>
      <c r="L249" s="251" t="s">
        <v>404</v>
      </c>
      <c r="M249" s="251"/>
      <c r="N249" s="251" t="s">
        <v>404</v>
      </c>
      <c r="O249" s="251" t="s">
        <v>405</v>
      </c>
      <c r="P249" s="252"/>
    </row>
    <row r="250" spans="1:16" x14ac:dyDescent="0.25">
      <c r="A250" s="244">
        <v>249</v>
      </c>
      <c r="B250" s="245">
        <v>2</v>
      </c>
      <c r="C250" s="246" t="s">
        <v>18</v>
      </c>
      <c r="D250" s="250">
        <v>45502</v>
      </c>
      <c r="E250" s="246" t="s">
        <v>693</v>
      </c>
      <c r="F250" s="248" t="s">
        <v>694</v>
      </c>
      <c r="G250" s="248" t="s">
        <v>792</v>
      </c>
      <c r="H250" s="249">
        <v>5.3</v>
      </c>
      <c r="I250" s="248"/>
      <c r="J250" s="251" t="s">
        <v>403</v>
      </c>
      <c r="K250" s="247">
        <v>45507</v>
      </c>
      <c r="L250" s="251" t="s">
        <v>404</v>
      </c>
      <c r="M250" s="251"/>
      <c r="N250" s="251" t="s">
        <v>404</v>
      </c>
      <c r="O250" s="251" t="s">
        <v>405</v>
      </c>
      <c r="P250" s="252"/>
    </row>
    <row r="251" spans="1:16" x14ac:dyDescent="0.25">
      <c r="A251" s="244">
        <v>250</v>
      </c>
      <c r="B251" s="245">
        <v>2</v>
      </c>
      <c r="C251" s="246" t="s">
        <v>18</v>
      </c>
      <c r="D251" s="250">
        <v>45502</v>
      </c>
      <c r="E251" s="246" t="s">
        <v>700</v>
      </c>
      <c r="F251" s="248" t="s">
        <v>701</v>
      </c>
      <c r="G251" s="248" t="s">
        <v>793</v>
      </c>
      <c r="H251" s="249">
        <v>0.8</v>
      </c>
      <c r="I251" s="248"/>
      <c r="J251" s="251" t="s">
        <v>403</v>
      </c>
      <c r="K251" s="247">
        <v>45507</v>
      </c>
      <c r="L251" s="251" t="s">
        <v>404</v>
      </c>
      <c r="M251" s="251"/>
      <c r="N251" s="251" t="s">
        <v>404</v>
      </c>
      <c r="O251" s="251" t="s">
        <v>405</v>
      </c>
      <c r="P251" s="252"/>
    </row>
    <row r="252" spans="1:16" x14ac:dyDescent="0.25">
      <c r="A252" s="244">
        <v>251</v>
      </c>
      <c r="B252" s="245">
        <v>2</v>
      </c>
      <c r="C252" s="246" t="s">
        <v>18</v>
      </c>
      <c r="D252" s="250">
        <v>45503</v>
      </c>
      <c r="E252" s="246" t="s">
        <v>693</v>
      </c>
      <c r="F252" s="248" t="s">
        <v>694</v>
      </c>
      <c r="G252" s="248" t="s">
        <v>794</v>
      </c>
      <c r="H252" s="249">
        <v>6.1</v>
      </c>
      <c r="I252" s="248"/>
      <c r="J252" s="251" t="s">
        <v>403</v>
      </c>
      <c r="K252" s="247">
        <v>45507</v>
      </c>
      <c r="L252" s="251" t="s">
        <v>404</v>
      </c>
      <c r="M252" s="251"/>
      <c r="N252" s="251" t="s">
        <v>404</v>
      </c>
      <c r="O252" s="251" t="s">
        <v>405</v>
      </c>
      <c r="P252" s="252"/>
    </row>
    <row r="253" spans="1:16" x14ac:dyDescent="0.25">
      <c r="A253" s="244">
        <v>252</v>
      </c>
      <c r="B253" s="245">
        <v>2</v>
      </c>
      <c r="C253" s="246" t="s">
        <v>18</v>
      </c>
      <c r="D253" s="250">
        <v>45503</v>
      </c>
      <c r="E253" s="246" t="s">
        <v>795</v>
      </c>
      <c r="F253" s="248" t="s">
        <v>796</v>
      </c>
      <c r="G253" s="248" t="s">
        <v>797</v>
      </c>
      <c r="H253" s="249">
        <v>0.2</v>
      </c>
      <c r="I253" s="248"/>
      <c r="J253" s="251" t="s">
        <v>403</v>
      </c>
      <c r="K253" s="247">
        <v>45507</v>
      </c>
      <c r="L253" s="251" t="s">
        <v>404</v>
      </c>
      <c r="M253" s="251"/>
      <c r="N253" s="251" t="s">
        <v>404</v>
      </c>
      <c r="O253" s="251" t="s">
        <v>405</v>
      </c>
      <c r="P253" s="252"/>
    </row>
    <row r="254" spans="1:16" x14ac:dyDescent="0.25">
      <c r="A254" s="244">
        <v>253</v>
      </c>
      <c r="B254" s="245">
        <v>2</v>
      </c>
      <c r="C254" s="246" t="s">
        <v>18</v>
      </c>
      <c r="D254" s="250">
        <v>45504</v>
      </c>
      <c r="E254" s="246" t="s">
        <v>693</v>
      </c>
      <c r="F254" s="248" t="s">
        <v>694</v>
      </c>
      <c r="G254" s="248" t="s">
        <v>798</v>
      </c>
      <c r="H254" s="249">
        <v>6.9</v>
      </c>
      <c r="I254" s="248"/>
      <c r="J254" s="251" t="s">
        <v>403</v>
      </c>
      <c r="K254" s="247">
        <v>45507</v>
      </c>
      <c r="L254" s="251" t="s">
        <v>404</v>
      </c>
      <c r="M254" s="251"/>
      <c r="N254" s="251" t="s">
        <v>404</v>
      </c>
      <c r="O254" s="251" t="s">
        <v>405</v>
      </c>
      <c r="P254" s="252"/>
    </row>
    <row r="255" spans="1:16" x14ac:dyDescent="0.25">
      <c r="A255" s="244">
        <v>254</v>
      </c>
      <c r="B255" s="245">
        <v>2</v>
      </c>
      <c r="C255" s="246" t="s">
        <v>18</v>
      </c>
      <c r="D255" s="250">
        <v>45505</v>
      </c>
      <c r="E255" s="246" t="s">
        <v>799</v>
      </c>
      <c r="F255" s="248" t="s">
        <v>800</v>
      </c>
      <c r="G255" s="248" t="s">
        <v>801</v>
      </c>
      <c r="H255" s="249">
        <v>1</v>
      </c>
      <c r="I255" s="248"/>
      <c r="J255" s="251" t="s">
        <v>403</v>
      </c>
      <c r="K255" s="247">
        <v>45507</v>
      </c>
      <c r="L255" s="251" t="s">
        <v>404</v>
      </c>
      <c r="M255" s="251"/>
      <c r="N255" s="251" t="s">
        <v>404</v>
      </c>
      <c r="O255" s="251" t="s">
        <v>405</v>
      </c>
      <c r="P255" s="252"/>
    </row>
    <row r="256" spans="1:16" x14ac:dyDescent="0.25">
      <c r="A256" s="244">
        <v>255</v>
      </c>
      <c r="B256" s="245">
        <v>2</v>
      </c>
      <c r="C256" s="246" t="s">
        <v>18</v>
      </c>
      <c r="D256" s="250">
        <v>45505</v>
      </c>
      <c r="E256" s="246" t="s">
        <v>693</v>
      </c>
      <c r="F256" s="248" t="s">
        <v>694</v>
      </c>
      <c r="G256" s="248" t="s">
        <v>802</v>
      </c>
      <c r="H256" s="249">
        <v>2.2000000000000002</v>
      </c>
      <c r="I256" s="248"/>
      <c r="J256" s="251" t="s">
        <v>403</v>
      </c>
      <c r="K256" s="247">
        <v>45507</v>
      </c>
      <c r="L256" s="251" t="s">
        <v>404</v>
      </c>
      <c r="M256" s="251"/>
      <c r="N256" s="251" t="s">
        <v>404</v>
      </c>
      <c r="O256" s="251" t="s">
        <v>405</v>
      </c>
      <c r="P256" s="252"/>
    </row>
    <row r="257" spans="1:16" x14ac:dyDescent="0.25">
      <c r="A257" s="244">
        <v>256</v>
      </c>
      <c r="B257" s="245">
        <v>2</v>
      </c>
      <c r="C257" s="246" t="s">
        <v>18</v>
      </c>
      <c r="D257" s="250">
        <v>45505</v>
      </c>
      <c r="E257" s="246" t="s">
        <v>803</v>
      </c>
      <c r="F257" s="248" t="s">
        <v>804</v>
      </c>
      <c r="G257" s="248" t="s">
        <v>805</v>
      </c>
      <c r="H257" s="249">
        <v>3.6</v>
      </c>
      <c r="I257" s="248"/>
      <c r="J257" s="251" t="s">
        <v>403</v>
      </c>
      <c r="K257" s="247">
        <v>45507</v>
      </c>
      <c r="L257" s="251" t="s">
        <v>404</v>
      </c>
      <c r="M257" s="251"/>
      <c r="N257" s="251" t="s">
        <v>404</v>
      </c>
      <c r="O257" s="251" t="s">
        <v>405</v>
      </c>
      <c r="P257" s="252"/>
    </row>
    <row r="258" spans="1:16" x14ac:dyDescent="0.25">
      <c r="A258" s="244">
        <v>257</v>
      </c>
      <c r="B258" s="245">
        <v>2</v>
      </c>
      <c r="C258" s="246" t="s">
        <v>18</v>
      </c>
      <c r="D258" s="250">
        <v>45505</v>
      </c>
      <c r="E258" s="246" t="s">
        <v>806</v>
      </c>
      <c r="F258" s="248" t="s">
        <v>807</v>
      </c>
      <c r="G258" s="248" t="s">
        <v>808</v>
      </c>
      <c r="H258" s="249">
        <v>1</v>
      </c>
      <c r="I258" s="248"/>
      <c r="J258" s="251" t="s">
        <v>403</v>
      </c>
      <c r="K258" s="247">
        <v>45507</v>
      </c>
      <c r="L258" s="251" t="s">
        <v>404</v>
      </c>
      <c r="M258" s="251"/>
      <c r="N258" s="251" t="s">
        <v>404</v>
      </c>
      <c r="O258" s="251" t="s">
        <v>405</v>
      </c>
      <c r="P258" s="252"/>
    </row>
    <row r="259" spans="1:16" x14ac:dyDescent="0.25">
      <c r="A259" s="244">
        <v>258</v>
      </c>
      <c r="B259" s="245">
        <v>2</v>
      </c>
      <c r="C259" s="246" t="s">
        <v>18</v>
      </c>
      <c r="D259" s="250">
        <v>45505</v>
      </c>
      <c r="E259" s="246" t="s">
        <v>424</v>
      </c>
      <c r="F259" s="248" t="s">
        <v>413</v>
      </c>
      <c r="G259" s="248" t="s">
        <v>809</v>
      </c>
      <c r="H259" s="249">
        <v>1.4</v>
      </c>
      <c r="I259" s="248"/>
      <c r="J259" s="251" t="s">
        <v>403</v>
      </c>
      <c r="K259" s="247">
        <v>45507</v>
      </c>
      <c r="L259" s="251" t="s">
        <v>404</v>
      </c>
      <c r="M259" s="251"/>
      <c r="N259" s="251" t="s">
        <v>404</v>
      </c>
      <c r="O259" s="251" t="s">
        <v>405</v>
      </c>
      <c r="P259" s="252"/>
    </row>
    <row r="260" spans="1:16" x14ac:dyDescent="0.25">
      <c r="A260" s="244">
        <v>259</v>
      </c>
      <c r="B260" s="245">
        <v>2</v>
      </c>
      <c r="C260" s="246" t="s">
        <v>18</v>
      </c>
      <c r="D260" s="250">
        <v>45506</v>
      </c>
      <c r="E260" s="246" t="s">
        <v>706</v>
      </c>
      <c r="F260" s="248" t="s">
        <v>707</v>
      </c>
      <c r="G260" s="248" t="s">
        <v>810</v>
      </c>
      <c r="H260" s="249">
        <v>3.4</v>
      </c>
      <c r="I260" s="248"/>
      <c r="J260" s="251" t="s">
        <v>403</v>
      </c>
      <c r="K260" s="247">
        <v>45507</v>
      </c>
      <c r="L260" s="251" t="s">
        <v>404</v>
      </c>
      <c r="M260" s="251"/>
      <c r="N260" s="251" t="s">
        <v>404</v>
      </c>
      <c r="O260" s="251" t="s">
        <v>405</v>
      </c>
      <c r="P260" s="252"/>
    </row>
    <row r="261" spans="1:16" x14ac:dyDescent="0.25">
      <c r="A261" s="244">
        <v>260</v>
      </c>
      <c r="B261" s="245">
        <v>2</v>
      </c>
      <c r="C261" s="246" t="s">
        <v>18</v>
      </c>
      <c r="D261" s="250">
        <v>45506</v>
      </c>
      <c r="E261" s="246" t="s">
        <v>693</v>
      </c>
      <c r="F261" s="248" t="s">
        <v>694</v>
      </c>
      <c r="G261" s="248"/>
      <c r="H261" s="249">
        <v>3.2</v>
      </c>
      <c r="I261" s="248"/>
      <c r="J261" s="251" t="s">
        <v>403</v>
      </c>
      <c r="K261" s="247">
        <v>45507</v>
      </c>
      <c r="L261" s="251" t="s">
        <v>404</v>
      </c>
      <c r="M261" s="251"/>
      <c r="N261" s="251" t="s">
        <v>404</v>
      </c>
      <c r="O261" s="251" t="s">
        <v>405</v>
      </c>
      <c r="P261" s="252"/>
    </row>
    <row r="262" spans="1:16" x14ac:dyDescent="0.25">
      <c r="A262" s="253">
        <v>261</v>
      </c>
      <c r="B262" s="254">
        <v>2</v>
      </c>
      <c r="C262" s="255" t="s">
        <v>18</v>
      </c>
      <c r="D262" s="256">
        <v>45506</v>
      </c>
      <c r="E262" s="255" t="s">
        <v>424</v>
      </c>
      <c r="F262" s="257" t="s">
        <v>413</v>
      </c>
      <c r="G262" s="257" t="s">
        <v>811</v>
      </c>
      <c r="H262" s="258">
        <v>0.8</v>
      </c>
      <c r="I262" s="257"/>
      <c r="J262" s="259" t="s">
        <v>403</v>
      </c>
      <c r="K262" s="260">
        <v>45507</v>
      </c>
      <c r="L262" s="259" t="s">
        <v>404</v>
      </c>
      <c r="M262" s="259"/>
      <c r="N262" s="259" t="s">
        <v>404</v>
      </c>
      <c r="O262" s="259" t="s">
        <v>405</v>
      </c>
      <c r="P262" s="261"/>
    </row>
    <row r="263" spans="1:16" x14ac:dyDescent="0.25">
      <c r="A263" s="244">
        <v>262</v>
      </c>
      <c r="B263" s="245">
        <v>1</v>
      </c>
      <c r="C263" s="246" t="s">
        <v>15</v>
      </c>
      <c r="D263" s="250">
        <v>45508</v>
      </c>
      <c r="E263" s="246" t="s">
        <v>832</v>
      </c>
      <c r="F263" s="248" t="s">
        <v>833</v>
      </c>
      <c r="G263" s="248" t="s">
        <v>834</v>
      </c>
      <c r="H263" s="249">
        <v>2</v>
      </c>
      <c r="I263" s="248"/>
      <c r="J263" s="251" t="s">
        <v>404</v>
      </c>
      <c r="K263" s="247">
        <v>45508.409409722197</v>
      </c>
      <c r="L263" s="251" t="s">
        <v>404</v>
      </c>
      <c r="M263" s="251"/>
      <c r="N263" s="251" t="s">
        <v>404</v>
      </c>
      <c r="O263" s="251" t="s">
        <v>835</v>
      </c>
      <c r="P263" s="252"/>
    </row>
    <row r="264" spans="1:16" x14ac:dyDescent="0.25">
      <c r="A264" s="244">
        <v>263</v>
      </c>
      <c r="B264" s="245">
        <v>1</v>
      </c>
      <c r="C264" s="246" t="s">
        <v>15</v>
      </c>
      <c r="D264" s="250">
        <v>45508</v>
      </c>
      <c r="E264" s="246" t="s">
        <v>836</v>
      </c>
      <c r="F264" s="248" t="s">
        <v>837</v>
      </c>
      <c r="G264" s="248" t="s">
        <v>6</v>
      </c>
      <c r="H264" s="249">
        <v>1.4</v>
      </c>
      <c r="I264" s="248"/>
      <c r="J264" s="251" t="s">
        <v>404</v>
      </c>
      <c r="K264" s="247">
        <v>45508.409328703703</v>
      </c>
      <c r="L264" s="251" t="s">
        <v>404</v>
      </c>
      <c r="M264" s="251"/>
      <c r="N264" s="251" t="s">
        <v>404</v>
      </c>
      <c r="O264" s="251" t="s">
        <v>835</v>
      </c>
      <c r="P264" s="252"/>
    </row>
    <row r="265" spans="1:16" x14ac:dyDescent="0.25">
      <c r="A265" s="244">
        <v>264</v>
      </c>
      <c r="B265" s="245">
        <v>1</v>
      </c>
      <c r="C265" s="246" t="s">
        <v>15</v>
      </c>
      <c r="D265" s="250">
        <v>45508</v>
      </c>
      <c r="E265" s="246" t="s">
        <v>832</v>
      </c>
      <c r="F265" s="248" t="s">
        <v>838</v>
      </c>
      <c r="G265" s="248" t="s">
        <v>839</v>
      </c>
      <c r="H265" s="249">
        <v>1</v>
      </c>
      <c r="I265" s="248"/>
      <c r="J265" s="251" t="s">
        <v>404</v>
      </c>
      <c r="K265" s="247">
        <v>45510.602500000001</v>
      </c>
      <c r="L265" s="251" t="s">
        <v>404</v>
      </c>
      <c r="M265" s="251"/>
      <c r="N265" s="251" t="s">
        <v>404</v>
      </c>
      <c r="O265" s="251" t="s">
        <v>840</v>
      </c>
      <c r="P265" s="252"/>
    </row>
    <row r="266" spans="1:16" x14ac:dyDescent="0.25">
      <c r="A266" s="253">
        <v>265</v>
      </c>
      <c r="B266" s="254">
        <v>1</v>
      </c>
      <c r="C266" s="255" t="s">
        <v>15</v>
      </c>
      <c r="D266" s="256">
        <v>45508</v>
      </c>
      <c r="E266" s="255" t="s">
        <v>545</v>
      </c>
      <c r="F266" s="257" t="s">
        <v>546</v>
      </c>
      <c r="G266" s="257" t="s">
        <v>839</v>
      </c>
      <c r="H266" s="258">
        <v>0.1</v>
      </c>
      <c r="I266" s="257"/>
      <c r="J266" s="259" t="s">
        <v>404</v>
      </c>
      <c r="K266" s="260">
        <v>45510.602546296301</v>
      </c>
      <c r="L266" s="259" t="s">
        <v>404</v>
      </c>
      <c r="M266" s="259"/>
      <c r="N266" s="259" t="s">
        <v>404</v>
      </c>
      <c r="O266" s="259" t="s">
        <v>840</v>
      </c>
      <c r="P266" s="261"/>
    </row>
  </sheetData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53498-464E-4CB0-9F56-F0B9763A021B}">
  <sheetPr codeName="wshADMIN">
    <tabColor rgb="FFFFFF00"/>
  </sheetPr>
  <dimension ref="A1:AA76"/>
  <sheetViews>
    <sheetView showGridLines="0" topLeftCell="A29" zoomScale="90" zoomScaleNormal="90" workbookViewId="0">
      <selection activeCell="E40" sqref="E40"/>
    </sheetView>
  </sheetViews>
  <sheetFormatPr baseColWidth="10" defaultColWidth="9.140625" defaultRowHeight="15" x14ac:dyDescent="0.25"/>
  <cols>
    <col min="1" max="1" width="14" style="28" customWidth="1"/>
    <col min="2" max="2" width="12.140625" style="28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2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2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22"/>
      <c r="B1" s="22"/>
      <c r="C1" s="266"/>
      <c r="D1" s="266"/>
      <c r="E1" s="266"/>
      <c r="F1" s="266"/>
      <c r="G1" s="266"/>
      <c r="H1" s="266"/>
      <c r="I1" s="266"/>
      <c r="J1" s="266"/>
      <c r="K1" s="266"/>
      <c r="L1" s="266"/>
      <c r="M1" s="266"/>
      <c r="N1" s="266"/>
      <c r="O1" s="266"/>
      <c r="P1" s="266"/>
      <c r="Q1" s="266"/>
      <c r="R1" s="266"/>
      <c r="S1" s="266"/>
      <c r="T1" s="266"/>
      <c r="U1" s="266"/>
    </row>
    <row r="2" spans="1:27" ht="12.6" customHeight="1" thickBot="1" x14ac:dyDescent="0.3">
      <c r="A2" s="267" t="s">
        <v>193</v>
      </c>
      <c r="B2" s="267"/>
    </row>
    <row r="3" spans="1:27" ht="15.75" thickBot="1" x14ac:dyDescent="0.3">
      <c r="A3" s="23" t="s">
        <v>194</v>
      </c>
      <c r="B3" s="24"/>
      <c r="D3" s="268" t="s">
        <v>195</v>
      </c>
      <c r="E3" s="269"/>
      <c r="F3" s="270" t="s">
        <v>196</v>
      </c>
      <c r="G3" s="271"/>
      <c r="H3" s="271"/>
      <c r="I3" s="271"/>
      <c r="J3" s="271"/>
      <c r="K3" s="271"/>
      <c r="L3" s="271"/>
      <c r="M3" s="272"/>
      <c r="T3" s="11"/>
      <c r="V3"/>
    </row>
    <row r="4" spans="1:27" ht="15.75" thickBot="1" x14ac:dyDescent="0.3">
      <c r="A4" s="23" t="s">
        <v>197</v>
      </c>
      <c r="B4" s="24"/>
      <c r="P4" s="273"/>
      <c r="Q4" s="274"/>
      <c r="R4" s="275"/>
      <c r="S4" s="275"/>
      <c r="V4" s="4"/>
      <c r="W4" s="2"/>
    </row>
    <row r="5" spans="1:27" ht="15.75" thickBot="1" x14ac:dyDescent="0.3">
      <c r="A5" s="23" t="s">
        <v>198</v>
      </c>
      <c r="B5" s="25"/>
      <c r="D5" s="282" t="s">
        <v>199</v>
      </c>
      <c r="E5" s="283"/>
      <c r="F5" s="284" t="s">
        <v>200</v>
      </c>
      <c r="G5" s="285"/>
      <c r="H5" s="285"/>
      <c r="I5" s="285"/>
      <c r="J5" s="285"/>
      <c r="K5" s="285"/>
      <c r="L5" s="285"/>
      <c r="M5" s="286"/>
      <c r="P5" s="274"/>
      <c r="Q5" s="274"/>
      <c r="R5" s="275"/>
      <c r="S5" s="275"/>
      <c r="V5" s="4"/>
      <c r="W5" s="2"/>
    </row>
    <row r="6" spans="1:27" ht="15.75" thickBot="1" x14ac:dyDescent="0.3">
      <c r="A6" s="23" t="s">
        <v>201</v>
      </c>
      <c r="B6" s="26"/>
      <c r="D6" s="287" t="s">
        <v>202</v>
      </c>
      <c r="E6" s="288"/>
      <c r="F6" s="289" t="s">
        <v>203</v>
      </c>
      <c r="G6" s="290"/>
      <c r="H6" s="290"/>
      <c r="I6" s="290"/>
      <c r="J6" s="290"/>
      <c r="K6" s="290"/>
      <c r="L6" s="290"/>
      <c r="M6" s="291"/>
      <c r="P6" s="274"/>
      <c r="Q6" s="274"/>
      <c r="R6" s="275"/>
      <c r="S6" s="275"/>
      <c r="V6" s="4"/>
      <c r="W6" s="2"/>
    </row>
    <row r="7" spans="1:27" x14ac:dyDescent="0.25">
      <c r="A7" s="23" t="s">
        <v>204</v>
      </c>
      <c r="B7" s="26"/>
      <c r="E7" s="27"/>
      <c r="F7" s="4"/>
      <c r="G7" s="4"/>
      <c r="H7" s="4"/>
      <c r="I7" s="4"/>
      <c r="J7" s="4"/>
      <c r="K7" s="4"/>
      <c r="L7" s="4"/>
      <c r="N7" s="11"/>
    </row>
    <row r="8" spans="1:27" ht="15.75" thickBot="1" x14ac:dyDescent="0.3">
      <c r="E8" s="27"/>
      <c r="F8" s="4"/>
      <c r="G8" s="4"/>
      <c r="H8" s="4"/>
      <c r="I8" s="4"/>
      <c r="J8" s="4"/>
      <c r="K8" s="4"/>
      <c r="L8" s="4"/>
      <c r="M8" s="4"/>
      <c r="N8" s="4"/>
    </row>
    <row r="9" spans="1:27" ht="15" customHeight="1" x14ac:dyDescent="0.25">
      <c r="A9" s="29" t="s">
        <v>205</v>
      </c>
      <c r="B9" s="30">
        <v>355</v>
      </c>
      <c r="D9" s="294" t="s">
        <v>370</v>
      </c>
      <c r="E9" s="295"/>
      <c r="F9" s="295"/>
      <c r="G9" s="296"/>
      <c r="I9" s="297" t="s">
        <v>207</v>
      </c>
      <c r="J9" s="298"/>
      <c r="K9" s="31"/>
      <c r="L9" s="299" t="s">
        <v>208</v>
      </c>
      <c r="M9" s="300"/>
      <c r="N9" s="301"/>
      <c r="P9" s="302" t="s">
        <v>209</v>
      </c>
      <c r="Q9" s="303"/>
      <c r="R9" s="304"/>
      <c r="T9" s="276" t="s">
        <v>210</v>
      </c>
      <c r="U9" s="277"/>
      <c r="V9" s="277"/>
      <c r="W9" s="278"/>
      <c r="Y9" s="279" t="s">
        <v>211</v>
      </c>
      <c r="Z9" s="280"/>
      <c r="AA9" s="281"/>
    </row>
    <row r="10" spans="1:27" ht="15.75" customHeight="1" thickBot="1" x14ac:dyDescent="0.3">
      <c r="D10" s="156" t="s">
        <v>212</v>
      </c>
      <c r="E10" s="157" t="s">
        <v>1</v>
      </c>
      <c r="F10" s="157" t="s">
        <v>213</v>
      </c>
      <c r="G10" s="158" t="s">
        <v>214</v>
      </c>
      <c r="I10" s="35" t="s">
        <v>215</v>
      </c>
      <c r="J10" s="36" t="s">
        <v>216</v>
      </c>
      <c r="K10" s="31"/>
      <c r="L10" s="37" t="s">
        <v>217</v>
      </c>
      <c r="M10" s="37" t="s">
        <v>3</v>
      </c>
      <c r="N10" s="37" t="s">
        <v>109</v>
      </c>
      <c r="P10" s="38" t="s">
        <v>214</v>
      </c>
      <c r="Q10" s="39" t="s">
        <v>218</v>
      </c>
      <c r="R10" s="40" t="s">
        <v>219</v>
      </c>
      <c r="T10" s="41" t="s">
        <v>6</v>
      </c>
      <c r="U10" s="42" t="s">
        <v>26</v>
      </c>
      <c r="V10" s="42" t="s">
        <v>220</v>
      </c>
      <c r="W10" s="43" t="s">
        <v>163</v>
      </c>
      <c r="Y10" s="305"/>
      <c r="Z10" s="306"/>
      <c r="AA10" s="307"/>
    </row>
    <row r="11" spans="1:27" ht="15.75" thickBot="1" x14ac:dyDescent="0.3">
      <c r="D11" s="142" t="s">
        <v>15</v>
      </c>
      <c r="E11" s="143">
        <v>1</v>
      </c>
      <c r="F11" s="144" t="s">
        <v>221</v>
      </c>
      <c r="G11" s="145" t="s">
        <v>222</v>
      </c>
      <c r="I11" s="48">
        <v>2023</v>
      </c>
      <c r="J11" s="49">
        <v>45138</v>
      </c>
      <c r="K11" s="31"/>
      <c r="L11" s="50" t="s">
        <v>223</v>
      </c>
      <c r="M11" s="3">
        <v>39448</v>
      </c>
      <c r="N11" s="51">
        <v>0.05</v>
      </c>
      <c r="P11" s="52" t="s">
        <v>224</v>
      </c>
      <c r="Q11" s="53">
        <f ca="1">TODAY()</f>
        <v>45510</v>
      </c>
      <c r="R11" s="54">
        <f ca="1">TODAY()</f>
        <v>45510</v>
      </c>
      <c r="T11" s="55" t="s">
        <v>30</v>
      </c>
      <c r="U11" s="56" t="s">
        <v>31</v>
      </c>
      <c r="V11" s="56">
        <v>1</v>
      </c>
      <c r="W11" s="57" t="s">
        <v>225</v>
      </c>
      <c r="Y11" s="58" t="s">
        <v>226</v>
      </c>
      <c r="Z11" s="59" t="s">
        <v>6</v>
      </c>
      <c r="AA11" s="60" t="s">
        <v>227</v>
      </c>
    </row>
    <row r="12" spans="1:27" x14ac:dyDescent="0.25">
      <c r="D12" s="146" t="s">
        <v>18</v>
      </c>
      <c r="E12" s="147">
        <v>2</v>
      </c>
      <c r="F12" s="148" t="s">
        <v>228</v>
      </c>
      <c r="G12" s="149" t="s">
        <v>229</v>
      </c>
      <c r="I12" s="65">
        <v>2024</v>
      </c>
      <c r="J12" s="66">
        <v>45504</v>
      </c>
      <c r="K12" s="31"/>
      <c r="L12" s="50" t="s">
        <v>179</v>
      </c>
      <c r="M12" s="3">
        <v>41275</v>
      </c>
      <c r="N12" s="67">
        <v>9.9750000000000005E-2</v>
      </c>
      <c r="P12" s="55" t="s">
        <v>230</v>
      </c>
      <c r="Q12" s="68">
        <f ca="1">DATE(YEAR(TODAY()),MONTH(TODAY()),1)</f>
        <v>45505</v>
      </c>
      <c r="R12" s="69">
        <f ca="1">EOMONTH(DATE(YEAR(TODAY()),MONTH(TODAY()),1),0)</f>
        <v>45535</v>
      </c>
      <c r="T12" s="70" t="s">
        <v>32</v>
      </c>
      <c r="U12" s="71" t="s">
        <v>52</v>
      </c>
      <c r="V12" s="72">
        <v>2</v>
      </c>
      <c r="W12" s="73" t="s">
        <v>225</v>
      </c>
      <c r="Y12" s="74">
        <v>1</v>
      </c>
      <c r="Z12" s="75" t="s">
        <v>123</v>
      </c>
      <c r="AA12" s="76"/>
    </row>
    <row r="13" spans="1:27" x14ac:dyDescent="0.25">
      <c r="D13" s="146" t="s">
        <v>17</v>
      </c>
      <c r="E13" s="147">
        <v>3</v>
      </c>
      <c r="F13" s="148" t="s">
        <v>231</v>
      </c>
      <c r="G13" s="149" t="s">
        <v>232</v>
      </c>
      <c r="I13" s="77">
        <v>2025</v>
      </c>
      <c r="J13" s="66">
        <v>45869</v>
      </c>
      <c r="K13" s="31"/>
      <c r="L13" s="50"/>
      <c r="M13" s="3"/>
      <c r="N13" s="51"/>
      <c r="P13" s="55" t="s">
        <v>233</v>
      </c>
      <c r="Q13" s="68">
        <f ca="1">DATE(YEAR(TODAY()),MONTH(TODAY())-1,1)</f>
        <v>45474</v>
      </c>
      <c r="R13" s="69">
        <f ca="1">EOMONTH(DATE(YEAR(TODAY()),MONTH(TODAY()),1),-1)</f>
        <v>45504</v>
      </c>
      <c r="T13" s="70" t="s">
        <v>234</v>
      </c>
      <c r="U13" s="78" t="s">
        <v>235</v>
      </c>
      <c r="V13" s="72">
        <v>3</v>
      </c>
      <c r="W13" s="79" t="s">
        <v>225</v>
      </c>
      <c r="Y13" s="80">
        <v>2</v>
      </c>
      <c r="Z13" s="81" t="s">
        <v>110</v>
      </c>
      <c r="AA13" s="82"/>
    </row>
    <row r="14" spans="1:27" x14ac:dyDescent="0.25">
      <c r="D14" s="146" t="s">
        <v>16</v>
      </c>
      <c r="E14" s="147">
        <v>4</v>
      </c>
      <c r="F14" s="148" t="s">
        <v>236</v>
      </c>
      <c r="G14" s="149" t="s">
        <v>237</v>
      </c>
      <c r="I14" s="65">
        <v>2026</v>
      </c>
      <c r="J14" s="66">
        <v>46234</v>
      </c>
      <c r="K14" s="31"/>
      <c r="L14" s="50"/>
      <c r="M14" s="3"/>
      <c r="N14" s="67"/>
      <c r="P14" s="55" t="s">
        <v>238</v>
      </c>
      <c r="Q14" s="68">
        <f ca="1">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</f>
        <v>45505</v>
      </c>
      <c r="R14" s="69">
        <f ca="1">EOMONTH(IF(MONTH(Aujourdhui)&lt;(MoisFinAnnéeFinancière+1),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1)), 2)</f>
        <v>45596</v>
      </c>
      <c r="T14" s="70" t="s">
        <v>38</v>
      </c>
      <c r="U14" s="71" t="s">
        <v>37</v>
      </c>
      <c r="V14" s="72">
        <v>4</v>
      </c>
      <c r="W14" s="73" t="s">
        <v>225</v>
      </c>
      <c r="Y14" s="80">
        <v>3</v>
      </c>
      <c r="Z14" s="81" t="s">
        <v>119</v>
      </c>
      <c r="AA14" s="82"/>
    </row>
    <row r="15" spans="1:27" x14ac:dyDescent="0.25">
      <c r="D15" s="146"/>
      <c r="E15" s="147">
        <v>5</v>
      </c>
      <c r="F15" s="148"/>
      <c r="G15" s="149"/>
      <c r="I15" s="77">
        <v>2027</v>
      </c>
      <c r="J15" s="49">
        <v>46599</v>
      </c>
      <c r="K15" s="31"/>
      <c r="L15" s="50"/>
      <c r="M15" s="3"/>
      <c r="N15" s="51"/>
      <c r="P15" s="55" t="s">
        <v>239</v>
      </c>
      <c r="Q15" s="68">
        <f ca="1">IF(MONTH(Aujourdhui)&lt;(MoisFinAnnéeFinancière +1), DATE(YEAR(Aujourdhui)-1, (MoisFinAnnéeFinancière +1) + INT((MONTH(Aujourdhui) + 12 -(MoisFinAnnéeFinancière +1))/3 - 1)*3, 1), DATE(YEAR(Aujourdhui), (MoisFinAnnéeFinancière +1) + INT((MONTH(Aujourdhui) - (MoisFinAnnéeFinancière +1))/3 - 1)*3, 1))</f>
        <v>45413</v>
      </c>
      <c r="R15" s="69">
        <f ca="1">EOMONTH(IF(MONTH(Aujourdhui)&lt;(MoisFinAnnéeFinancière+1), DATE(YEAR(Aujourdhui)-1, (MoisFinAnnéeFinancière+1) + INT((MONTH(Aujourdhui) + 12 - (MoisFinAnnéeFinancière+1))/3 - 1)*3, 1), DATE(YEAR(Aujourdhui), (MoisFinAnnéeFinancière+1) + INT((MONTH(Aujourdhui) - (MoisFinAnnéeFinancière+1))/3 - 1)*3, 1)), 2)</f>
        <v>45504</v>
      </c>
      <c r="T15" s="70" t="s">
        <v>42</v>
      </c>
      <c r="U15" s="78" t="s">
        <v>41</v>
      </c>
      <c r="V15" s="72">
        <v>5</v>
      </c>
      <c r="W15" s="79" t="s">
        <v>225</v>
      </c>
      <c r="Y15" s="80">
        <v>4</v>
      </c>
      <c r="Z15" s="81" t="s">
        <v>117</v>
      </c>
      <c r="AA15" s="82"/>
    </row>
    <row r="16" spans="1:27" x14ac:dyDescent="0.25">
      <c r="D16" s="146"/>
      <c r="E16" s="147">
        <v>6</v>
      </c>
      <c r="F16" s="148"/>
      <c r="G16" s="149"/>
      <c r="I16" s="65">
        <v>2028</v>
      </c>
      <c r="J16" s="66">
        <v>46965</v>
      </c>
      <c r="K16" s="31"/>
      <c r="L16" s="50"/>
      <c r="M16" s="3"/>
      <c r="N16" s="67"/>
      <c r="P16" s="55" t="s">
        <v>240</v>
      </c>
      <c r="Q16" s="68">
        <f ca="1">DATE(YEAR(Aujourdhui)-1+IF(MONTH(Aujourdhui)&gt;7,1,0),8,1)</f>
        <v>45505</v>
      </c>
      <c r="R16" s="69">
        <f ca="1">DATE(YEAR(Aujourdhui)+IF(MONTH(Aujourdhui)&gt;7,1,0),7,31)</f>
        <v>45869</v>
      </c>
      <c r="T16" s="70" t="s">
        <v>36</v>
      </c>
      <c r="U16" s="71" t="s">
        <v>35</v>
      </c>
      <c r="V16" s="72">
        <v>6</v>
      </c>
      <c r="W16" s="73" t="s">
        <v>225</v>
      </c>
      <c r="Y16" s="80">
        <v>5</v>
      </c>
      <c r="Z16" s="81" t="s">
        <v>112</v>
      </c>
      <c r="AA16" s="82"/>
    </row>
    <row r="17" spans="4:27" x14ac:dyDescent="0.25">
      <c r="D17" s="146"/>
      <c r="E17" s="147">
        <v>7</v>
      </c>
      <c r="F17" s="148"/>
      <c r="G17" s="149"/>
      <c r="I17" s="77">
        <v>2029</v>
      </c>
      <c r="J17" s="66">
        <v>47330</v>
      </c>
      <c r="K17" s="31"/>
      <c r="L17" s="50"/>
      <c r="N17" s="4"/>
      <c r="P17" s="55" t="s">
        <v>242</v>
      </c>
      <c r="Q17" s="68">
        <f ca="1">DATE(YEAR(Aujourdhui)-2+IF(MONTH(Aujourdhui)&gt;7,1,0),8,1)</f>
        <v>45139</v>
      </c>
      <c r="R17" s="69">
        <f ca="1">DATE(YEAR(Aujourdhui)-1+IF(MONTH(Aujourdhui)&gt;7,1,0),7,31)</f>
        <v>45504</v>
      </c>
      <c r="T17" s="70" t="s">
        <v>40</v>
      </c>
      <c r="U17" s="78" t="s">
        <v>39</v>
      </c>
      <c r="V17" s="72">
        <v>7</v>
      </c>
      <c r="W17" s="79" t="s">
        <v>225</v>
      </c>
      <c r="Y17" s="80">
        <v>6</v>
      </c>
      <c r="Z17" s="81" t="s">
        <v>118</v>
      </c>
      <c r="AA17" s="82"/>
    </row>
    <row r="18" spans="4:27" x14ac:dyDescent="0.25">
      <c r="D18" s="146"/>
      <c r="E18" s="147">
        <v>8</v>
      </c>
      <c r="F18" s="148"/>
      <c r="G18" s="149"/>
      <c r="I18" s="65">
        <v>2030</v>
      </c>
      <c r="J18" s="66">
        <v>47695</v>
      </c>
      <c r="K18" s="31"/>
      <c r="L18" s="50"/>
      <c r="N18" s="4"/>
      <c r="P18" s="55" t="s">
        <v>244</v>
      </c>
      <c r="Q18" s="68">
        <f ca="1">TODAY()-6</f>
        <v>45504</v>
      </c>
      <c r="R18" s="69">
        <f ca="1">TODAY()</f>
        <v>45510</v>
      </c>
      <c r="T18" s="70" t="s">
        <v>143</v>
      </c>
      <c r="U18" s="71" t="s">
        <v>142</v>
      </c>
      <c r="V18" s="72">
        <v>8</v>
      </c>
      <c r="W18" s="73" t="s">
        <v>225</v>
      </c>
      <c r="Y18" s="80">
        <v>7</v>
      </c>
      <c r="Z18" s="81" t="s">
        <v>121</v>
      </c>
      <c r="AA18" s="82"/>
    </row>
    <row r="19" spans="4:27" x14ac:dyDescent="0.25">
      <c r="D19" s="146"/>
      <c r="E19" s="147">
        <v>9</v>
      </c>
      <c r="F19" s="148"/>
      <c r="G19" s="149"/>
      <c r="I19" s="77">
        <v>2031</v>
      </c>
      <c r="J19" s="66">
        <v>48060</v>
      </c>
      <c r="K19" s="31"/>
      <c r="P19" s="55" t="s">
        <v>245</v>
      </c>
      <c r="Q19" s="68">
        <f ca="1">TODAY()-14</f>
        <v>45496</v>
      </c>
      <c r="R19" s="69">
        <f ca="1">TODAY()</f>
        <v>45510</v>
      </c>
      <c r="T19" s="70" t="s">
        <v>246</v>
      </c>
      <c r="U19" s="78" t="s">
        <v>247</v>
      </c>
      <c r="V19" s="72">
        <v>9</v>
      </c>
      <c r="W19" s="79" t="s">
        <v>225</v>
      </c>
      <c r="Y19" s="80">
        <v>8</v>
      </c>
      <c r="Z19" s="81" t="s">
        <v>111</v>
      </c>
      <c r="AA19" s="82"/>
    </row>
    <row r="20" spans="4:27" ht="15.75" thickBot="1" x14ac:dyDescent="0.3">
      <c r="D20" s="146"/>
      <c r="E20" s="147">
        <v>10</v>
      </c>
      <c r="F20" s="148"/>
      <c r="G20" s="149"/>
      <c r="I20" s="65">
        <v>2032</v>
      </c>
      <c r="J20" s="66">
        <v>48426</v>
      </c>
      <c r="K20" s="31"/>
      <c r="P20" s="55" t="s">
        <v>248</v>
      </c>
      <c r="Q20" s="68">
        <f ca="1">Q11-WEEKDAY(Q11,1)+1</f>
        <v>45508</v>
      </c>
      <c r="R20" s="69">
        <f ca="1">Tableau89[[#This Row],[Du]]+6</f>
        <v>45514</v>
      </c>
      <c r="T20" s="70" t="s">
        <v>76</v>
      </c>
      <c r="U20" s="71" t="s">
        <v>75</v>
      </c>
      <c r="V20" s="72">
        <v>10</v>
      </c>
      <c r="W20" s="73" t="s">
        <v>225</v>
      </c>
      <c r="Y20" s="80">
        <v>9</v>
      </c>
      <c r="Z20" s="81" t="s">
        <v>249</v>
      </c>
      <c r="AA20" s="82" t="s">
        <v>250</v>
      </c>
    </row>
    <row r="21" spans="4:27" ht="15.75" thickBot="1" x14ac:dyDescent="0.3">
      <c r="D21" s="146"/>
      <c r="E21" s="147">
        <v>11</v>
      </c>
      <c r="F21" s="148"/>
      <c r="G21" s="149"/>
      <c r="I21" s="137"/>
      <c r="J21" s="139"/>
      <c r="K21" s="31"/>
      <c r="L21" s="311" t="s">
        <v>251</v>
      </c>
      <c r="M21" s="312"/>
      <c r="N21" s="92">
        <v>7</v>
      </c>
      <c r="P21" s="93" t="s">
        <v>252</v>
      </c>
      <c r="Q21" s="94"/>
      <c r="R21" s="95"/>
      <c r="T21" s="70" t="s">
        <v>51</v>
      </c>
      <c r="U21" s="78" t="s">
        <v>50</v>
      </c>
      <c r="V21" s="72">
        <v>11</v>
      </c>
      <c r="W21" s="79" t="s">
        <v>225</v>
      </c>
      <c r="Y21" s="80">
        <v>10</v>
      </c>
      <c r="Z21" s="81" t="s">
        <v>253</v>
      </c>
      <c r="AA21" s="82" t="s">
        <v>254</v>
      </c>
    </row>
    <row r="22" spans="4:27" x14ac:dyDescent="0.25">
      <c r="D22" s="146"/>
      <c r="E22" s="147">
        <v>12</v>
      </c>
      <c r="F22" s="148"/>
      <c r="G22" s="149"/>
      <c r="I22" s="138"/>
      <c r="J22" s="139"/>
      <c r="K22" s="31"/>
      <c r="P22" s="4"/>
      <c r="Q22" s="96"/>
      <c r="R22" s="96"/>
      <c r="T22" s="70" t="s">
        <v>56</v>
      </c>
      <c r="U22" s="71" t="s">
        <v>55</v>
      </c>
      <c r="V22" s="72">
        <v>12</v>
      </c>
      <c r="W22" s="73" t="s">
        <v>225</v>
      </c>
      <c r="Y22" s="80">
        <v>11</v>
      </c>
      <c r="Z22" s="81" t="s">
        <v>114</v>
      </c>
      <c r="AA22" s="82"/>
    </row>
    <row r="23" spans="4:27" ht="15.75" thickBot="1" x14ac:dyDescent="0.3">
      <c r="D23" s="146"/>
      <c r="E23" s="147">
        <v>13</v>
      </c>
      <c r="F23" s="148"/>
      <c r="G23" s="149"/>
      <c r="I23" s="137"/>
      <c r="J23" s="139"/>
      <c r="K23" s="31"/>
      <c r="T23" s="70" t="s">
        <v>255</v>
      </c>
      <c r="U23" s="78" t="s">
        <v>256</v>
      </c>
      <c r="V23" s="72">
        <v>13</v>
      </c>
      <c r="W23" s="79" t="s">
        <v>225</v>
      </c>
      <c r="Y23" s="80">
        <v>12</v>
      </c>
      <c r="Z23" s="81" t="s">
        <v>126</v>
      </c>
      <c r="AA23" s="82" t="s">
        <v>257</v>
      </c>
    </row>
    <row r="24" spans="4:27" ht="15.75" thickBot="1" x14ac:dyDescent="0.3">
      <c r="D24" s="150"/>
      <c r="E24" s="147">
        <v>14</v>
      </c>
      <c r="F24" s="148"/>
      <c r="G24" s="151"/>
      <c r="I24" s="138"/>
      <c r="J24" s="139"/>
      <c r="K24" s="31"/>
      <c r="P24" s="299" t="s">
        <v>258</v>
      </c>
      <c r="Q24" s="300"/>
      <c r="R24" s="301"/>
      <c r="T24" s="70" t="s">
        <v>259</v>
      </c>
      <c r="U24" s="71" t="s">
        <v>260</v>
      </c>
      <c r="V24" s="72">
        <v>14</v>
      </c>
      <c r="W24" s="73" t="s">
        <v>225</v>
      </c>
      <c r="Y24" s="80">
        <v>13</v>
      </c>
      <c r="Z24" s="81" t="s">
        <v>261</v>
      </c>
      <c r="AA24" s="82"/>
    </row>
    <row r="25" spans="4:27" x14ac:dyDescent="0.25">
      <c r="D25" s="150"/>
      <c r="E25" s="147">
        <v>15</v>
      </c>
      <c r="F25" s="148"/>
      <c r="G25" s="151"/>
      <c r="I25" s="140"/>
      <c r="J25" s="141"/>
      <c r="K25" s="31"/>
      <c r="P25" s="313" t="s">
        <v>6</v>
      </c>
      <c r="Q25" s="314"/>
      <c r="R25" s="99" t="s">
        <v>262</v>
      </c>
      <c r="T25" s="70" t="s">
        <v>263</v>
      </c>
      <c r="U25" s="78" t="s">
        <v>264</v>
      </c>
      <c r="V25" s="72">
        <v>15</v>
      </c>
      <c r="W25" s="79" t="s">
        <v>225</v>
      </c>
      <c r="Y25" s="80">
        <v>14</v>
      </c>
      <c r="Z25" s="81" t="s">
        <v>115</v>
      </c>
      <c r="AA25" s="82" t="s">
        <v>265</v>
      </c>
    </row>
    <row r="26" spans="4:27" x14ac:dyDescent="0.25">
      <c r="D26" s="150"/>
      <c r="E26" s="147">
        <v>16</v>
      </c>
      <c r="F26" s="148"/>
      <c r="G26" s="151"/>
      <c r="J26" s="3"/>
      <c r="K26" s="2"/>
      <c r="P26" s="292" t="s">
        <v>266</v>
      </c>
      <c r="Q26" s="293"/>
      <c r="R26" s="100" t="s">
        <v>267</v>
      </c>
      <c r="T26" s="70" t="s">
        <v>268</v>
      </c>
      <c r="U26" s="71" t="s">
        <v>269</v>
      </c>
      <c r="V26" s="72">
        <v>16</v>
      </c>
      <c r="W26" s="73" t="s">
        <v>225</v>
      </c>
      <c r="Y26" s="80">
        <v>15</v>
      </c>
      <c r="Z26" s="81" t="s">
        <v>127</v>
      </c>
      <c r="AA26" s="82" t="s">
        <v>270</v>
      </c>
    </row>
    <row r="27" spans="4:27" ht="15.75" thickBot="1" x14ac:dyDescent="0.3">
      <c r="D27" s="150"/>
      <c r="E27" s="147">
        <v>17</v>
      </c>
      <c r="F27" s="148"/>
      <c r="G27" s="151"/>
      <c r="J27" s="2"/>
      <c r="K27" s="2"/>
      <c r="P27" s="315" t="s">
        <v>271</v>
      </c>
      <c r="Q27" s="316"/>
      <c r="R27" s="102" t="s">
        <v>267</v>
      </c>
      <c r="T27" s="70" t="s">
        <v>272</v>
      </c>
      <c r="U27" s="78" t="s">
        <v>273</v>
      </c>
      <c r="V27" s="72">
        <v>17</v>
      </c>
      <c r="W27" s="79" t="s">
        <v>225</v>
      </c>
      <c r="Y27" s="80">
        <v>16</v>
      </c>
      <c r="Z27" s="81" t="s">
        <v>274</v>
      </c>
      <c r="AA27" s="82"/>
    </row>
    <row r="28" spans="4:27" x14ac:dyDescent="0.25">
      <c r="D28" s="150"/>
      <c r="E28" s="147">
        <v>18</v>
      </c>
      <c r="F28" s="148"/>
      <c r="G28" s="151"/>
      <c r="I28" s="317" t="s">
        <v>275</v>
      </c>
      <c r="J28" s="318"/>
      <c r="K28" s="2"/>
      <c r="L28" s="319" t="s">
        <v>276</v>
      </c>
      <c r="M28" s="320"/>
      <c r="N28" s="321"/>
      <c r="P28" s="322" t="s">
        <v>277</v>
      </c>
      <c r="Q28" s="323"/>
      <c r="R28" s="105" t="s">
        <v>278</v>
      </c>
      <c r="T28" s="70" t="s">
        <v>279</v>
      </c>
      <c r="U28" s="71" t="s">
        <v>280</v>
      </c>
      <c r="V28" s="72">
        <v>18</v>
      </c>
      <c r="W28" s="73" t="s">
        <v>225</v>
      </c>
      <c r="Y28" s="80">
        <v>17</v>
      </c>
      <c r="Z28" s="81" t="s">
        <v>281</v>
      </c>
      <c r="AA28" s="82"/>
    </row>
    <row r="29" spans="4:27" x14ac:dyDescent="0.25">
      <c r="D29" s="150"/>
      <c r="E29" s="147">
        <v>19</v>
      </c>
      <c r="F29" s="148"/>
      <c r="G29" s="151"/>
      <c r="I29" s="322" t="s">
        <v>93</v>
      </c>
      <c r="J29" s="324"/>
      <c r="K29" s="2"/>
      <c r="L29" s="107" t="s">
        <v>173</v>
      </c>
      <c r="M29" s="325"/>
      <c r="N29" s="326"/>
      <c r="P29" s="327" t="s">
        <v>282</v>
      </c>
      <c r="Q29" s="328"/>
      <c r="R29" s="102" t="s">
        <v>278</v>
      </c>
      <c r="T29" s="70" t="s">
        <v>283</v>
      </c>
      <c r="U29" s="78" t="s">
        <v>284</v>
      </c>
      <c r="V29" s="72">
        <v>19</v>
      </c>
      <c r="W29" s="79" t="s">
        <v>225</v>
      </c>
      <c r="Y29" s="80">
        <v>18</v>
      </c>
      <c r="Z29" s="81" t="s">
        <v>285</v>
      </c>
      <c r="AA29" s="82" t="s">
        <v>286</v>
      </c>
    </row>
    <row r="30" spans="4:27" ht="15.75" thickBot="1" x14ac:dyDescent="0.3">
      <c r="D30" s="152"/>
      <c r="E30" s="155">
        <v>20</v>
      </c>
      <c r="F30" s="153"/>
      <c r="G30" s="154"/>
      <c r="I30" s="329" t="s">
        <v>287</v>
      </c>
      <c r="J30" s="330"/>
      <c r="K30" s="2"/>
      <c r="L30" s="107" t="s">
        <v>191</v>
      </c>
      <c r="M30" s="325"/>
      <c r="N30" s="326"/>
      <c r="P30" s="331" t="s">
        <v>288</v>
      </c>
      <c r="Q30" s="332"/>
      <c r="R30" s="105" t="s">
        <v>267</v>
      </c>
      <c r="T30" s="70" t="s">
        <v>62</v>
      </c>
      <c r="U30" s="71" t="s">
        <v>289</v>
      </c>
      <c r="V30" s="72">
        <v>20</v>
      </c>
      <c r="W30" s="73" t="s">
        <v>225</v>
      </c>
      <c r="Y30" s="80">
        <v>19</v>
      </c>
      <c r="Z30" s="81" t="s">
        <v>128</v>
      </c>
      <c r="AA30" s="82"/>
    </row>
    <row r="31" spans="4:27" x14ac:dyDescent="0.25">
      <c r="I31" s="322" t="s">
        <v>59</v>
      </c>
      <c r="J31" s="324"/>
      <c r="L31" s="107" t="s">
        <v>223</v>
      </c>
      <c r="M31" s="325"/>
      <c r="N31" s="326"/>
      <c r="P31" s="315" t="s">
        <v>291</v>
      </c>
      <c r="Q31" s="316"/>
      <c r="R31" s="102" t="s">
        <v>278</v>
      </c>
      <c r="T31" s="70" t="s">
        <v>58</v>
      </c>
      <c r="U31" s="78" t="s">
        <v>57</v>
      </c>
      <c r="V31" s="72">
        <v>21</v>
      </c>
      <c r="W31" s="79" t="s">
        <v>292</v>
      </c>
      <c r="Y31" s="80">
        <v>20</v>
      </c>
      <c r="Z31" s="81" t="s">
        <v>113</v>
      </c>
      <c r="AA31" s="82"/>
    </row>
    <row r="32" spans="4:27" ht="15.75" thickBot="1" x14ac:dyDescent="0.3">
      <c r="I32" s="329" t="s">
        <v>172</v>
      </c>
      <c r="J32" s="330"/>
      <c r="L32" s="107" t="s">
        <v>179</v>
      </c>
      <c r="M32" s="325"/>
      <c r="N32" s="326"/>
      <c r="P32" s="339" t="s">
        <v>293</v>
      </c>
      <c r="Q32" s="340"/>
      <c r="R32" s="110" t="s">
        <v>267</v>
      </c>
      <c r="T32" s="70" t="s">
        <v>294</v>
      </c>
      <c r="U32" s="71" t="s">
        <v>295</v>
      </c>
      <c r="V32" s="72">
        <v>22</v>
      </c>
      <c r="W32" s="73" t="s">
        <v>292</v>
      </c>
      <c r="Y32" s="80">
        <v>21</v>
      </c>
      <c r="Z32" s="81" t="s">
        <v>296</v>
      </c>
      <c r="AA32" s="82" t="s">
        <v>297</v>
      </c>
    </row>
    <row r="33" spans="4:27" ht="15.75" thickBot="1" x14ac:dyDescent="0.3">
      <c r="I33" s="322" t="s">
        <v>182</v>
      </c>
      <c r="J33" s="324"/>
      <c r="L33" s="111" t="s">
        <v>180</v>
      </c>
      <c r="M33" s="344"/>
      <c r="N33" s="345"/>
      <c r="T33" s="70" t="s">
        <v>65</v>
      </c>
      <c r="U33" s="78" t="s">
        <v>192</v>
      </c>
      <c r="V33" s="72">
        <v>23</v>
      </c>
      <c r="W33" s="79" t="s">
        <v>292</v>
      </c>
      <c r="Y33" s="80">
        <v>22</v>
      </c>
      <c r="Z33" s="81" t="s">
        <v>298</v>
      </c>
      <c r="AA33" s="82"/>
    </row>
    <row r="34" spans="4:27" x14ac:dyDescent="0.25">
      <c r="I34" s="329" t="s">
        <v>299</v>
      </c>
      <c r="J34" s="330"/>
      <c r="T34" s="70" t="s">
        <v>300</v>
      </c>
      <c r="U34" s="71" t="s">
        <v>301</v>
      </c>
      <c r="V34" s="72">
        <v>24</v>
      </c>
      <c r="W34" s="73" t="s">
        <v>292</v>
      </c>
      <c r="Y34" s="80">
        <v>23</v>
      </c>
      <c r="Z34" s="81" t="s">
        <v>129</v>
      </c>
      <c r="AA34" s="82"/>
    </row>
    <row r="35" spans="4:27" ht="15.75" thickBot="1" x14ac:dyDescent="0.3">
      <c r="I35" s="348" t="s">
        <v>302</v>
      </c>
      <c r="J35" s="349"/>
      <c r="P35" s="350"/>
      <c r="Q35" s="350"/>
      <c r="T35" s="70" t="s">
        <v>303</v>
      </c>
      <c r="U35" s="78" t="s">
        <v>304</v>
      </c>
      <c r="V35" s="72">
        <v>25</v>
      </c>
      <c r="W35" s="79" t="s">
        <v>292</v>
      </c>
      <c r="Y35" s="80">
        <v>24</v>
      </c>
      <c r="Z35" s="81" t="s">
        <v>305</v>
      </c>
      <c r="AA35" s="82"/>
    </row>
    <row r="36" spans="4:27" ht="15.75" thickBot="1" x14ac:dyDescent="0.3">
      <c r="T36" s="70" t="s">
        <v>306</v>
      </c>
      <c r="U36" s="71" t="s">
        <v>307</v>
      </c>
      <c r="V36" s="72">
        <v>26</v>
      </c>
      <c r="W36" s="73" t="s">
        <v>292</v>
      </c>
      <c r="Y36" s="80">
        <v>25</v>
      </c>
      <c r="Z36" s="81" t="s">
        <v>130</v>
      </c>
      <c r="AA36" s="82"/>
    </row>
    <row r="37" spans="4:27" ht="15.75" thickBot="1" x14ac:dyDescent="0.3">
      <c r="D37" s="308" t="s">
        <v>371</v>
      </c>
      <c r="E37" s="309"/>
      <c r="F37" s="310"/>
      <c r="P37" s="299" t="s">
        <v>290</v>
      </c>
      <c r="Q37" s="300"/>
      <c r="R37" s="301"/>
      <c r="T37" s="70" t="s">
        <v>74</v>
      </c>
      <c r="U37" s="78" t="s">
        <v>73</v>
      </c>
      <c r="V37" s="72">
        <v>27</v>
      </c>
      <c r="W37" s="79" t="s">
        <v>292</v>
      </c>
      <c r="Y37" s="80">
        <v>26</v>
      </c>
      <c r="Z37" s="81" t="s">
        <v>116</v>
      </c>
      <c r="AA37" s="82" t="s">
        <v>308</v>
      </c>
    </row>
    <row r="38" spans="4:27" x14ac:dyDescent="0.25">
      <c r="D38" s="159" t="s">
        <v>1</v>
      </c>
      <c r="E38" s="160" t="s">
        <v>3</v>
      </c>
      <c r="F38" s="161" t="s">
        <v>243</v>
      </c>
      <c r="I38" s="351" t="s">
        <v>309</v>
      </c>
      <c r="J38" s="352"/>
      <c r="P38" s="336" t="s">
        <v>6</v>
      </c>
      <c r="Q38" s="337"/>
      <c r="R38" s="338"/>
      <c r="T38" s="70" t="s">
        <v>310</v>
      </c>
      <c r="U38" s="71" t="s">
        <v>134</v>
      </c>
      <c r="V38" s="72">
        <v>28</v>
      </c>
      <c r="W38" s="73" t="s">
        <v>292</v>
      </c>
      <c r="Y38" s="80">
        <v>27</v>
      </c>
      <c r="Z38" s="112" t="s">
        <v>311</v>
      </c>
      <c r="AA38" s="82"/>
    </row>
    <row r="39" spans="4:27" x14ac:dyDescent="0.25">
      <c r="D39" s="50">
        <v>1</v>
      </c>
      <c r="E39" s="3">
        <v>44562</v>
      </c>
      <c r="F39" s="91">
        <v>300</v>
      </c>
      <c r="I39" s="113" t="s">
        <v>84</v>
      </c>
      <c r="J39" s="114" t="s">
        <v>313</v>
      </c>
      <c r="P39" s="341" t="s">
        <v>22</v>
      </c>
      <c r="Q39" s="342"/>
      <c r="R39" s="343"/>
      <c r="T39" s="70" t="s">
        <v>314</v>
      </c>
      <c r="U39" s="78" t="s">
        <v>135</v>
      </c>
      <c r="V39" s="72">
        <v>29</v>
      </c>
      <c r="W39" s="79" t="s">
        <v>292</v>
      </c>
      <c r="Y39" s="80">
        <v>28</v>
      </c>
      <c r="Z39" s="112" t="s">
        <v>122</v>
      </c>
      <c r="AA39" s="82"/>
    </row>
    <row r="40" spans="4:27" x14ac:dyDescent="0.25">
      <c r="D40" s="50">
        <v>1</v>
      </c>
      <c r="E40" s="3">
        <v>44927</v>
      </c>
      <c r="F40" s="91">
        <v>350</v>
      </c>
      <c r="I40" s="101" t="s">
        <v>317</v>
      </c>
      <c r="J40" s="116"/>
      <c r="P40" s="329" t="s">
        <v>24</v>
      </c>
      <c r="Q40" s="346"/>
      <c r="R40" s="330"/>
      <c r="T40" s="70" t="s">
        <v>318</v>
      </c>
      <c r="U40" s="71" t="s">
        <v>319</v>
      </c>
      <c r="V40" s="72">
        <v>30</v>
      </c>
      <c r="W40" s="73" t="s">
        <v>292</v>
      </c>
      <c r="Y40" s="80">
        <v>29</v>
      </c>
      <c r="Z40" s="112" t="s">
        <v>320</v>
      </c>
      <c r="AA40" s="82"/>
    </row>
    <row r="41" spans="4:27" x14ac:dyDescent="0.25">
      <c r="D41" s="50">
        <v>1</v>
      </c>
      <c r="E41" s="3">
        <v>45292</v>
      </c>
      <c r="F41" s="91">
        <v>400</v>
      </c>
      <c r="I41" s="108" t="s">
        <v>88</v>
      </c>
      <c r="J41" s="120"/>
      <c r="P41" s="322" t="s">
        <v>108</v>
      </c>
      <c r="Q41" s="347"/>
      <c r="R41" s="324"/>
      <c r="T41" s="70" t="s">
        <v>322</v>
      </c>
      <c r="U41" s="78" t="s">
        <v>323</v>
      </c>
      <c r="V41" s="72">
        <v>31</v>
      </c>
      <c r="W41" s="79" t="s">
        <v>292</v>
      </c>
      <c r="Y41" s="80">
        <v>30</v>
      </c>
      <c r="Z41" s="112" t="s">
        <v>324</v>
      </c>
      <c r="AA41" s="82"/>
    </row>
    <row r="42" spans="4:27" ht="15.75" thickBot="1" x14ac:dyDescent="0.3">
      <c r="D42" s="50">
        <v>2</v>
      </c>
      <c r="E42" s="3">
        <v>44927</v>
      </c>
      <c r="F42" s="91">
        <v>200</v>
      </c>
      <c r="I42" s="101" t="s">
        <v>102</v>
      </c>
      <c r="J42" s="116"/>
      <c r="P42" s="333" t="s">
        <v>23</v>
      </c>
      <c r="Q42" s="334"/>
      <c r="R42" s="335"/>
      <c r="T42" s="70" t="s">
        <v>325</v>
      </c>
      <c r="U42" s="71" t="s">
        <v>326</v>
      </c>
      <c r="V42" s="72">
        <v>32</v>
      </c>
      <c r="W42" s="73" t="s">
        <v>292</v>
      </c>
      <c r="Y42" s="80">
        <v>31</v>
      </c>
      <c r="Z42" s="112" t="s">
        <v>125</v>
      </c>
      <c r="AA42" s="82"/>
    </row>
    <row r="43" spans="4:27" x14ac:dyDescent="0.25">
      <c r="D43" s="50">
        <v>2</v>
      </c>
      <c r="E43" s="3">
        <v>45292</v>
      </c>
      <c r="F43" s="91">
        <v>225</v>
      </c>
      <c r="I43" s="108" t="s">
        <v>327</v>
      </c>
      <c r="J43" s="120"/>
      <c r="T43" s="70" t="s">
        <v>328</v>
      </c>
      <c r="U43" s="78" t="s">
        <v>329</v>
      </c>
      <c r="V43" s="72">
        <v>33</v>
      </c>
      <c r="W43" s="79" t="s">
        <v>330</v>
      </c>
      <c r="Y43" s="80">
        <v>32</v>
      </c>
      <c r="Z43" s="112" t="s">
        <v>331</v>
      </c>
      <c r="AA43" s="82"/>
    </row>
    <row r="44" spans="4:27" x14ac:dyDescent="0.25">
      <c r="D44" s="50">
        <v>3</v>
      </c>
      <c r="E44" s="3">
        <v>44927</v>
      </c>
      <c r="F44" s="91">
        <v>100</v>
      </c>
      <c r="I44" s="101" t="s">
        <v>89</v>
      </c>
      <c r="J44" s="116" t="str">
        <f>CHAR(252)</f>
        <v>ü</v>
      </c>
      <c r="T44" s="70" t="s">
        <v>332</v>
      </c>
      <c r="U44" s="71" t="s">
        <v>333</v>
      </c>
      <c r="V44" s="72">
        <v>34</v>
      </c>
      <c r="W44" s="73" t="s">
        <v>330</v>
      </c>
      <c r="Y44" s="80">
        <v>33</v>
      </c>
      <c r="Z44" s="112" t="s">
        <v>334</v>
      </c>
      <c r="AA44" s="82"/>
    </row>
    <row r="45" spans="4:27" ht="15.75" thickBot="1" x14ac:dyDescent="0.3">
      <c r="D45" s="50">
        <v>3</v>
      </c>
      <c r="E45" s="3">
        <v>45292</v>
      </c>
      <c r="F45" s="91">
        <v>115</v>
      </c>
      <c r="I45" s="109"/>
      <c r="J45" s="130"/>
      <c r="T45" s="70" t="s">
        <v>335</v>
      </c>
      <c r="U45" s="78" t="s">
        <v>336</v>
      </c>
      <c r="V45" s="72">
        <v>35</v>
      </c>
      <c r="W45" s="79" t="s">
        <v>330</v>
      </c>
      <c r="Y45" s="80">
        <v>34</v>
      </c>
      <c r="Z45" s="112" t="s">
        <v>124</v>
      </c>
      <c r="AA45" s="82"/>
    </row>
    <row r="46" spans="4:27" x14ac:dyDescent="0.25">
      <c r="D46" s="50">
        <v>4</v>
      </c>
      <c r="E46" s="3">
        <v>44927</v>
      </c>
      <c r="F46" s="91">
        <v>200</v>
      </c>
      <c r="T46" s="70" t="s">
        <v>54</v>
      </c>
      <c r="U46" s="71" t="s">
        <v>53</v>
      </c>
      <c r="V46" s="72">
        <v>36</v>
      </c>
      <c r="W46" s="73" t="s">
        <v>330</v>
      </c>
      <c r="Y46" s="80">
        <v>35</v>
      </c>
      <c r="Z46" s="81" t="s">
        <v>337</v>
      </c>
      <c r="AA46" s="82" t="s">
        <v>338</v>
      </c>
    </row>
    <row r="47" spans="4:27" ht="15.75" thickBot="1" x14ac:dyDescent="0.3">
      <c r="D47" s="50">
        <v>4</v>
      </c>
      <c r="E47" s="3">
        <v>45292</v>
      </c>
      <c r="F47" s="91">
        <v>225</v>
      </c>
      <c r="T47" s="70" t="s">
        <v>44</v>
      </c>
      <c r="U47" s="78" t="s">
        <v>43</v>
      </c>
      <c r="V47" s="72">
        <v>37</v>
      </c>
      <c r="W47" s="79" t="s">
        <v>66</v>
      </c>
      <c r="Y47" s="80">
        <v>36</v>
      </c>
      <c r="Z47" s="81" t="s">
        <v>339</v>
      </c>
      <c r="AA47" s="82"/>
    </row>
    <row r="48" spans="4:27" x14ac:dyDescent="0.25">
      <c r="F48" s="103"/>
      <c r="I48" s="317" t="s">
        <v>341</v>
      </c>
      <c r="J48" s="318"/>
      <c r="P48" s="353" t="s">
        <v>312</v>
      </c>
      <c r="Q48" s="354"/>
      <c r="R48" s="355"/>
      <c r="T48" s="70" t="s">
        <v>67</v>
      </c>
      <c r="U48" s="71" t="s">
        <v>342</v>
      </c>
      <c r="V48" s="72">
        <v>38</v>
      </c>
      <c r="W48" s="73" t="s">
        <v>66</v>
      </c>
      <c r="Y48" s="80">
        <v>37</v>
      </c>
      <c r="Z48" s="81" t="s">
        <v>131</v>
      </c>
      <c r="AA48" s="82"/>
    </row>
    <row r="49" spans="6:27" x14ac:dyDescent="0.25">
      <c r="F49" s="103"/>
      <c r="I49" s="322" t="s">
        <v>177</v>
      </c>
      <c r="J49" s="324"/>
      <c r="P49" s="113" t="s">
        <v>315</v>
      </c>
      <c r="Q49" s="114" t="s">
        <v>316</v>
      </c>
      <c r="R49" s="115" t="s">
        <v>313</v>
      </c>
      <c r="T49" s="70" t="s">
        <v>343</v>
      </c>
      <c r="U49" s="78" t="s">
        <v>344</v>
      </c>
      <c r="V49" s="72">
        <v>39</v>
      </c>
      <c r="W49" s="79" t="s">
        <v>66</v>
      </c>
      <c r="Y49" s="80">
        <v>38</v>
      </c>
      <c r="Z49" s="81" t="s">
        <v>345</v>
      </c>
      <c r="AA49" s="82"/>
    </row>
    <row r="50" spans="6:27" x14ac:dyDescent="0.25">
      <c r="F50" s="103"/>
      <c r="I50" s="329" t="s">
        <v>174</v>
      </c>
      <c r="J50" s="330"/>
      <c r="P50" s="117" t="s">
        <v>321</v>
      </c>
      <c r="Q50" s="118">
        <v>0</v>
      </c>
      <c r="R50" s="119"/>
      <c r="T50" s="70" t="s">
        <v>68</v>
      </c>
      <c r="U50" s="71" t="s">
        <v>346</v>
      </c>
      <c r="V50" s="72">
        <v>40</v>
      </c>
      <c r="W50" s="73" t="s">
        <v>66</v>
      </c>
      <c r="Y50" s="80">
        <v>39</v>
      </c>
      <c r="Z50" s="81" t="s">
        <v>347</v>
      </c>
      <c r="AA50" s="82" t="s">
        <v>348</v>
      </c>
    </row>
    <row r="51" spans="6:27" ht="15.75" thickBot="1" x14ac:dyDescent="0.3">
      <c r="F51" s="103"/>
      <c r="I51" s="322" t="s">
        <v>178</v>
      </c>
      <c r="J51" s="324"/>
      <c r="P51" s="121" t="s">
        <v>90</v>
      </c>
      <c r="Q51" s="122">
        <v>15</v>
      </c>
      <c r="R51" s="123"/>
      <c r="T51" s="70" t="s">
        <v>349</v>
      </c>
      <c r="U51" s="78" t="s">
        <v>350</v>
      </c>
      <c r="V51" s="72">
        <v>41</v>
      </c>
      <c r="W51" s="79" t="s">
        <v>66</v>
      </c>
      <c r="Y51" s="131">
        <v>40</v>
      </c>
      <c r="Z51" s="132" t="s">
        <v>120</v>
      </c>
      <c r="AA51" s="133"/>
    </row>
    <row r="52" spans="6:27" x14ac:dyDescent="0.25">
      <c r="F52" s="103"/>
      <c r="I52" s="329" t="s">
        <v>59</v>
      </c>
      <c r="J52" s="330"/>
      <c r="P52" s="124" t="s">
        <v>87</v>
      </c>
      <c r="Q52" s="125">
        <v>30</v>
      </c>
      <c r="R52" s="126"/>
      <c r="T52" s="70" t="s">
        <v>351</v>
      </c>
      <c r="U52" s="71" t="s">
        <v>352</v>
      </c>
      <c r="V52" s="72">
        <v>42</v>
      </c>
      <c r="W52" s="73" t="s">
        <v>66</v>
      </c>
    </row>
    <row r="53" spans="6:27" x14ac:dyDescent="0.25">
      <c r="F53" s="103"/>
      <c r="I53" s="322" t="s">
        <v>172</v>
      </c>
      <c r="J53" s="324"/>
      <c r="P53" s="121" t="s">
        <v>103</v>
      </c>
      <c r="Q53" s="122">
        <v>60</v>
      </c>
      <c r="R53" s="123"/>
      <c r="T53" s="70" t="s">
        <v>353</v>
      </c>
      <c r="U53" s="78" t="s">
        <v>354</v>
      </c>
      <c r="V53" s="72">
        <v>43</v>
      </c>
      <c r="W53" s="79" t="s">
        <v>355</v>
      </c>
    </row>
    <row r="54" spans="6:27" ht="15.75" thickBot="1" x14ac:dyDescent="0.3">
      <c r="F54" s="103"/>
      <c r="I54" s="104" t="s">
        <v>182</v>
      </c>
      <c r="J54" s="106"/>
      <c r="P54" s="127"/>
      <c r="Q54" s="128"/>
      <c r="R54" s="129"/>
      <c r="T54" s="70" t="s">
        <v>356</v>
      </c>
      <c r="U54" s="71" t="s">
        <v>357</v>
      </c>
      <c r="V54" s="72">
        <v>44</v>
      </c>
      <c r="W54" s="73" t="s">
        <v>355</v>
      </c>
    </row>
    <row r="55" spans="6:27" x14ac:dyDescent="0.25">
      <c r="F55" s="103"/>
      <c r="I55" s="329" t="s">
        <v>358</v>
      </c>
      <c r="J55" s="330"/>
      <c r="T55" s="70" t="s">
        <v>175</v>
      </c>
      <c r="U55" s="78" t="s">
        <v>133</v>
      </c>
      <c r="V55" s="72">
        <v>45</v>
      </c>
      <c r="W55" s="79" t="s">
        <v>355</v>
      </c>
    </row>
    <row r="56" spans="6:27" ht="15.75" thickBot="1" x14ac:dyDescent="0.3">
      <c r="F56" s="103"/>
      <c r="I56" s="348" t="s">
        <v>183</v>
      </c>
      <c r="J56" s="349"/>
      <c r="T56" s="70" t="s">
        <v>34</v>
      </c>
      <c r="U56" s="71" t="s">
        <v>33</v>
      </c>
      <c r="V56" s="72">
        <v>46</v>
      </c>
      <c r="W56" s="73" t="s">
        <v>355</v>
      </c>
    </row>
    <row r="57" spans="6:27" x14ac:dyDescent="0.25">
      <c r="F57" s="103"/>
      <c r="T57" s="70" t="s">
        <v>140</v>
      </c>
      <c r="U57" s="78" t="s">
        <v>139</v>
      </c>
      <c r="V57" s="72">
        <v>47</v>
      </c>
      <c r="W57" s="79" t="s">
        <v>355</v>
      </c>
    </row>
    <row r="58" spans="6:27" x14ac:dyDescent="0.25">
      <c r="F58" s="103"/>
      <c r="T58" s="70" t="s">
        <v>359</v>
      </c>
      <c r="U58" s="71" t="s">
        <v>360</v>
      </c>
      <c r="V58" s="72">
        <v>48</v>
      </c>
      <c r="W58" s="73" t="s">
        <v>355</v>
      </c>
    </row>
    <row r="59" spans="6:27" x14ac:dyDescent="0.25">
      <c r="F59" s="103"/>
      <c r="T59" s="70" t="s">
        <v>138</v>
      </c>
      <c r="U59" s="78" t="s">
        <v>137</v>
      </c>
      <c r="V59" s="72">
        <v>49</v>
      </c>
      <c r="W59" s="79" t="s">
        <v>355</v>
      </c>
    </row>
    <row r="60" spans="6:27" x14ac:dyDescent="0.25">
      <c r="F60" s="103"/>
      <c r="T60" s="70" t="s">
        <v>69</v>
      </c>
      <c r="U60" s="71" t="s">
        <v>176</v>
      </c>
      <c r="V60" s="72">
        <v>50</v>
      </c>
      <c r="W60" s="73" t="s">
        <v>355</v>
      </c>
    </row>
    <row r="61" spans="6:27" x14ac:dyDescent="0.25">
      <c r="F61" s="103"/>
      <c r="T61" s="70" t="s">
        <v>361</v>
      </c>
      <c r="U61" s="78" t="s">
        <v>81</v>
      </c>
      <c r="V61" s="72">
        <v>66</v>
      </c>
      <c r="W61" s="79" t="s">
        <v>355</v>
      </c>
    </row>
    <row r="62" spans="6:27" x14ac:dyDescent="0.25">
      <c r="F62" s="103"/>
      <c r="T62" s="70" t="s">
        <v>70</v>
      </c>
      <c r="U62" s="71" t="s">
        <v>78</v>
      </c>
      <c r="V62" s="72">
        <v>51</v>
      </c>
      <c r="W62" s="73" t="s">
        <v>355</v>
      </c>
    </row>
    <row r="63" spans="6:27" x14ac:dyDescent="0.25">
      <c r="F63" s="103"/>
      <c r="T63" s="70" t="s">
        <v>181</v>
      </c>
      <c r="U63" s="78" t="s">
        <v>71</v>
      </c>
      <c r="V63" s="72">
        <v>52</v>
      </c>
      <c r="W63" s="79" t="s">
        <v>355</v>
      </c>
      <c r="Z63" s="11"/>
    </row>
    <row r="64" spans="6:27" x14ac:dyDescent="0.25">
      <c r="F64" s="103"/>
      <c r="T64" s="70" t="s">
        <v>80</v>
      </c>
      <c r="U64" s="71" t="s">
        <v>79</v>
      </c>
      <c r="V64" s="72">
        <v>62</v>
      </c>
      <c r="W64" s="73" t="s">
        <v>355</v>
      </c>
    </row>
    <row r="65" spans="4:23" x14ac:dyDescent="0.25">
      <c r="F65" s="103"/>
      <c r="T65" s="70" t="s">
        <v>47</v>
      </c>
      <c r="U65" s="78" t="s">
        <v>46</v>
      </c>
      <c r="V65" s="72">
        <v>53</v>
      </c>
      <c r="W65" s="79" t="s">
        <v>355</v>
      </c>
    </row>
    <row r="66" spans="4:23" x14ac:dyDescent="0.25">
      <c r="F66" s="103"/>
      <c r="T66" s="70" t="s">
        <v>22</v>
      </c>
      <c r="U66" s="71" t="s">
        <v>45</v>
      </c>
      <c r="V66" s="72">
        <v>54</v>
      </c>
      <c r="W66" s="73" t="s">
        <v>355</v>
      </c>
    </row>
    <row r="67" spans="4:23" x14ac:dyDescent="0.25">
      <c r="F67" s="103"/>
      <c r="T67" s="70" t="s">
        <v>49</v>
      </c>
      <c r="U67" s="78" t="s">
        <v>48</v>
      </c>
      <c r="V67" s="72">
        <v>55</v>
      </c>
      <c r="W67" s="79" t="s">
        <v>355</v>
      </c>
    </row>
    <row r="68" spans="4:23" x14ac:dyDescent="0.25">
      <c r="F68" s="103"/>
      <c r="T68" s="70" t="s">
        <v>64</v>
      </c>
      <c r="U68" s="71" t="s">
        <v>63</v>
      </c>
      <c r="V68" s="72">
        <v>56</v>
      </c>
      <c r="W68" s="73" t="s">
        <v>355</v>
      </c>
    </row>
    <row r="69" spans="4:23" x14ac:dyDescent="0.25">
      <c r="T69" s="70" t="s">
        <v>61</v>
      </c>
      <c r="U69" s="78" t="s">
        <v>60</v>
      </c>
      <c r="V69" s="72">
        <v>57</v>
      </c>
      <c r="W69" s="79" t="s">
        <v>355</v>
      </c>
    </row>
    <row r="70" spans="4:23" x14ac:dyDescent="0.25">
      <c r="T70" s="70" t="s">
        <v>362</v>
      </c>
      <c r="U70" s="71" t="s">
        <v>363</v>
      </c>
      <c r="V70" s="72">
        <v>58</v>
      </c>
      <c r="W70" s="73" t="s">
        <v>355</v>
      </c>
    </row>
    <row r="71" spans="4:23" x14ac:dyDescent="0.25">
      <c r="T71" s="70" t="s">
        <v>364</v>
      </c>
      <c r="U71" s="78" t="s">
        <v>365</v>
      </c>
      <c r="V71" s="72">
        <v>59</v>
      </c>
      <c r="W71" s="79" t="s">
        <v>355</v>
      </c>
    </row>
    <row r="72" spans="4:23" x14ac:dyDescent="0.25">
      <c r="T72" s="70" t="s">
        <v>95</v>
      </c>
      <c r="U72" s="71" t="s">
        <v>94</v>
      </c>
      <c r="V72" s="72">
        <v>60</v>
      </c>
      <c r="W72" s="73" t="s">
        <v>355</v>
      </c>
    </row>
    <row r="73" spans="4:23" ht="15.75" thickBot="1" x14ac:dyDescent="0.3">
      <c r="T73" s="70" t="s">
        <v>185</v>
      </c>
      <c r="U73" s="78" t="s">
        <v>184</v>
      </c>
      <c r="V73" s="72">
        <v>63</v>
      </c>
      <c r="W73" s="79" t="s">
        <v>355</v>
      </c>
    </row>
    <row r="74" spans="4:23" ht="15.75" thickBot="1" x14ac:dyDescent="0.3">
      <c r="D74" s="299" t="s">
        <v>340</v>
      </c>
      <c r="E74" s="300"/>
      <c r="F74" s="301"/>
      <c r="T74" s="70" t="s">
        <v>187</v>
      </c>
      <c r="U74" s="71" t="s">
        <v>186</v>
      </c>
      <c r="V74" s="72">
        <v>64</v>
      </c>
      <c r="W74" s="73" t="s">
        <v>355</v>
      </c>
    </row>
    <row r="75" spans="4:23" x14ac:dyDescent="0.25">
      <c r="D75" s="336" t="s">
        <v>243</v>
      </c>
      <c r="E75" s="337"/>
      <c r="F75" s="338"/>
      <c r="T75" s="70" t="s">
        <v>189</v>
      </c>
      <c r="U75" s="78" t="s">
        <v>188</v>
      </c>
      <c r="V75" s="72">
        <v>65</v>
      </c>
      <c r="W75" s="79" t="s">
        <v>355</v>
      </c>
    </row>
    <row r="76" spans="4:23" ht="15.75" thickBot="1" x14ac:dyDescent="0.3">
      <c r="D76" s="356">
        <v>350</v>
      </c>
      <c r="E76" s="357"/>
      <c r="F76" s="358"/>
      <c r="T76" s="70" t="s">
        <v>366</v>
      </c>
      <c r="U76" s="71" t="s">
        <v>367</v>
      </c>
      <c r="V76" s="72">
        <v>61</v>
      </c>
      <c r="W76" s="73" t="s">
        <v>355</v>
      </c>
    </row>
  </sheetData>
  <mergeCells count="66">
    <mergeCell ref="D76:F76"/>
    <mergeCell ref="I50:J50"/>
    <mergeCell ref="I51:J51"/>
    <mergeCell ref="I52:J52"/>
    <mergeCell ref="I53:J53"/>
    <mergeCell ref="I55:J55"/>
    <mergeCell ref="I38:J38"/>
    <mergeCell ref="P48:R48"/>
    <mergeCell ref="D74:F74"/>
    <mergeCell ref="I48:J48"/>
    <mergeCell ref="D75:F75"/>
    <mergeCell ref="I49:J49"/>
    <mergeCell ref="I56:J56"/>
    <mergeCell ref="I31:J31"/>
    <mergeCell ref="M31:N31"/>
    <mergeCell ref="P31:Q31"/>
    <mergeCell ref="P42:R42"/>
    <mergeCell ref="P38:R38"/>
    <mergeCell ref="I32:J32"/>
    <mergeCell ref="M32:N32"/>
    <mergeCell ref="P32:Q32"/>
    <mergeCell ref="P39:R39"/>
    <mergeCell ref="I33:J33"/>
    <mergeCell ref="M33:N33"/>
    <mergeCell ref="P40:R40"/>
    <mergeCell ref="I34:J34"/>
    <mergeCell ref="P41:R41"/>
    <mergeCell ref="I35:J35"/>
    <mergeCell ref="P35:Q35"/>
    <mergeCell ref="Y10:AA10"/>
    <mergeCell ref="D37:F3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P37:R37"/>
    <mergeCell ref="P26:Q26"/>
    <mergeCell ref="D9:G9"/>
    <mergeCell ref="I9:J9"/>
    <mergeCell ref="L9:N9"/>
    <mergeCell ref="P9:R9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C1:U1"/>
    <mergeCell ref="A2:B2"/>
    <mergeCell ref="D3:E3"/>
    <mergeCell ref="F3:M3"/>
    <mergeCell ref="P4:Q4"/>
    <mergeCell ref="R4:S4"/>
  </mergeCells>
  <conditionalFormatting sqref="D11:G30">
    <cfRule type="expression" dxfId="22" priority="1">
      <formula>AND($D11&lt;&gt;"",MOD(ROW(),2)=1)</formula>
    </cfRule>
  </conditionalFormatting>
  <conditionalFormatting sqref="P11:P21">
    <cfRule type="expression" dxfId="21" priority="7">
      <formula>AND($T11&lt;&gt;"",MOD(ROW(),2)=1)</formula>
    </cfRule>
    <cfRule type="expression" dxfId="20" priority="8">
      <formula>AND($T11&lt;&gt;"",MOD(ROW(),2)=0)</formula>
    </cfRule>
  </conditionalFormatting>
  <conditionalFormatting sqref="Q11:Q21">
    <cfRule type="expression" dxfId="19" priority="5">
      <formula>AND($T11&lt;&gt;"",MOD(ROW(),2)=1)</formula>
    </cfRule>
    <cfRule type="expression" dxfId="18" priority="6">
      <formula>AND($T11&lt;&gt;"",MOD(ROW(),2)=0)</formula>
    </cfRule>
  </conditionalFormatting>
  <conditionalFormatting sqref="R11:R20">
    <cfRule type="expression" dxfId="17" priority="3">
      <formula>AND($T11&lt;&gt;"",MOD(ROW(),2)=1)</formula>
    </cfRule>
    <cfRule type="expression" dxfId="16" priority="4">
      <formula>AND($T11&lt;&gt;"",MOD(ROW(),2)=0)</formula>
    </cfRule>
  </conditionalFormatting>
  <conditionalFormatting sqref="T11:W78">
    <cfRule type="expression" dxfId="15" priority="9">
      <formula>AND($T11&lt;&gt;"",MOD(ROW(),2)=1)</formula>
    </cfRule>
    <cfRule type="expression" dxfId="14" priority="10">
      <formula>AND($T11&lt;&gt;"",MOD(ROW(),2)=0)</formula>
    </cfRule>
  </conditionalFormatting>
  <conditionalFormatting sqref="Y12:AA51">
    <cfRule type="expression" dxfId="13" priority="2">
      <formula>AND($Y12&lt;&gt;"",MOD(ROW(),2)=1)</formula>
    </cfRule>
  </conditionalFormatting>
  <dataValidations count="7">
    <dataValidation type="list" allowBlank="1" showInputMessage="1" showErrorMessage="1" sqref="X17" xr:uid="{488EBBF1-20BF-4AAA-869E-65DF5DD99B19}">
      <formula1>Frequencies</formula1>
    </dataValidation>
    <dataValidation type="list" allowBlank="1" showInputMessage="1" showErrorMessage="1" sqref="X19 X21 X23" xr:uid="{9837F917-9419-49A2-BC78-09D8A07F4293}">
      <formula1>TransAccts</formula1>
    </dataValidation>
    <dataValidation type="list" allowBlank="1" showInputMessage="1" showErrorMessage="1" sqref="X25 X27" xr:uid="{29B8F9DA-C8AA-41A2-9BB8-B9C03E95CFE4}">
      <formula1>OrderStatus</formula1>
    </dataValidation>
    <dataValidation type="list" allowBlank="1" showInputMessage="1" showErrorMessage="1" sqref="W12" xr:uid="{A03FECF3-0E80-4348-91EE-92ACE4749A17}">
      <formula1>AcctType</formula1>
    </dataValidation>
    <dataValidation type="list" allowBlank="1" showInputMessage="1" showErrorMessage="1" errorTitle="Incorrect Account" error="Please select a correct Account Type from the drop down list" sqref="W13:W72" xr:uid="{C778C5D7-620B-4C8D-8C9D-0FFE21C6A502}">
      <formula1>AcctType</formula1>
    </dataValidation>
    <dataValidation type="list" allowBlank="1" showInputMessage="1" showErrorMessage="1" sqref="R4" xr:uid="{96458C52-CDF1-4321-BB39-C148BC74312B}">
      <formula1>"Yes,No"</formula1>
    </dataValidation>
    <dataValidation type="list" allowBlank="1" showInputMessage="1" showErrorMessage="1" sqref="R6" xr:uid="{DCF33861-A16C-4102-927D-FD4F95147C34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M26"/>
  <sheetViews>
    <sheetView zoomScaleNormal="100" workbookViewId="0">
      <pane ySplit="570" activePane="bottomLeft"/>
      <selection pane="bottomLeft" activeCell="C29" sqref="C29"/>
    </sheetView>
  </sheetViews>
  <sheetFormatPr baseColWidth="10" defaultRowHeight="15" x14ac:dyDescent="0.25"/>
  <cols>
    <col min="1" max="1" width="17.42578125" style="2" bestFit="1" customWidth="1"/>
    <col min="2" max="2" width="11" style="135" bestFit="1" customWidth="1"/>
    <col min="3" max="3" width="21.28515625" bestFit="1" customWidth="1"/>
    <col min="4" max="4" width="41.85546875" bestFit="1" customWidth="1"/>
    <col min="5" max="5" width="12.7109375" bestFit="1" customWidth="1"/>
    <col min="6" max="6" width="16.85546875" style="2" bestFit="1" customWidth="1"/>
    <col min="7" max="7" width="36.28515625" bestFit="1" customWidth="1"/>
    <col min="8" max="8" width="15" style="2" bestFit="1" customWidth="1"/>
    <col min="9" max="13" width="10.7109375" style="136" customWidth="1"/>
  </cols>
  <sheetData>
    <row r="1" spans="1:13" s="2" customFormat="1" x14ac:dyDescent="0.25">
      <c r="A1" s="196" t="s">
        <v>190</v>
      </c>
      <c r="B1" s="197" t="s">
        <v>3</v>
      </c>
      <c r="C1" s="198" t="s">
        <v>163</v>
      </c>
      <c r="D1" s="198" t="s">
        <v>164</v>
      </c>
      <c r="E1" s="199" t="s">
        <v>165</v>
      </c>
      <c r="F1" s="196" t="s">
        <v>72</v>
      </c>
      <c r="G1" s="198" t="s">
        <v>26</v>
      </c>
      <c r="H1" s="200" t="s">
        <v>169</v>
      </c>
      <c r="I1" s="201" t="s">
        <v>166</v>
      </c>
      <c r="J1" s="201" t="s">
        <v>167</v>
      </c>
      <c r="K1" s="201" t="s">
        <v>168</v>
      </c>
      <c r="L1" s="201" t="s">
        <v>170</v>
      </c>
      <c r="M1" s="201" t="s">
        <v>171</v>
      </c>
    </row>
    <row r="2" spans="1:13" s="202" customFormat="1" ht="12.75" x14ac:dyDescent="0.2">
      <c r="A2" s="203"/>
      <c r="B2" s="204"/>
      <c r="F2" s="203"/>
      <c r="H2" s="203"/>
      <c r="I2" s="205"/>
      <c r="J2" s="205"/>
      <c r="K2" s="205"/>
      <c r="L2" s="205"/>
      <c r="M2" s="205"/>
    </row>
    <row r="3" spans="1:13" s="202" customFormat="1" ht="12.75" x14ac:dyDescent="0.2">
      <c r="A3" s="203"/>
      <c r="B3" s="204"/>
      <c r="F3" s="203"/>
      <c r="H3" s="203"/>
      <c r="I3" s="205"/>
      <c r="J3" s="205"/>
      <c r="K3" s="205"/>
      <c r="L3" s="205"/>
      <c r="M3" s="205"/>
    </row>
    <row r="4" spans="1:13" s="202" customFormat="1" ht="12.75" x14ac:dyDescent="0.2">
      <c r="A4" s="203"/>
      <c r="B4" s="204"/>
      <c r="F4" s="203"/>
      <c r="H4" s="203"/>
      <c r="I4" s="205"/>
      <c r="J4" s="205"/>
      <c r="K4" s="205"/>
      <c r="L4" s="205"/>
      <c r="M4" s="205"/>
    </row>
    <row r="5" spans="1:13" s="202" customFormat="1" ht="12.75" x14ac:dyDescent="0.2">
      <c r="A5" s="203"/>
      <c r="B5" s="204"/>
      <c r="F5" s="203"/>
      <c r="H5" s="203"/>
      <c r="I5" s="205"/>
      <c r="J5" s="205"/>
      <c r="K5" s="205"/>
      <c r="L5" s="205"/>
      <c r="M5" s="205"/>
    </row>
    <row r="6" spans="1:13" s="202" customFormat="1" ht="12.75" x14ac:dyDescent="0.2">
      <c r="A6" s="203"/>
      <c r="B6" s="204"/>
      <c r="F6" s="203"/>
      <c r="H6" s="203"/>
      <c r="I6" s="205"/>
      <c r="J6" s="205"/>
      <c r="K6" s="205"/>
      <c r="L6" s="205"/>
      <c r="M6" s="205"/>
    </row>
    <row r="7" spans="1:13" s="202" customFormat="1" ht="12.75" x14ac:dyDescent="0.2">
      <c r="A7" s="203"/>
      <c r="B7" s="204"/>
      <c r="F7" s="203"/>
      <c r="H7" s="203"/>
      <c r="I7" s="205"/>
      <c r="J7" s="205"/>
      <c r="K7" s="205"/>
      <c r="L7" s="205"/>
      <c r="M7" s="205"/>
    </row>
    <row r="8" spans="1:13" s="202" customFormat="1" ht="12.75" x14ac:dyDescent="0.2">
      <c r="A8" s="203"/>
      <c r="B8" s="204"/>
      <c r="F8" s="203"/>
      <c r="H8" s="203"/>
      <c r="I8" s="205"/>
      <c r="J8" s="205"/>
      <c r="K8" s="205"/>
      <c r="L8" s="205"/>
      <c r="M8" s="205"/>
    </row>
    <row r="9" spans="1:13" s="202" customFormat="1" ht="12.75" x14ac:dyDescent="0.2">
      <c r="A9" s="203"/>
      <c r="B9" s="204"/>
      <c r="F9" s="203"/>
      <c r="H9" s="203"/>
      <c r="I9" s="205"/>
      <c r="J9" s="205"/>
      <c r="K9" s="205"/>
      <c r="L9" s="205"/>
      <c r="M9" s="205"/>
    </row>
    <row r="10" spans="1:13" s="202" customFormat="1" ht="12.75" x14ac:dyDescent="0.2">
      <c r="A10" s="203"/>
      <c r="B10" s="204"/>
      <c r="F10" s="203"/>
      <c r="H10" s="203"/>
      <c r="I10" s="205"/>
      <c r="J10" s="205"/>
      <c r="K10" s="205"/>
      <c r="L10" s="205"/>
      <c r="M10" s="205"/>
    </row>
    <row r="11" spans="1:13" s="202" customFormat="1" ht="12.75" x14ac:dyDescent="0.2">
      <c r="A11" s="203"/>
      <c r="B11" s="204"/>
      <c r="F11" s="203"/>
      <c r="H11" s="203"/>
      <c r="I11" s="205"/>
      <c r="J11" s="205"/>
      <c r="K11" s="205"/>
      <c r="L11" s="205"/>
      <c r="M11" s="205"/>
    </row>
    <row r="12" spans="1:13" s="202" customFormat="1" ht="12.75" x14ac:dyDescent="0.2">
      <c r="A12" s="203"/>
      <c r="B12" s="204"/>
      <c r="F12" s="203"/>
      <c r="H12" s="203"/>
      <c r="I12" s="205"/>
      <c r="J12" s="205"/>
      <c r="K12" s="205"/>
      <c r="L12" s="205"/>
      <c r="M12" s="205"/>
    </row>
    <row r="13" spans="1:13" s="202" customFormat="1" ht="12.75" x14ac:dyDescent="0.2">
      <c r="A13" s="203"/>
      <c r="B13" s="204"/>
      <c r="F13" s="203"/>
      <c r="H13" s="203"/>
      <c r="I13" s="205"/>
      <c r="J13" s="205"/>
      <c r="K13" s="205"/>
      <c r="L13" s="205"/>
      <c r="M13" s="205"/>
    </row>
    <row r="14" spans="1:13" s="202" customFormat="1" ht="12.75" x14ac:dyDescent="0.2">
      <c r="A14" s="203"/>
      <c r="B14" s="204"/>
      <c r="F14" s="203"/>
      <c r="H14" s="203"/>
      <c r="I14" s="205"/>
      <c r="J14" s="205"/>
      <c r="K14" s="205"/>
      <c r="L14" s="205"/>
      <c r="M14" s="205"/>
    </row>
    <row r="15" spans="1:13" s="202" customFormat="1" ht="12.75" x14ac:dyDescent="0.2">
      <c r="A15" s="203"/>
      <c r="B15" s="204"/>
      <c r="F15" s="203"/>
      <c r="H15" s="203"/>
      <c r="I15" s="205"/>
      <c r="J15" s="205"/>
      <c r="K15" s="205"/>
      <c r="L15" s="205"/>
      <c r="M15" s="205"/>
    </row>
    <row r="16" spans="1:13" s="202" customFormat="1" ht="12.75" x14ac:dyDescent="0.2">
      <c r="A16" s="203"/>
      <c r="B16" s="204"/>
      <c r="F16" s="203"/>
      <c r="H16" s="203"/>
      <c r="I16" s="205"/>
      <c r="J16" s="205"/>
      <c r="K16" s="205"/>
      <c r="L16" s="205"/>
      <c r="M16" s="205"/>
    </row>
    <row r="17" spans="1:13" s="202" customFormat="1" ht="12.75" x14ac:dyDescent="0.2">
      <c r="A17" s="203"/>
      <c r="B17" s="204"/>
      <c r="F17" s="203"/>
      <c r="H17" s="203"/>
      <c r="I17" s="205"/>
      <c r="J17" s="205"/>
      <c r="K17" s="205"/>
      <c r="L17" s="205"/>
      <c r="M17" s="205"/>
    </row>
    <row r="18" spans="1:13" s="202" customFormat="1" ht="12.75" x14ac:dyDescent="0.2">
      <c r="A18" s="203"/>
      <c r="B18" s="204"/>
      <c r="F18" s="203"/>
      <c r="H18" s="203"/>
      <c r="I18" s="205"/>
      <c r="J18" s="205"/>
      <c r="K18" s="205"/>
      <c r="L18" s="205"/>
      <c r="M18" s="205"/>
    </row>
    <row r="19" spans="1:13" s="202" customFormat="1" ht="12.75" x14ac:dyDescent="0.2">
      <c r="A19" s="203"/>
      <c r="B19" s="204"/>
      <c r="F19" s="203"/>
      <c r="H19" s="203"/>
      <c r="I19" s="205"/>
      <c r="J19" s="205"/>
      <c r="K19" s="205"/>
      <c r="L19" s="205"/>
      <c r="M19" s="205"/>
    </row>
    <row r="20" spans="1:13" s="202" customFormat="1" ht="12.75" x14ac:dyDescent="0.2">
      <c r="A20" s="203"/>
      <c r="B20" s="204"/>
      <c r="F20" s="203"/>
      <c r="H20" s="203"/>
      <c r="I20" s="205"/>
      <c r="J20" s="205"/>
      <c r="K20" s="205"/>
      <c r="L20" s="205"/>
      <c r="M20" s="205"/>
    </row>
    <row r="21" spans="1:13" s="202" customFormat="1" ht="12.75" x14ac:dyDescent="0.2">
      <c r="A21" s="203"/>
      <c r="B21" s="204"/>
      <c r="F21" s="203"/>
      <c r="H21" s="203"/>
      <c r="I21" s="205"/>
      <c r="J21" s="205"/>
      <c r="K21" s="205"/>
      <c r="L21" s="205"/>
      <c r="M21" s="205"/>
    </row>
    <row r="22" spans="1:13" s="202" customFormat="1" ht="12.75" x14ac:dyDescent="0.2">
      <c r="A22" s="203"/>
      <c r="B22" s="204"/>
      <c r="F22" s="203"/>
      <c r="H22" s="203"/>
      <c r="I22" s="205"/>
      <c r="J22" s="205"/>
      <c r="K22" s="205"/>
      <c r="L22" s="205"/>
      <c r="M22" s="205"/>
    </row>
    <row r="23" spans="1:13" s="202" customFormat="1" ht="12.75" x14ac:dyDescent="0.2">
      <c r="A23" s="203"/>
      <c r="B23" s="204"/>
      <c r="F23" s="203"/>
      <c r="H23" s="203"/>
      <c r="I23" s="205"/>
      <c r="J23" s="205"/>
      <c r="K23" s="205"/>
      <c r="L23" s="205"/>
      <c r="M23" s="205"/>
    </row>
    <row r="24" spans="1:13" s="202" customFormat="1" ht="12.75" x14ac:dyDescent="0.2">
      <c r="A24" s="203"/>
      <c r="B24" s="204"/>
      <c r="F24" s="203"/>
      <c r="H24" s="203"/>
      <c r="I24" s="205"/>
      <c r="J24" s="205"/>
      <c r="K24" s="205"/>
      <c r="L24" s="205"/>
      <c r="M24" s="205"/>
    </row>
    <row r="25" spans="1:13" s="202" customFormat="1" ht="12.75" x14ac:dyDescent="0.2">
      <c r="A25" s="203"/>
      <c r="B25" s="204"/>
      <c r="F25" s="203"/>
      <c r="H25" s="203"/>
      <c r="I25" s="205"/>
      <c r="J25" s="205"/>
      <c r="K25" s="205"/>
      <c r="L25" s="205"/>
      <c r="M25" s="205"/>
    </row>
    <row r="26" spans="1:13" s="202" customFormat="1" ht="12.75" x14ac:dyDescent="0.2">
      <c r="A26" s="203"/>
      <c r="B26" s="204"/>
      <c r="F26" s="203"/>
      <c r="H26" s="203"/>
      <c r="I26" s="205"/>
      <c r="J26" s="205"/>
      <c r="K26" s="205"/>
      <c r="L26" s="205"/>
      <c r="M26" s="205"/>
    </row>
  </sheetData>
  <conditionalFormatting sqref="A2:M9987">
    <cfRule type="expression" dxfId="12" priority="1">
      <formula>AND($A2&lt;&gt;"",MOD(ROW(),2)=1)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wshDEB_Trans"/>
  <dimension ref="A1:P21"/>
  <sheetViews>
    <sheetView zoomScaleNormal="100" workbookViewId="0">
      <pane ySplit="570" topLeftCell="A2" activePane="bottomLeft"/>
      <selection sqref="A1:P1"/>
      <selection pane="bottomLeft" activeCell="D12" sqref="D12"/>
    </sheetView>
  </sheetViews>
  <sheetFormatPr baseColWidth="10" defaultRowHeight="15" x14ac:dyDescent="0.25"/>
  <cols>
    <col min="1" max="1" width="9.5703125" bestFit="1" customWidth="1"/>
    <col min="2" max="2" width="13.7109375" customWidth="1"/>
    <col min="3" max="3" width="21.28515625" bestFit="1" customWidth="1"/>
    <col min="4" max="4" width="43.28515625" bestFit="1" customWidth="1"/>
    <col min="5" max="5" width="8.140625" bestFit="1" customWidth="1"/>
    <col min="6" max="6" width="12.140625" bestFit="1" customWidth="1"/>
    <col min="7" max="7" width="10.5703125" bestFit="1" customWidth="1"/>
    <col min="8" max="8" width="36.28515625" bestFit="1" customWidth="1"/>
    <col min="9" max="9" width="9.28515625" bestFit="1" customWidth="1"/>
    <col min="10" max="14" width="12.7109375" customWidth="1"/>
    <col min="15" max="15" width="19.42578125" bestFit="1" customWidth="1"/>
    <col min="16" max="16" width="20.7109375" style="134" customWidth="1"/>
  </cols>
  <sheetData>
    <row r="1" spans="1:16" s="2" customFormat="1" ht="15" customHeight="1" x14ac:dyDescent="0.25">
      <c r="A1" s="175" t="s">
        <v>132</v>
      </c>
      <c r="B1" s="176" t="s">
        <v>3</v>
      </c>
      <c r="C1" s="175" t="s">
        <v>163</v>
      </c>
      <c r="D1" s="175" t="s">
        <v>164</v>
      </c>
      <c r="E1" s="175" t="s">
        <v>368</v>
      </c>
      <c r="F1" s="175" t="s">
        <v>165</v>
      </c>
      <c r="G1" s="175" t="s">
        <v>72</v>
      </c>
      <c r="H1" s="175" t="s">
        <v>26</v>
      </c>
      <c r="I1" s="175" t="s">
        <v>169</v>
      </c>
      <c r="J1" s="175" t="s">
        <v>166</v>
      </c>
      <c r="K1" s="175" t="s">
        <v>167</v>
      </c>
      <c r="L1" s="175" t="s">
        <v>168</v>
      </c>
      <c r="M1" s="175" t="s">
        <v>170</v>
      </c>
      <c r="N1" s="175" t="s">
        <v>171</v>
      </c>
      <c r="O1" s="175" t="s">
        <v>29</v>
      </c>
      <c r="P1" s="177" t="s">
        <v>141</v>
      </c>
    </row>
    <row r="2" spans="1:16" s="202" customFormat="1" ht="12.75" x14ac:dyDescent="0.2">
      <c r="P2" s="206"/>
    </row>
    <row r="3" spans="1:16" s="202" customFormat="1" ht="12.75" x14ac:dyDescent="0.2">
      <c r="P3" s="206"/>
    </row>
    <row r="4" spans="1:16" s="202" customFormat="1" ht="12.75" x14ac:dyDescent="0.2">
      <c r="P4" s="206"/>
    </row>
    <row r="5" spans="1:16" s="202" customFormat="1" ht="12.75" x14ac:dyDescent="0.2">
      <c r="P5" s="206"/>
    </row>
    <row r="6" spans="1:16" s="202" customFormat="1" ht="12.75" x14ac:dyDescent="0.2">
      <c r="P6" s="206"/>
    </row>
    <row r="7" spans="1:16" s="202" customFormat="1" ht="12.75" x14ac:dyDescent="0.2">
      <c r="P7" s="206"/>
    </row>
    <row r="8" spans="1:16" s="202" customFormat="1" ht="12.75" x14ac:dyDescent="0.2">
      <c r="P8" s="206"/>
    </row>
    <row r="9" spans="1:16" s="202" customFormat="1" ht="12.75" x14ac:dyDescent="0.2">
      <c r="P9" s="206"/>
    </row>
    <row r="10" spans="1:16" s="202" customFormat="1" ht="12.75" x14ac:dyDescent="0.2">
      <c r="P10" s="206"/>
    </row>
    <row r="11" spans="1:16" s="202" customFormat="1" ht="12.75" x14ac:dyDescent="0.2">
      <c r="P11" s="206"/>
    </row>
    <row r="12" spans="1:16" s="202" customFormat="1" ht="12.75" x14ac:dyDescent="0.2">
      <c r="P12" s="206"/>
    </row>
    <row r="13" spans="1:16" s="202" customFormat="1" ht="12.75" x14ac:dyDescent="0.2">
      <c r="P13" s="206"/>
    </row>
    <row r="14" spans="1:16" s="202" customFormat="1" ht="12.75" x14ac:dyDescent="0.2">
      <c r="P14" s="206"/>
    </row>
    <row r="15" spans="1:16" s="202" customFormat="1" ht="12.75" x14ac:dyDescent="0.2">
      <c r="P15" s="206"/>
    </row>
    <row r="16" spans="1:16" s="202" customFormat="1" ht="12.75" x14ac:dyDescent="0.2">
      <c r="P16" s="206"/>
    </row>
    <row r="17" spans="16:16" s="202" customFormat="1" ht="12.75" x14ac:dyDescent="0.2">
      <c r="P17" s="206"/>
    </row>
    <row r="18" spans="16:16" s="202" customFormat="1" ht="12.75" x14ac:dyDescent="0.2">
      <c r="P18" s="206"/>
    </row>
    <row r="19" spans="16:16" s="202" customFormat="1" ht="12.75" x14ac:dyDescent="0.2">
      <c r="P19" s="206"/>
    </row>
    <row r="20" spans="16:16" s="202" customFormat="1" ht="12.75" x14ac:dyDescent="0.2">
      <c r="P20" s="206"/>
    </row>
    <row r="21" spans="16:16" s="202" customFormat="1" ht="12.75" x14ac:dyDescent="0.2">
      <c r="P21" s="206"/>
    </row>
  </sheetData>
  <autoFilter ref="A1:P1" xr:uid="{BF285A66-D32A-4C2D-BAAD-5B60B0034FFF}"/>
  <phoneticPr fontId="2" type="noConversion"/>
  <conditionalFormatting sqref="A2:P9924">
    <cfRule type="expression" dxfId="11" priority="1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F27"/>
  <sheetViews>
    <sheetView workbookViewId="0">
      <pane ySplit="600" activePane="bottomLeft"/>
      <selection pane="bottomLeft" activeCell="B2" sqref="B2"/>
    </sheetView>
  </sheetViews>
  <sheetFormatPr baseColWidth="10" defaultRowHeight="13.5" x14ac:dyDescent="0.25"/>
  <cols>
    <col min="1" max="1" width="6.42578125" style="8" customWidth="1"/>
    <col min="2" max="2" width="8.7109375" style="10" customWidth="1"/>
    <col min="3" max="3" width="26" style="8" customWidth="1"/>
    <col min="4" max="4" width="12.7109375" style="9" customWidth="1"/>
    <col min="5" max="5" width="13.7109375" style="17" customWidth="1"/>
    <col min="6" max="6" width="6.7109375" style="8" customWidth="1"/>
    <col min="7" max="7" width="5.7109375" style="8" customWidth="1"/>
    <col min="8" max="8" width="13.7109375" style="8" customWidth="1"/>
    <col min="9" max="9" width="5.7109375" style="8" customWidth="1"/>
    <col min="10" max="10" width="19.7109375" style="8" customWidth="1"/>
    <col min="11" max="16384" width="11.42578125" style="8"/>
  </cols>
  <sheetData>
    <row r="1" spans="1:6" ht="15" customHeight="1" x14ac:dyDescent="0.25">
      <c r="A1" s="178" t="s">
        <v>97</v>
      </c>
      <c r="B1" s="179" t="s">
        <v>96</v>
      </c>
      <c r="C1" s="178" t="s">
        <v>82</v>
      </c>
      <c r="D1" s="178" t="s">
        <v>98</v>
      </c>
      <c r="E1" s="180" t="s">
        <v>100</v>
      </c>
      <c r="F1" s="178" t="s">
        <v>92</v>
      </c>
    </row>
    <row r="2" spans="1:6" s="207" customFormat="1" ht="12.75" x14ac:dyDescent="0.2">
      <c r="B2" s="208"/>
      <c r="D2" s="209"/>
      <c r="E2" s="210"/>
    </row>
    <row r="3" spans="1:6" s="207" customFormat="1" ht="12.75" x14ac:dyDescent="0.2">
      <c r="B3" s="208"/>
      <c r="D3" s="209"/>
      <c r="E3" s="210"/>
    </row>
    <row r="4" spans="1:6" s="207" customFormat="1" ht="12.75" x14ac:dyDescent="0.2">
      <c r="B4" s="208"/>
      <c r="D4" s="209"/>
      <c r="E4" s="210"/>
    </row>
    <row r="5" spans="1:6" s="207" customFormat="1" ht="12.75" x14ac:dyDescent="0.2">
      <c r="B5" s="208"/>
      <c r="D5" s="209"/>
      <c r="E5" s="210"/>
    </row>
    <row r="6" spans="1:6" s="207" customFormat="1" ht="12.75" x14ac:dyDescent="0.2">
      <c r="B6" s="208"/>
      <c r="D6" s="209"/>
      <c r="E6" s="210"/>
    </row>
    <row r="7" spans="1:6" s="207" customFormat="1" ht="12.75" x14ac:dyDescent="0.2">
      <c r="B7" s="208"/>
      <c r="D7" s="209"/>
      <c r="E7" s="210"/>
    </row>
    <row r="8" spans="1:6" s="207" customFormat="1" ht="12.75" x14ac:dyDescent="0.2">
      <c r="B8" s="208"/>
      <c r="D8" s="209"/>
      <c r="E8" s="210"/>
    </row>
    <row r="9" spans="1:6" s="207" customFormat="1" ht="12.75" x14ac:dyDescent="0.2">
      <c r="B9" s="208"/>
      <c r="D9" s="209"/>
      <c r="E9" s="210"/>
    </row>
    <row r="10" spans="1:6" s="207" customFormat="1" ht="12.75" x14ac:dyDescent="0.2">
      <c r="B10" s="208"/>
      <c r="D10" s="209"/>
      <c r="E10" s="210"/>
    </row>
    <row r="11" spans="1:6" s="207" customFormat="1" ht="12.75" x14ac:dyDescent="0.2">
      <c r="B11" s="208"/>
      <c r="D11" s="209"/>
      <c r="E11" s="210"/>
    </row>
    <row r="12" spans="1:6" s="207" customFormat="1" ht="12.75" x14ac:dyDescent="0.2">
      <c r="B12" s="208"/>
      <c r="D12" s="209"/>
      <c r="E12" s="210"/>
    </row>
    <row r="13" spans="1:6" s="207" customFormat="1" ht="12.75" x14ac:dyDescent="0.2">
      <c r="B13" s="208"/>
      <c r="D13" s="209"/>
      <c r="E13" s="210"/>
    </row>
    <row r="14" spans="1:6" s="207" customFormat="1" ht="12.75" x14ac:dyDescent="0.2">
      <c r="B14" s="208"/>
      <c r="D14" s="209"/>
      <c r="E14" s="210"/>
    </row>
    <row r="15" spans="1:6" s="207" customFormat="1" ht="12.75" x14ac:dyDescent="0.2">
      <c r="B15" s="208"/>
      <c r="D15" s="209"/>
      <c r="E15" s="210"/>
    </row>
    <row r="16" spans="1:6" s="207" customFormat="1" ht="12.75" x14ac:dyDescent="0.2">
      <c r="B16" s="208"/>
      <c r="D16" s="209"/>
      <c r="E16" s="210"/>
    </row>
    <row r="17" spans="2:5" s="207" customFormat="1" ht="12.75" x14ac:dyDescent="0.2">
      <c r="B17" s="208"/>
      <c r="D17" s="209"/>
      <c r="E17" s="210"/>
    </row>
    <row r="18" spans="2:5" s="207" customFormat="1" ht="12.75" x14ac:dyDescent="0.2">
      <c r="B18" s="208"/>
      <c r="D18" s="209"/>
      <c r="E18" s="210"/>
    </row>
    <row r="19" spans="2:5" s="207" customFormat="1" ht="12.75" x14ac:dyDescent="0.2">
      <c r="B19" s="208"/>
      <c r="D19" s="209"/>
      <c r="E19" s="210"/>
    </row>
    <row r="20" spans="2:5" s="207" customFormat="1" ht="12.75" x14ac:dyDescent="0.2">
      <c r="B20" s="208"/>
      <c r="D20" s="209"/>
      <c r="E20" s="210"/>
    </row>
    <row r="21" spans="2:5" s="207" customFormat="1" ht="12.75" x14ac:dyDescent="0.2">
      <c r="B21" s="208"/>
      <c r="D21" s="209"/>
      <c r="E21" s="210"/>
    </row>
    <row r="22" spans="2:5" s="207" customFormat="1" ht="12.75" x14ac:dyDescent="0.2">
      <c r="B22" s="208"/>
      <c r="D22" s="209"/>
      <c r="E22" s="210"/>
    </row>
    <row r="23" spans="2:5" s="207" customFormat="1" ht="12.75" x14ac:dyDescent="0.2">
      <c r="B23" s="208"/>
      <c r="D23" s="209"/>
      <c r="E23" s="210"/>
    </row>
    <row r="24" spans="2:5" s="207" customFormat="1" ht="12.75" x14ac:dyDescent="0.2">
      <c r="B24" s="208"/>
      <c r="D24" s="209"/>
      <c r="E24" s="210"/>
    </row>
    <row r="25" spans="2:5" s="207" customFormat="1" ht="12.75" x14ac:dyDescent="0.2">
      <c r="B25" s="208"/>
      <c r="D25" s="209"/>
      <c r="E25" s="210"/>
    </row>
    <row r="26" spans="2:5" s="207" customFormat="1" ht="12.75" x14ac:dyDescent="0.2">
      <c r="B26" s="208"/>
      <c r="D26" s="209"/>
      <c r="E26" s="210"/>
    </row>
    <row r="27" spans="2:5" s="207" customFormat="1" ht="12.75" x14ac:dyDescent="0.2">
      <c r="B27" s="208"/>
      <c r="D27" s="209"/>
      <c r="E27" s="210"/>
    </row>
  </sheetData>
  <phoneticPr fontId="2" type="noConversion"/>
  <conditionalFormatting sqref="A2:F9929">
    <cfRule type="expression" dxfId="10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1"/>
  <sheetViews>
    <sheetView zoomScaleNormal="100" workbookViewId="0">
      <selection activeCell="D24" sqref="D24"/>
    </sheetView>
  </sheetViews>
  <sheetFormatPr baseColWidth="10" defaultRowHeight="13.5" x14ac:dyDescent="0.25"/>
  <cols>
    <col min="1" max="1" width="6.42578125" style="8" bestFit="1" customWidth="1"/>
    <col min="2" max="2" width="12.7109375" style="9" customWidth="1"/>
    <col min="3" max="3" width="26.140625" style="8" bestFit="1" customWidth="1"/>
    <col min="4" max="4" width="13" style="8" bestFit="1" customWidth="1"/>
    <col min="5" max="5" width="13.28515625" style="17" customWidth="1"/>
    <col min="6" max="6" width="27.85546875" style="8" bestFit="1" customWidth="1"/>
    <col min="7" max="16384" width="11.42578125" style="8"/>
  </cols>
  <sheetData>
    <row r="1" spans="1:6" x14ac:dyDescent="0.25">
      <c r="A1" s="181" t="s">
        <v>97</v>
      </c>
      <c r="B1" s="181" t="s">
        <v>98</v>
      </c>
      <c r="C1" s="181" t="s">
        <v>82</v>
      </c>
      <c r="D1" s="181" t="s">
        <v>99</v>
      </c>
      <c r="E1" s="182" t="s">
        <v>91</v>
      </c>
      <c r="F1" s="181" t="s">
        <v>19</v>
      </c>
    </row>
  </sheetData>
  <autoFilter ref="A1:F1" xr:uid="{9CC0F112-F6F5-4729-8EA4-252A1080634A}"/>
  <conditionalFormatting sqref="A2:F99947">
    <cfRule type="expression" dxfId="9" priority="1">
      <formula>AND($A2&lt;&gt;"",MOD(ROW(),2)=1)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2"/>
  <sheetViews>
    <sheetView zoomScaleNormal="100" workbookViewId="0">
      <selection activeCell="H20" sqref="H20"/>
    </sheetView>
  </sheetViews>
  <sheetFormatPr baseColWidth="10" defaultRowHeight="15" x14ac:dyDescent="0.25"/>
  <cols>
    <col min="1" max="1" width="11" style="20" bestFit="1" customWidth="1"/>
    <col min="2" max="2" width="12.7109375" style="19" bestFit="1" customWidth="1"/>
    <col min="3" max="3" width="52.140625" style="7" bestFit="1" customWidth="1"/>
    <col min="4" max="5" width="7.42578125" style="7" bestFit="1" customWidth="1"/>
    <col min="6" max="6" width="10.42578125" style="19" bestFit="1" customWidth="1"/>
    <col min="7" max="7" width="11" style="21" bestFit="1" customWidth="1"/>
    <col min="8" max="8" width="10.140625" style="21" bestFit="1" customWidth="1"/>
    <col min="9" max="9" width="11" style="21" bestFit="1" customWidth="1"/>
    <col min="10" max="10" width="15.42578125" style="19" bestFit="1" customWidth="1"/>
    <col min="11" max="16384" width="11.42578125" style="7"/>
  </cols>
  <sheetData>
    <row r="1" spans="1:10" x14ac:dyDescent="0.25">
      <c r="A1" s="229" t="s">
        <v>136</v>
      </c>
      <c r="B1" s="230" t="s">
        <v>101</v>
      </c>
      <c r="C1" s="230" t="s">
        <v>82</v>
      </c>
      <c r="D1" s="230" t="s">
        <v>84</v>
      </c>
      <c r="E1" s="230" t="s">
        <v>83</v>
      </c>
      <c r="F1" s="230" t="s">
        <v>104</v>
      </c>
      <c r="G1" s="231" t="s">
        <v>85</v>
      </c>
      <c r="H1" s="183" t="s">
        <v>105</v>
      </c>
      <c r="I1" s="232" t="s">
        <v>86</v>
      </c>
      <c r="J1" s="233" t="s">
        <v>106</v>
      </c>
    </row>
    <row r="2" spans="1:10" x14ac:dyDescent="0.25">
      <c r="A2" s="228"/>
      <c r="B2" s="228"/>
      <c r="D2" s="228"/>
      <c r="E2" s="228"/>
      <c r="F2" s="228"/>
      <c r="G2" s="228"/>
      <c r="H2" s="234"/>
      <c r="I2" s="234"/>
    </row>
  </sheetData>
  <autoFilter ref="A1:J1" xr:uid="{6A0BDE8C-C0CD-4E75-A0A0-916CFADCF838}"/>
  <phoneticPr fontId="2" type="noConversion"/>
  <conditionalFormatting sqref="A2:J99999">
    <cfRule type="expression" dxfId="8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V2"/>
  <sheetViews>
    <sheetView zoomScaleNormal="100" workbookViewId="0">
      <pane ySplit="1" topLeftCell="A2" activePane="bottomLeft" state="frozen"/>
      <selection pane="bottomLeft" activeCell="G2" sqref="A2:XFD2"/>
    </sheetView>
  </sheetViews>
  <sheetFormatPr baseColWidth="10" defaultRowHeight="15" x14ac:dyDescent="0.25"/>
  <cols>
    <col min="1" max="1" width="9.5703125" style="6" bestFit="1" customWidth="1"/>
    <col min="2" max="2" width="12" style="3" bestFit="1" customWidth="1"/>
    <col min="3" max="3" width="12" style="3" customWidth="1"/>
    <col min="4" max="4" width="8.28515625" style="13" bestFit="1" customWidth="1"/>
    <col min="5" max="5" width="28" style="12" bestFit="1" customWidth="1"/>
    <col min="6" max="6" width="34.28515625" style="12" customWidth="1"/>
    <col min="7" max="7" width="25.42578125" style="12" bestFit="1" customWidth="1"/>
    <col min="8" max="8" width="25.42578125" style="12" customWidth="1"/>
    <col min="9" max="9" width="23.85546875" style="12" bestFit="1" customWidth="1"/>
    <col min="10" max="10" width="11.42578125" style="5" bestFit="1" customWidth="1"/>
    <col min="11" max="11" width="21.7109375" bestFit="1" customWidth="1"/>
    <col min="12" max="12" width="12.140625" style="1" bestFit="1" customWidth="1"/>
    <col min="13" max="13" width="23.5703125" style="14" bestFit="1" customWidth="1"/>
    <col min="14" max="14" width="12.140625" style="5" bestFit="1" customWidth="1"/>
    <col min="15" max="15" width="12.42578125" style="14" bestFit="1" customWidth="1"/>
    <col min="16" max="16" width="12.140625" style="5" bestFit="1" customWidth="1"/>
    <col min="17" max="17" width="8.42578125" style="15" bestFit="1" customWidth="1"/>
    <col min="18" max="18" width="8.7109375" style="5" bestFit="1" customWidth="1"/>
    <col min="19" max="19" width="8.7109375" style="15" bestFit="1" customWidth="1"/>
    <col min="20" max="20" width="10.28515625" style="5" bestFit="1" customWidth="1"/>
    <col min="21" max="21" width="11.42578125" style="5" bestFit="1" customWidth="1"/>
    <col min="22" max="22" width="10.28515625" style="5" bestFit="1" customWidth="1"/>
  </cols>
  <sheetData>
    <row r="1" spans="1:22" x14ac:dyDescent="0.25">
      <c r="A1" s="184" t="s">
        <v>96</v>
      </c>
      <c r="B1" s="185" t="s">
        <v>146</v>
      </c>
      <c r="C1" s="185" t="s">
        <v>369</v>
      </c>
      <c r="D1" s="185" t="s">
        <v>147</v>
      </c>
      <c r="E1" s="185" t="s">
        <v>20</v>
      </c>
      <c r="F1" s="185" t="s">
        <v>148</v>
      </c>
      <c r="G1" s="185" t="s">
        <v>160</v>
      </c>
      <c r="H1" s="185" t="s">
        <v>162</v>
      </c>
      <c r="I1" s="185" t="s">
        <v>161</v>
      </c>
      <c r="J1" s="185" t="s">
        <v>21</v>
      </c>
      <c r="K1" s="185" t="s">
        <v>149</v>
      </c>
      <c r="L1" s="185" t="s">
        <v>150</v>
      </c>
      <c r="M1" s="185" t="s">
        <v>151</v>
      </c>
      <c r="N1" s="185" t="s">
        <v>152</v>
      </c>
      <c r="O1" s="185" t="s">
        <v>153</v>
      </c>
      <c r="P1" s="185" t="s">
        <v>154</v>
      </c>
      <c r="Q1" s="185" t="s">
        <v>155</v>
      </c>
      <c r="R1" s="185" t="s">
        <v>156</v>
      </c>
      <c r="S1" s="185" t="s">
        <v>157</v>
      </c>
      <c r="T1" s="185" t="s">
        <v>158</v>
      </c>
      <c r="U1" s="185" t="s">
        <v>107</v>
      </c>
      <c r="V1" s="185" t="s">
        <v>145</v>
      </c>
    </row>
    <row r="2" spans="1:22" x14ac:dyDescent="0.25">
      <c r="A2" s="228"/>
      <c r="B2" s="228"/>
      <c r="C2" s="228"/>
      <c r="D2" s="228"/>
      <c r="J2" s="228"/>
      <c r="K2" s="228"/>
      <c r="L2" s="228"/>
      <c r="M2" s="228"/>
      <c r="N2" s="228"/>
      <c r="O2" s="228"/>
      <c r="P2" s="228"/>
      <c r="Q2" s="228"/>
      <c r="R2" s="228"/>
      <c r="S2" s="228"/>
      <c r="T2" s="228"/>
      <c r="U2" s="228"/>
      <c r="V2" s="228"/>
    </row>
  </sheetData>
  <autoFilter ref="A1:V1" xr:uid="{8B45F79E-24DF-4598-AC35-A20900C36411}"/>
  <conditionalFormatting sqref="A2:V9999">
    <cfRule type="expression" dxfId="7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4"/>
  <sheetViews>
    <sheetView zoomScaleNormal="100" workbookViewId="0">
      <selection activeCell="A2" sqref="A2:XFD6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186" t="s">
        <v>96</v>
      </c>
      <c r="B1" s="187" t="s">
        <v>6</v>
      </c>
      <c r="C1" s="186" t="s">
        <v>7</v>
      </c>
      <c r="D1" s="188" t="s">
        <v>109</v>
      </c>
      <c r="E1" s="187" t="s">
        <v>21</v>
      </c>
      <c r="F1" s="186" t="s">
        <v>159</v>
      </c>
    </row>
    <row r="2" spans="1:6" x14ac:dyDescent="0.25">
      <c r="A2" s="228"/>
      <c r="B2" s="228"/>
      <c r="F2" s="228"/>
    </row>
    <row r="3" spans="1:6" x14ac:dyDescent="0.25">
      <c r="A3" s="228"/>
      <c r="F3" s="228"/>
    </row>
    <row r="4" spans="1:6" x14ac:dyDescent="0.25">
      <c r="A4" s="228"/>
      <c r="B4" s="228"/>
      <c r="F4" s="228"/>
    </row>
  </sheetData>
  <conditionalFormatting sqref="A2:F9999">
    <cfRule type="expression" dxfId="6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15</vt:i4>
      </vt:variant>
      <vt:variant>
        <vt:lpstr>Plages nommées</vt:lpstr>
      </vt:variant>
      <vt:variant>
        <vt:i4>70</vt:i4>
      </vt:variant>
    </vt:vector>
  </HeadingPairs>
  <TitlesOfParts>
    <vt:vector size="85" baseType="lpstr">
      <vt:lpstr>Admin_ACO</vt:lpstr>
      <vt:lpstr>Admin_Master</vt:lpstr>
      <vt:lpstr>DEB_Recurrent</vt:lpstr>
      <vt:lpstr>DEB_Trans</vt:lpstr>
      <vt:lpstr>ENC_Détails</vt:lpstr>
      <vt:lpstr>ENC_Entête</vt:lpstr>
      <vt:lpstr>FAC_Comptes_Clients</vt:lpstr>
      <vt:lpstr>FAC_Entête</vt:lpstr>
      <vt:lpstr>FAC_Détails</vt:lpstr>
      <vt:lpstr>FAC_Projets_Détails</vt:lpstr>
      <vt:lpstr>FAC_Projets_Entête</vt:lpstr>
      <vt:lpstr>FAC_Sommaire_Taux</vt:lpstr>
      <vt:lpstr>GL_EJ_Auto</vt:lpstr>
      <vt:lpstr>GL_Trans</vt:lpstr>
      <vt:lpstr>TEC_Local</vt:lpstr>
      <vt:lpstr>DEB_Recurrent!_FilterDatabase</vt:lpstr>
      <vt:lpstr>DEB_Trans!_FilterDatabase</vt:lpstr>
      <vt:lpstr>ENC_Détails!_FilterDatabase</vt:lpstr>
      <vt:lpstr>ENC_Entête!_FilterDatabase</vt:lpstr>
      <vt:lpstr>FAC_Comptes_Clients!_FilterDatabase</vt:lpstr>
      <vt:lpstr>FAC_Entête!_FilterDatabase</vt:lpstr>
      <vt:lpstr>GL_Trans!_FilterDatabase</vt:lpstr>
      <vt:lpstr>TEC_Local!_FilterDatabase</vt:lpstr>
      <vt:lpstr>Admin_Master!AnneeA</vt:lpstr>
      <vt:lpstr>Admin_Master!AnneeDe</vt:lpstr>
      <vt:lpstr>Admin_Master!AnneePrecA</vt:lpstr>
      <vt:lpstr>Admin_Master!AnneePrecDe</vt:lpstr>
      <vt:lpstr>Admin_Master!Aujourdhui</vt:lpstr>
      <vt:lpstr>Admin_Master!DateDebutSemaine</vt:lpstr>
      <vt:lpstr>Admin_Master!DateFinSemaine</vt:lpstr>
      <vt:lpstr>Admin_Master!DateRange</vt:lpstr>
      <vt:lpstr>dnrTaux_Horaires</vt:lpstr>
      <vt:lpstr>Admin_Master!FAC_Label_AmountDue</vt:lpstr>
      <vt:lpstr>Admin_Master!FAC_Label_AmountDue_Bold</vt:lpstr>
      <vt:lpstr>Admin_Master!FAC_Label_Deposit</vt:lpstr>
      <vt:lpstr>Admin_Master!FAC_Label_Deposit_Bold</vt:lpstr>
      <vt:lpstr>Admin_Master!FAC_Label_Frais_1</vt:lpstr>
      <vt:lpstr>Admin_Master!FAC_Label_Frais_2</vt:lpstr>
      <vt:lpstr>Admin_Master!FAC_Label_Frais_3</vt:lpstr>
      <vt:lpstr>Admin_Master!FAC_Label_GrandTotal</vt:lpstr>
      <vt:lpstr>Admin_Master!FAC_Label_GrandTotal_Bold</vt:lpstr>
      <vt:lpstr>Admin_Master!FAC_Label_SubTotal_1</vt:lpstr>
      <vt:lpstr>Admin_Master!FAC_Label_SubTotal_1_Bold</vt:lpstr>
      <vt:lpstr>Admin_Master!FAC_Label_SubTotal_2</vt:lpstr>
      <vt:lpstr>Admin_Master!FAC_Label_SubTotal_2_Bold</vt:lpstr>
      <vt:lpstr>Admin_Master!FAC_Label_TPS</vt:lpstr>
      <vt:lpstr>Admin_Master!FAC_Label_TPS_Bold</vt:lpstr>
      <vt:lpstr>Admin_Master!FAC_Label_TVQ</vt:lpstr>
      <vt:lpstr>Admin_Master!FAC_Label_TVQ_Bold</vt:lpstr>
      <vt:lpstr>FAC_Projets_Détails_New</vt:lpstr>
      <vt:lpstr>Admin_Master!FolderPDFInvoice</vt:lpstr>
      <vt:lpstr>Admin_Master!FolderSharedData</vt:lpstr>
      <vt:lpstr>Admin_Master!LoggedInUser</vt:lpstr>
      <vt:lpstr>Admin_Master!MoisA</vt:lpstr>
      <vt:lpstr>MoisA</vt:lpstr>
      <vt:lpstr>Admin_Master!MoisDe</vt:lpstr>
      <vt:lpstr>MoisDe</vt:lpstr>
      <vt:lpstr>Admin_Master!MoisFinAnnéeFinancière</vt:lpstr>
      <vt:lpstr>MoisFinAnnéeFinancière</vt:lpstr>
      <vt:lpstr>Admin_Master!MoisPrecA</vt:lpstr>
      <vt:lpstr>MoisPrecA</vt:lpstr>
      <vt:lpstr>Admin_Master!MoisPrecDe</vt:lpstr>
      <vt:lpstr>MoisPrecDe</vt:lpstr>
      <vt:lpstr>Admin_Master!NomEntreprise</vt:lpstr>
      <vt:lpstr>NomEntreprise</vt:lpstr>
      <vt:lpstr>Admin_Master!QuinzeJoursA</vt:lpstr>
      <vt:lpstr>QuinzeJoursA</vt:lpstr>
      <vt:lpstr>Admin_Master!QuinzeJoursDe</vt:lpstr>
      <vt:lpstr>QuinzeJoursDe</vt:lpstr>
      <vt:lpstr>Admin_Master!SeptJoursA</vt:lpstr>
      <vt:lpstr>SeptJoursA</vt:lpstr>
      <vt:lpstr>Admin_Master!SeptJoursDe</vt:lpstr>
      <vt:lpstr>SeptJoursDe</vt:lpstr>
      <vt:lpstr>Admin_Master!Status</vt:lpstr>
      <vt:lpstr>Admin_Master!TauxHoraireFacturation</vt:lpstr>
      <vt:lpstr>Admin_Master!TEC_Client_ID</vt:lpstr>
      <vt:lpstr>Admin_Master!TEC_Current_ID</vt:lpstr>
      <vt:lpstr>Admin_Master!TEC_Date</vt:lpstr>
      <vt:lpstr>Admin_Master!TEC_Initials</vt:lpstr>
      <vt:lpstr>Admin_Master!TEC_Prof_ID</vt:lpstr>
      <vt:lpstr>Admin_Master!TrimA</vt:lpstr>
      <vt:lpstr>Admin_Master!TrimDe</vt:lpstr>
      <vt:lpstr>Admin_Master!TrimPrecA</vt:lpstr>
      <vt:lpstr>Admin_Master!TrimPrecDe</vt:lpstr>
      <vt:lpstr>Admin_Master!Years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2024-08-06T23:24:01Z</dcterms:modified>
</cp:coreProperties>
</file>