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21F610CA-D44A-45E8-9B2B-7567E305B7AF}" xr6:coauthVersionLast="47" xr6:coauthVersionMax="47" xr10:uidLastSave="{00000000-0000-0000-0000-000000000000}"/>
  <bookViews>
    <workbookView xWindow="-120" yWindow="-120" windowWidth="38640" windowHeight="15840" firstSheet="18" activeTab="33" xr2:uid="{00000000-000D-0000-FFFF-FFFF00000000}"/>
  </bookViews>
  <sheets>
    <sheet name="27-05-2013" sheetId="4" r:id="rId1"/>
    <sheet name="27-09-13" sheetId="6" r:id="rId2"/>
    <sheet name="06-11-13" sheetId="7" r:id="rId3"/>
    <sheet name="20-02-14" sheetId="8" r:id="rId4"/>
    <sheet name="06-06-14" sheetId="9" r:id="rId5"/>
    <sheet name="20-02-15" sheetId="10" r:id="rId6"/>
    <sheet name="05-05-15" sheetId="11" r:id="rId7"/>
    <sheet name="29-11-15" sheetId="12" r:id="rId8"/>
    <sheet name="17-03-17" sheetId="13" r:id="rId9"/>
    <sheet name="24-04-18" sheetId="14" r:id="rId10"/>
    <sheet name="14-12-18" sheetId="15" r:id="rId11"/>
    <sheet name="19-04-19" sheetId="16" r:id="rId12"/>
    <sheet name="09-10-19" sheetId="17" r:id="rId13"/>
    <sheet name="16-12-19" sheetId="18" r:id="rId14"/>
    <sheet name="14-09-20" sheetId="19" r:id="rId15"/>
    <sheet name="28-03-22" sheetId="20" r:id="rId16"/>
    <sheet name="06-11-22" sheetId="21" r:id="rId17"/>
    <sheet name="21-03-23" sheetId="22" r:id="rId18"/>
    <sheet name="25-07-23" sheetId="23" r:id="rId19"/>
    <sheet name="03-10-23" sheetId="24" r:id="rId20"/>
    <sheet name="05-11-23" sheetId="25" r:id="rId21"/>
    <sheet name="15-12-23" sheetId="26" r:id="rId22"/>
    <sheet name="18-02-24" sheetId="27" r:id="rId23"/>
    <sheet name="18-02-24(2)" sheetId="28" r:id="rId24"/>
    <sheet name="18-02-24(3)" sheetId="29" r:id="rId25"/>
    <sheet name="24-03-24" sheetId="30" r:id="rId26"/>
    <sheet name="24-03-24(2)" sheetId="31" r:id="rId27"/>
    <sheet name="17-06-24" sheetId="32" r:id="rId28"/>
    <sheet name="27-07-24" sheetId="33" r:id="rId29"/>
    <sheet name="Activités" sheetId="5" r:id="rId30"/>
    <sheet name="2024-09-07 - 24-24508" sheetId="34" r:id="rId31"/>
    <sheet name="2024-11-16 - 24-24625" sheetId="35" r:id="rId32"/>
    <sheet name="2024-12-21 - 24-24706" sheetId="36" r:id="rId33"/>
    <sheet name="2025-03-01 - 25-24767" sheetId="37" r:id="rId34"/>
  </sheets>
  <externalReferences>
    <externalReference r:id="rId35"/>
  </externalReferences>
  <definedNames>
    <definedName name="dnrServices">OFFSET([1]Admin!$Z$11,,,COUNTA([1]Admin!$Z:$Z)-1,1)</definedName>
    <definedName name="Liste_Activités" localSheetId="19">Activités!$C$5:$C$48</definedName>
    <definedName name="Liste_Activités" localSheetId="6">Activités!$C$5:$C$48</definedName>
    <definedName name="Liste_Activités" localSheetId="20">Activités!$C$5:$C$48</definedName>
    <definedName name="Liste_Activités" localSheetId="16">Activités!$C$5:$C$48</definedName>
    <definedName name="Liste_Activités" localSheetId="12">Activités!$C$5:$C$48</definedName>
    <definedName name="Liste_Activités" localSheetId="14">Activités!$C$5:$C$48</definedName>
    <definedName name="Liste_Activités" localSheetId="10">Activités!$C$5:$C$48</definedName>
    <definedName name="Liste_Activités" localSheetId="21">Activités!$C$5:$C$48</definedName>
    <definedName name="Liste_Activités" localSheetId="13">Activités!$C$5:$C$48</definedName>
    <definedName name="Liste_Activités" localSheetId="8">Activités!$C$5:$C$48</definedName>
    <definedName name="Liste_Activités" localSheetId="27">Activités!$C$5:$C$48</definedName>
    <definedName name="Liste_Activités" localSheetId="22">Activités!$C$5:$C$48</definedName>
    <definedName name="Liste_Activités" localSheetId="23">Activités!$C$5:$C$48</definedName>
    <definedName name="Liste_Activités" localSheetId="24">Activités!$C$5:$C$48</definedName>
    <definedName name="Liste_Activités" localSheetId="11">Activités!$C$5:$C$48</definedName>
    <definedName name="Liste_Activités" localSheetId="5">Activités!$C$5:$C$48</definedName>
    <definedName name="Liste_Activités" localSheetId="17">Activités!$C$5:$C$48</definedName>
    <definedName name="Liste_Activités" localSheetId="25">Activités!$C$5:$C$48</definedName>
    <definedName name="Liste_Activités" localSheetId="26">Activités!$C$5:$C$48</definedName>
    <definedName name="Liste_Activités" localSheetId="9">Activités!$C$5:$C$48</definedName>
    <definedName name="Liste_Activités" localSheetId="18">Activités!$C$5:$C$48</definedName>
    <definedName name="Liste_Activités" localSheetId="28">Activités!$C$5:$C$48</definedName>
    <definedName name="Liste_Activités" localSheetId="15">Activités!$C$5:$C$48</definedName>
    <definedName name="Liste_Activités" localSheetId="7">Activités!$C$5:$C$48</definedName>
    <definedName name="Liste_Activités">Activités!$C$5:$C$48</definedName>
    <definedName name="Print_Area" localSheetId="19">'03-10-23'!$A$1:$F$85</definedName>
    <definedName name="Print_Area" localSheetId="6">'05-05-15'!$A$1:$F$89</definedName>
    <definedName name="Print_Area" localSheetId="20">'05-11-23'!$A$1:$F$87</definedName>
    <definedName name="Print_Area" localSheetId="16">'06-11-22'!$A$1:$F$89</definedName>
    <definedName name="Print_Area" localSheetId="12">'09-10-19'!$A$1:$F$88</definedName>
    <definedName name="Print_Area" localSheetId="14">'14-09-20'!$A$1:$F$88</definedName>
    <definedName name="Print_Area" localSheetId="10">'14-12-18'!$A$1:$F$86</definedName>
    <definedName name="Print_Area" localSheetId="21">'15-12-23'!$A$1:$F$88</definedName>
    <definedName name="Print_Area" localSheetId="13">'16-12-19'!$A$1:$F$88</definedName>
    <definedName name="Print_Area" localSheetId="8">'17-03-17'!$A$1:$F$89</definedName>
    <definedName name="Print_Area" localSheetId="27">'17-06-24'!$A$1:$F$89</definedName>
    <definedName name="Print_Area" localSheetId="22">'18-02-24'!$A$1:$F$88</definedName>
    <definedName name="Print_Area" localSheetId="23">'18-02-24(2)'!$A$1:$F$86</definedName>
    <definedName name="Print_Area" localSheetId="24">'18-02-24(3)'!$A$1:$F$86</definedName>
    <definedName name="Print_Area" localSheetId="11">'19-04-19'!$A$1:$F$88</definedName>
    <definedName name="Print_Area" localSheetId="5">'20-02-15'!$A$1:$F$89</definedName>
    <definedName name="Print_Area" localSheetId="17">'21-03-23'!$A$1:$F$88</definedName>
    <definedName name="Print_Area" localSheetId="25">'24-03-24'!$A$1:$F$88</definedName>
    <definedName name="Print_Area" localSheetId="26">'24-03-24(2)'!$A$1:$F$89</definedName>
    <definedName name="Print_Area" localSheetId="9">'24-04-18'!$A$1:$F$88</definedName>
    <definedName name="Print_Area" localSheetId="18">'25-07-23'!$A$1:$F$88</definedName>
    <definedName name="Print_Area" localSheetId="28">'27-07-24'!$A$1:$F$85</definedName>
    <definedName name="Print_Area" localSheetId="15">'28-03-22'!$A$1:$F$88</definedName>
    <definedName name="Print_Area" localSheetId="7">'29-11-15'!$A$1:$F$89</definedName>
    <definedName name="_xlnm.Print_Area" localSheetId="19">'03-10-23'!$A$1:$F$85</definedName>
    <definedName name="_xlnm.Print_Area" localSheetId="6">'05-05-15'!$A$1:$F$89</definedName>
    <definedName name="_xlnm.Print_Area" localSheetId="20">'05-11-23'!$A$1:$F$87</definedName>
    <definedName name="_xlnm.Print_Area" localSheetId="4">'06-06-14'!$A$1:$F$95</definedName>
    <definedName name="_xlnm.Print_Area" localSheetId="2">'06-11-13'!$A$1:$F$95</definedName>
    <definedName name="_xlnm.Print_Area" localSheetId="16">'06-11-22'!$A$1:$F$89</definedName>
    <definedName name="_xlnm.Print_Area" localSheetId="12">'09-10-19'!$A$1:$F$88</definedName>
    <definedName name="_xlnm.Print_Area" localSheetId="14">'14-09-20'!$A$1:$F$88</definedName>
    <definedName name="_xlnm.Print_Area" localSheetId="10">'14-12-18'!$A$1:$F$86</definedName>
    <definedName name="_xlnm.Print_Area" localSheetId="21">'15-12-23'!$A$1:$F$88</definedName>
    <definedName name="_xlnm.Print_Area" localSheetId="13">'16-12-19'!$A$1:$F$88</definedName>
    <definedName name="_xlnm.Print_Area" localSheetId="8">'17-03-17'!$A$1:$F$89</definedName>
    <definedName name="_xlnm.Print_Area" localSheetId="27">'17-06-24'!$A$1:$F$89</definedName>
    <definedName name="_xlnm.Print_Area" localSheetId="22">'18-02-24'!$A$1:$F$88</definedName>
    <definedName name="_xlnm.Print_Area" localSheetId="23">'18-02-24(2)'!$A$1:$F$86</definedName>
    <definedName name="_xlnm.Print_Area" localSheetId="24">'18-02-24(3)'!$A$1:$F$86</definedName>
    <definedName name="_xlnm.Print_Area" localSheetId="11">'19-04-19'!$A$1:$F$88</definedName>
    <definedName name="_xlnm.Print_Area" localSheetId="3">'20-02-14'!$A$1:$F$95</definedName>
    <definedName name="_xlnm.Print_Area" localSheetId="5">'20-02-15'!$A$1:$F$89</definedName>
    <definedName name="_xlnm.Print_Area" localSheetId="31">'2024-11-16 - 24-24625'!$A$1:$F$89</definedName>
    <definedName name="_xlnm.Print_Area" localSheetId="32">'2024-12-21 - 24-24706'!$A$1:$F$88</definedName>
    <definedName name="_xlnm.Print_Area" localSheetId="33">'2025-03-01 - 25-24767'!$A$1:$F$88</definedName>
    <definedName name="_xlnm.Print_Area" localSheetId="17">'21-03-23'!$A$1:$F$88</definedName>
    <definedName name="_xlnm.Print_Area" localSheetId="25">'24-03-24'!$A$1:$F$88</definedName>
    <definedName name="_xlnm.Print_Area" localSheetId="26">'24-03-24(2)'!$A$1:$F$89</definedName>
    <definedName name="_xlnm.Print_Area" localSheetId="9">'24-04-18'!$A$1:$F$88</definedName>
    <definedName name="_xlnm.Print_Area" localSheetId="18">'25-07-23'!$A$1:$F$88</definedName>
    <definedName name="_xlnm.Print_Area" localSheetId="0">'27-05-2013'!$A$1:$F$95</definedName>
    <definedName name="_xlnm.Print_Area" localSheetId="28">'27-07-24'!$A$1:$F$85</definedName>
    <definedName name="_xlnm.Print_Area" localSheetId="1">'27-09-13'!$A$1:$F$95</definedName>
    <definedName name="_xlnm.Print_Area" localSheetId="15">'28-03-22'!$A$1:$F$88</definedName>
    <definedName name="_xlnm.Print_Area" localSheetId="7">'29-11-15'!$A$1:$F$89</definedName>
    <definedName name="_xlnm.Print_Area" localSheetId="29">Activités!$A$1:$D$48</definedName>
    <definedName name="Zone_impres_MI" localSheetId="19">#REF!</definedName>
    <definedName name="Zone_impres_MI" localSheetId="6">#REF!</definedName>
    <definedName name="Zone_impres_MI" localSheetId="20">#REF!</definedName>
    <definedName name="Zone_impres_MI" localSheetId="4">#REF!</definedName>
    <definedName name="Zone_impres_MI" localSheetId="2">#REF!</definedName>
    <definedName name="Zone_impres_MI" localSheetId="16">#REF!</definedName>
    <definedName name="Zone_impres_MI" localSheetId="12">#REF!</definedName>
    <definedName name="Zone_impres_MI" localSheetId="14">#REF!</definedName>
    <definedName name="Zone_impres_MI" localSheetId="10">#REF!</definedName>
    <definedName name="Zone_impres_MI" localSheetId="21">#REF!</definedName>
    <definedName name="Zone_impres_MI" localSheetId="13">#REF!</definedName>
    <definedName name="Zone_impres_MI" localSheetId="8">#REF!</definedName>
    <definedName name="Zone_impres_MI" localSheetId="27">#REF!</definedName>
    <definedName name="Zone_impres_MI" localSheetId="22">#REF!</definedName>
    <definedName name="Zone_impres_MI" localSheetId="23">#REF!</definedName>
    <definedName name="Zone_impres_MI" localSheetId="24">#REF!</definedName>
    <definedName name="Zone_impres_MI" localSheetId="11">#REF!</definedName>
    <definedName name="Zone_impres_MI" localSheetId="3">#REF!</definedName>
    <definedName name="Zone_impres_MI" localSheetId="5">#REF!</definedName>
    <definedName name="Zone_impres_MI" localSheetId="17">#REF!</definedName>
    <definedName name="Zone_impres_MI" localSheetId="25">#REF!</definedName>
    <definedName name="Zone_impres_MI" localSheetId="26">#REF!</definedName>
    <definedName name="Zone_impres_MI" localSheetId="9">#REF!</definedName>
    <definedName name="Zone_impres_MI" localSheetId="18">#REF!</definedName>
    <definedName name="Zone_impres_MI" localSheetId="28">#REF!</definedName>
    <definedName name="Zone_impres_MI" localSheetId="1">#REF!</definedName>
    <definedName name="Zone_impres_MI" localSheetId="15">#REF!</definedName>
    <definedName name="Zone_impres_MI" localSheetId="7">#REF!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33" l="1"/>
  <c r="E68" i="33" s="1"/>
  <c r="E69" i="32"/>
  <c r="E72" i="32" s="1"/>
  <c r="E69" i="31"/>
  <c r="E72" i="31" s="1"/>
  <c r="E68" i="30"/>
  <c r="E71" i="30" s="1"/>
  <c r="E66" i="29"/>
  <c r="E69" i="29" s="1"/>
  <c r="E66" i="28"/>
  <c r="E69" i="28" s="1"/>
  <c r="E68" i="27"/>
  <c r="E71" i="27" s="1"/>
  <c r="E68" i="26"/>
  <c r="E71" i="26" s="1"/>
  <c r="E67" i="25"/>
  <c r="E70" i="25" s="1"/>
  <c r="E65" i="24"/>
  <c r="E68" i="24" s="1"/>
  <c r="E68" i="23"/>
  <c r="E71" i="23" s="1"/>
  <c r="E68" i="22"/>
  <c r="E71" i="22"/>
  <c r="E72" i="22"/>
  <c r="E73" i="22"/>
  <c r="E75" i="22"/>
  <c r="E79" i="22"/>
  <c r="E69" i="21"/>
  <c r="E72" i="21"/>
  <c r="E73" i="21"/>
  <c r="E74" i="21"/>
  <c r="E76" i="21"/>
  <c r="E80" i="21"/>
  <c r="E68" i="20"/>
  <c r="E71" i="20"/>
  <c r="E72" i="20"/>
  <c r="E73" i="20"/>
  <c r="E75" i="20"/>
  <c r="E79" i="20"/>
  <c r="E68" i="19"/>
  <c r="E71" i="19"/>
  <c r="E72" i="19"/>
  <c r="E73" i="19"/>
  <c r="E75" i="19"/>
  <c r="E79" i="19"/>
  <c r="E68" i="18"/>
  <c r="E71" i="18"/>
  <c r="E72" i="18"/>
  <c r="E73" i="18"/>
  <c r="E75" i="18"/>
  <c r="E79" i="18"/>
  <c r="E68" i="17"/>
  <c r="E71" i="17"/>
  <c r="E72" i="17"/>
  <c r="E73" i="17"/>
  <c r="E75" i="17"/>
  <c r="E79" i="17"/>
  <c r="E68" i="16"/>
  <c r="E71" i="16"/>
  <c r="E72" i="16"/>
  <c r="E73" i="16"/>
  <c r="E75" i="16"/>
  <c r="E79" i="16"/>
  <c r="E66" i="15"/>
  <c r="E69" i="15"/>
  <c r="E70" i="15"/>
  <c r="E71" i="15"/>
  <c r="E73" i="15"/>
  <c r="E77" i="15"/>
  <c r="E68" i="14"/>
  <c r="E71" i="14"/>
  <c r="E72" i="14"/>
  <c r="E73" i="14"/>
  <c r="E75" i="14"/>
  <c r="E79" i="14"/>
  <c r="E69" i="13"/>
  <c r="E72" i="13"/>
  <c r="E73" i="13"/>
  <c r="E74" i="13"/>
  <c r="E76" i="13"/>
  <c r="E80" i="13"/>
  <c r="E69" i="12"/>
  <c r="E72" i="12"/>
  <c r="E74" i="12"/>
  <c r="E73" i="12"/>
  <c r="E76" i="12"/>
  <c r="E80" i="12"/>
  <c r="E69" i="11"/>
  <c r="E72" i="11"/>
  <c r="E73" i="11"/>
  <c r="E74" i="11"/>
  <c r="E76" i="11"/>
  <c r="E80" i="11"/>
  <c r="E69" i="10"/>
  <c r="E72" i="10"/>
  <c r="E73" i="10"/>
  <c r="E74" i="10"/>
  <c r="E76" i="10"/>
  <c r="E80" i="10"/>
  <c r="E75" i="9"/>
  <c r="E78" i="9"/>
  <c r="E75" i="8"/>
  <c r="E78" i="8"/>
  <c r="E79" i="8"/>
  <c r="E75" i="7"/>
  <c r="E78" i="7"/>
  <c r="E75" i="6"/>
  <c r="E78" i="6"/>
  <c r="E75" i="4"/>
  <c r="E78" i="4"/>
  <c r="E79" i="4"/>
  <c r="E80" i="8"/>
  <c r="E79" i="6"/>
  <c r="E80" i="6"/>
  <c r="E82" i="6"/>
  <c r="E86" i="6"/>
  <c r="E80" i="9"/>
  <c r="E79" i="9"/>
  <c r="E82" i="9"/>
  <c r="E86" i="9"/>
  <c r="E79" i="7"/>
  <c r="E80" i="7"/>
  <c r="E82" i="7"/>
  <c r="E86" i="7"/>
  <c r="E80" i="4"/>
  <c r="E82" i="4"/>
  <c r="E86" i="4"/>
  <c r="E82" i="8"/>
  <c r="E86" i="8"/>
  <c r="E70" i="33" l="1"/>
  <c r="E69" i="33"/>
  <c r="E72" i="33" s="1"/>
  <c r="E76" i="33" s="1"/>
  <c r="E74" i="32"/>
  <c r="E73" i="32"/>
  <c r="E76" i="32" s="1"/>
  <c r="E80" i="32" s="1"/>
  <c r="E74" i="31"/>
  <c r="E73" i="31"/>
  <c r="E76" i="31" s="1"/>
  <c r="E80" i="31" s="1"/>
  <c r="E73" i="30"/>
  <c r="E72" i="30"/>
  <c r="E75" i="30" s="1"/>
  <c r="E79" i="30" s="1"/>
  <c r="E70" i="29"/>
  <c r="E71" i="29"/>
  <c r="E70" i="28"/>
  <c r="E71" i="28"/>
  <c r="E73" i="27"/>
  <c r="E72" i="27"/>
  <c r="E75" i="27" s="1"/>
  <c r="E79" i="27" s="1"/>
  <c r="E73" i="26"/>
  <c r="E72" i="26"/>
  <c r="E75" i="26" s="1"/>
  <c r="E79" i="26" s="1"/>
  <c r="E72" i="25"/>
  <c r="E71" i="25"/>
  <c r="E74" i="25" s="1"/>
  <c r="E78" i="25" s="1"/>
  <c r="E70" i="24"/>
  <c r="E69" i="24"/>
  <c r="E72" i="24" s="1"/>
  <c r="E76" i="24" s="1"/>
  <c r="E72" i="23"/>
  <c r="E75" i="23" s="1"/>
  <c r="E79" i="23" s="1"/>
  <c r="E73" i="23"/>
  <c r="E73" i="29" l="1"/>
  <c r="E77" i="29" s="1"/>
  <c r="E73" i="28"/>
  <c r="E77" i="28" s="1"/>
</calcChain>
</file>

<file path=xl/sharedStrings.xml><?xml version="1.0" encoding="utf-8"?>
<sst xmlns="http://schemas.openxmlformats.org/spreadsheetml/2006/main" count="950" uniqueCount="272">
  <si>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</si>
  <si>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</si>
  <si>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</si>
  <si>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</si>
  <si>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</si>
  <si>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</si>
  <si>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</si>
  <si>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</si>
  <si>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</si>
  <si>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</si>
  <si>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</si>
  <si>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</si>
  <si>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</si>
  <si>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</si>
  <si>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</si>
  <si>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</si>
  <si>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</si>
  <si>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</si>
  <si>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</si>
  <si>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</si>
  <si>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</si>
  <si>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</si>
  <si>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</si>
  <si>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</si>
  <si>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</si>
  <si>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</si>
  <si>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</si>
  <si>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</si>
  <si>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</si>
  <si>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</si>
  <si>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</si>
  <si>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</si>
  <si>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</si>
  <si>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Le 27 mai 2013</t>
  </si>
  <si>
    <t>NATHALIE BRIENT</t>
  </si>
  <si>
    <t>190 Saint-François-Xavier</t>
  </si>
  <si>
    <t>Delson  Québec  J5B 1X9</t>
  </si>
  <si>
    <t># 13151</t>
  </si>
  <si>
    <t xml:space="preserve"> - Prise de connaissance et analyse de votre structure corporative, des différents documents (actes de fiducie, états financiers des différentes sociétés, organigrammes, etc);</t>
  </si>
  <si>
    <t xml:space="preserve"> - Préparation à la rencontre, déplacement et rencontre à vos bureaux de Delson;</t>
  </si>
  <si>
    <t xml:space="preserve"> - Diverses discussions téléphoniques avec vous et avec votre comptable ;</t>
  </si>
  <si>
    <t xml:space="preserve"> - Diverses discussions téléphoniques avec un conseiller juridique pour la planification des transactions;</t>
  </si>
  <si>
    <t>GESTION 2E GÉNÉRATION G.L. INC</t>
  </si>
  <si>
    <t>Le 27 septembre 2013</t>
  </si>
  <si>
    <t># 13217</t>
  </si>
  <si>
    <t xml:space="preserve"> - Finalisation des formulaires de roulement;</t>
  </si>
  <si>
    <t>Frais de poste - recommandé</t>
  </si>
  <si>
    <t xml:space="preserve"> - Analyse vs CDC et planification entourant cet aspect;</t>
  </si>
  <si>
    <t xml:space="preserve"> - Révision de la documentation juridique afférent au roulement de l'immeuble;</t>
  </si>
  <si>
    <t xml:space="preserve"> - Diverses discussions téléphoniques avec Me Rivard;</t>
  </si>
  <si>
    <t>GESTION GESNIC INC</t>
  </si>
  <si>
    <t>NICOLE GAGNON</t>
  </si>
  <si>
    <t># 13240</t>
  </si>
  <si>
    <t>Le 6 novembre 2013</t>
  </si>
  <si>
    <t xml:space="preserve"> - Analyse du gain en capital et solde du CDC;</t>
  </si>
  <si>
    <t xml:space="preserve"> - Production des formulaires, annexes et autres documents à joindre à l'envoie des formulaires;</t>
  </si>
  <si>
    <t xml:space="preserve"> - Révision de la documentation juridique relative au versement de CDC;</t>
  </si>
  <si>
    <t xml:space="preserve"> - Divers courriels et discussions téléphoniques en lien avec le versement du CDC;</t>
  </si>
  <si>
    <t xml:space="preserve"> - Préparation des documents pour l'envoi au gouvernement des divers formulaires;</t>
  </si>
  <si>
    <t>Le 20 février 2014</t>
  </si>
  <si>
    <t># 14029</t>
  </si>
  <si>
    <t xml:space="preserve"> - Analyse des divers documents soumis, recherches fiscal et aide au calcul de la provision d'impôt;</t>
  </si>
  <si>
    <t xml:space="preserve"> - Diverses discussions au sujet de la provision d'impôt et de l'assurance-emploi;</t>
  </si>
  <si>
    <t>Le 6 juin 2014</t>
  </si>
  <si>
    <t>LES ENTREPRISES GILBERT LALONDE INC.</t>
  </si>
  <si>
    <t># 14139</t>
  </si>
  <si>
    <t xml:space="preserve"> - Analyse des impacts de l'achat des actifs / actions de la bâtisse abritant le siège social de Fruits et Passion;</t>
  </si>
  <si>
    <t>*** Payable sur réception.  Frais d’administration de 24 % par année sur note d’honoraires passée due. ***</t>
  </si>
  <si>
    <t>190 Saint-François-Xavier
Delson  Québec  J5B 1X9</t>
  </si>
  <si>
    <t># 15018</t>
  </si>
  <si>
    <t xml:space="preserve"> - Analyse des estimés d'impôts et discussions avec vous;</t>
  </si>
  <si>
    <t>Le 20 février 2015</t>
  </si>
  <si>
    <t>Le 5 mai 2015</t>
  </si>
  <si>
    <t># 15094</t>
  </si>
  <si>
    <t xml:space="preserve"> - Discussion avec vous au sujet de PTPE et mauvaises créances;</t>
  </si>
  <si>
    <t>Le 29 novembre 2015</t>
  </si>
  <si>
    <t># 15238</t>
  </si>
  <si>
    <t xml:space="preserve"> - Analyse de l'impact de la vente du parc immobilier et discussions avec votre comptable ;</t>
  </si>
  <si>
    <t xml:space="preserve"> - Analyse et discussions avec votre comptable au sujet d'un transfert d'une dépense d'installations électriques ;</t>
  </si>
  <si>
    <t>Le 17 mars 2017</t>
  </si>
  <si>
    <t># 17038</t>
  </si>
  <si>
    <t xml:space="preserve"> - Discussions avec vous au sujet de l'application de 55(2) à votre situation ;</t>
  </si>
  <si>
    <t xml:space="preserve"> - Questionnement relativement à la facturation de frais de gestion raisonnable ;</t>
  </si>
  <si>
    <t xml:space="preserve"> - Analyse demandée par Alain pour voir la planification à faire pour transférer les immeuble de 9119 dans Les entreprises ;</t>
  </si>
  <si>
    <t>Le 24 AVRIL 2018</t>
  </si>
  <si>
    <t># 18118</t>
  </si>
  <si>
    <t>GILBERT LALONDE</t>
  </si>
  <si>
    <t>Heures</t>
  </si>
  <si>
    <t>Taux</t>
  </si>
  <si>
    <t xml:space="preserve"> - Analyse des livres des minutes des 2 sociétés à fusionner pour déterminer la façon de faire ;</t>
  </si>
  <si>
    <t xml:space="preserve"> - Préparer les directives pour le notaire pour la fusion des deux sociétés ;</t>
  </si>
  <si>
    <t xml:space="preserve"> - Révision de la documentation légale de fusion des deux sociétés ;</t>
  </si>
  <si>
    <t xml:space="preserve"> - Préparation des lettres aux gouvernements pour la conservation et l'annulation des différents numéros suite à la fusion ;</t>
  </si>
  <si>
    <t xml:space="preserve"> - Analyse des testaments de chacun de Gilbert et Nicole et faire un sommaire de ce qui est prévu actuellement ;</t>
  </si>
  <si>
    <t xml:space="preserve"> - Divers échanges avec votre contrôleur et votre notaire pour gérer la fusion des deux entités ;</t>
  </si>
  <si>
    <t xml:space="preserve"> - Analyse des fiducies détenant des actions dans les diverses sociétés pour voir l'impact vs la planification testamentaire ;</t>
  </si>
  <si>
    <t xml:space="preserve"> - Préparer un tableau sommaire des impacts fiscaux au décès ;</t>
  </si>
  <si>
    <t xml:space="preserve"> - Préparation de la rencontre, déplacement et rencontre avec vous le 24 avril 2018 ;</t>
  </si>
  <si>
    <t xml:space="preserve"> - Diverses discussions téléphoniques et échanges de courriels avec Alain dans le cadre de l'analyse de la planification testamentaire ;</t>
  </si>
  <si>
    <t xml:space="preserve"> - Préparation à la rencontre, déplacement et rencontre avec vous le 16 octobre 2018 ;</t>
  </si>
  <si>
    <t xml:space="preserve"> - Analyse de la planification testamentaire, multiples recherches fiscales pour trouver les différentes alternatives possibles et rédiger un sommaire des différentes possibilités dans le cadre de la planification successorale ;</t>
  </si>
  <si>
    <t># 18262</t>
  </si>
  <si>
    <t xml:space="preserve"> - Travail dans le cadre de la vérification fiscale en lien avec les rachats d'actions dans toutes les années passées et analyse fiscale et explications des différents calculs et corroboration ;</t>
  </si>
  <si>
    <t xml:space="preserve"> - Diverses discussions téléphoniques avec Nathalie et Alain Girard dans le cadre des différentes demandes dans le cadre de la vérification fiscale ;</t>
  </si>
  <si>
    <t xml:space="preserve"> - Analyse du mode de fonctionnement et des justificatifs possibles pour les frais de gestion entre les entités ;</t>
  </si>
  <si>
    <t xml:space="preserve"> - Lecture et rédaction de divers courriels sur les différents aspects ;</t>
  </si>
  <si>
    <t>Le 14 DÉCEMBRE 2018</t>
  </si>
  <si>
    <t># 19104</t>
  </si>
  <si>
    <t>Le 19 AVRIL 2019</t>
  </si>
  <si>
    <t xml:space="preserve"> - Préparation à la rencontre, déplacement et rencontre pour finaliser la détermination de la planification successorale à mettre en place ;</t>
  </si>
  <si>
    <t xml:space="preserve"> - Analyses et recherches fiscales requises suite à notre rencontre concernant la planification testamentaire ;</t>
  </si>
  <si>
    <t xml:space="preserve"> - Travail avec votre comptable relativement à la défense dans le cadre de la vérification fiscale vs refus de certificats de localisation et remplacement des fenêtres ;</t>
  </si>
  <si>
    <t xml:space="preserve"> - Lecture et rédaction de divers courriels avec les différents intervenants  ;</t>
  </si>
  <si>
    <t xml:space="preserve"> - Diverses discussions téléphoniques avec votre comptable et Michel Rivard ;</t>
  </si>
  <si>
    <t>Le 9 OCTOBRE 2019</t>
  </si>
  <si>
    <t># 19260</t>
  </si>
  <si>
    <t xml:space="preserve"> - Révision juridique des divers documents préparés par la notaire dans le cadre de la planification successorales ;</t>
  </si>
  <si>
    <t xml:space="preserve"> - Analyses et recherches fiscales requises concernant la planification fiscale ;</t>
  </si>
  <si>
    <t xml:space="preserve"> - Diverses discussions téléphoniques avec votre comptable et votre notaire ;</t>
  </si>
  <si>
    <t xml:space="preserve"> - Préparation de bilans, calculs des impôts en cas de décès rattachés à chacun des biens, simulation des effets d'un décès ou de l'autre et des conséquences sur la planification successorale ;</t>
  </si>
  <si>
    <t>Le 16 DÉCEMBRE 2019</t>
  </si>
  <si>
    <t># 19293</t>
  </si>
  <si>
    <t xml:space="preserve"> - Fournir les directives pour la fermeture des 2 fiducies à dissoudre et recherches fiscales afférentes ;</t>
  </si>
  <si>
    <t>Le 14 SEPTEMBRE 2020</t>
  </si>
  <si>
    <t># 20234</t>
  </si>
  <si>
    <t xml:space="preserve"> - Révision juridique des divers documents préparés par la notaire ;</t>
  </si>
  <si>
    <t>Le 28 MARS 2022</t>
  </si>
  <si>
    <t># 22072</t>
  </si>
  <si>
    <t xml:space="preserve"> - Analyse complète des différentes options vs les 21 ans de la fiducie et rédaction d'un sommaire des différentes option ;</t>
  </si>
  <si>
    <t xml:space="preserve"> - Travail entourant le décès de Nicole - Analyse, vidéoconférence, courriels, etc.</t>
  </si>
  <si>
    <t>Le 6 NOVEMBRE 2022</t>
  </si>
  <si>
    <t># 22401</t>
  </si>
  <si>
    <t xml:space="preserve"> - Revoir l'analyse des différentes options vs les 21 ans de la fiducie ;</t>
  </si>
  <si>
    <t xml:space="preserve"> - Préparation à la rencontre Teams et rencontre Teams afin d'analyse ensemble le choix des différentes options ;</t>
  </si>
  <si>
    <t xml:space="preserve"> - Diverses discussions téléphoniques avec le comptable afin de discuter des impacts de chacune des options pratico-pratique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</si>
  <si>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</si>
  <si>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</si>
  <si>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</si>
  <si>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</si>
  <si>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</si>
  <si>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</si>
  <si>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</si>
  <si>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</si>
  <si>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</si>
  <si>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</si>
  <si>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</si>
  <si>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</si>
  <si>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</si>
  <si>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</si>
  <si>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Divers calculs effectués en lien avec la mise en place;</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</si>
  <si>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</si>
  <si>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</si>
  <si>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</si>
  <si>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</si>
  <si>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</si>
  <si>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</si>
  <si>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</si>
  <si>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</si>
  <si>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</si>
  <si>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</si>
  <si>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</si>
  <si>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21 MARS 2023</t>
  </si>
  <si>
    <t># 23055</t>
  </si>
  <si>
    <t xml:space="preserve"> - Diverses discussions téléphoniques avec vous, votre consultante et votre comptable;</t>
  </si>
  <si>
    <t xml:space="preserve"> - Préparation à la rencontre et rencontre avec vous et votre comptable par Vidéoconférence le 19/12 ;</t>
  </si>
  <si>
    <t xml:space="preserve"> - Recueullir les différentes informations pertinentes à l'analyse pour valider qu'il n'y a pas de contamination ;</t>
  </si>
  <si>
    <t xml:space="preserve"> - Analyse des livres des minutes pour déterminer les caractéristiques fiscales des actions et valider la portion manquante au livre;</t>
  </si>
  <si>
    <t xml:space="preserve"> - Préparation à la rencontre et rencontre avec vous et votre comptable par Vidéoconférence le 17/01 ;</t>
  </si>
  <si>
    <t xml:space="preserve"> - Analyse de toute la documentation légale, réflexions et recherches fiscales afin de voir les impacts de tout se qui s'est passé depuis 20 ans afin de valider le traitement fiscal de la planification envisagée ;</t>
  </si>
  <si>
    <t xml:space="preserve"> - Diverses recherches fiscales requises en lien avec des questionnements de mise en place ;</t>
  </si>
  <si>
    <t xml:space="preserve"> - Préparation à la rencontre et rencontre avec vous et votre comptable par Vidéoconférence le 22/02 ;</t>
  </si>
  <si>
    <t>GESTION L'ANNEAU INC.</t>
  </si>
  <si>
    <t>Le 25 JUILLET 2023</t>
  </si>
  <si>
    <t># 23295</t>
  </si>
  <si>
    <t xml:space="preserve"> - Analyse des possiblités en ce qui concerne les actions attribuables à Marie-Claude ;</t>
  </si>
  <si>
    <t xml:space="preserve"> - Analyse des différentes questions fiscales de vos comptables ;</t>
  </si>
  <si>
    <t xml:space="preserve"> - Analyse et révision des déclarations de revenus requises ;</t>
  </si>
  <si>
    <t xml:space="preserve"> - Travail dans le dossier de la planification de l'attribution des actions ;</t>
  </si>
  <si>
    <t xml:space="preserve"> - Différentes disussions téléphoniques avec votre comptable ;</t>
  </si>
  <si>
    <t xml:space="preserve"> - Avancement dans le dossier de déclaration du CDC ;</t>
  </si>
  <si>
    <t>Le 3 OCTOBRE 2023</t>
  </si>
  <si>
    <t># 23324</t>
  </si>
  <si>
    <t xml:space="preserve"> - Analyse des livres des minutes et préparation des directives de documentation légale à effectuer pour les divers rachats d'actions et transferts d'actions, analyse des écarts entre le comptable et le légal et résolution ;</t>
  </si>
  <si>
    <t xml:space="preserve"> - Travail afin d'obtenir le numéro de succession fédéral, préparation de l'autorisation pour la succession au Québec et obtention du numéro de succession au Québec ;</t>
  </si>
  <si>
    <t xml:space="preserve"> - Analyse de toutes les déclarations de revenus passées, sociétés fusionnées et liquidées, préparation de tous les formulaires et annexes nécessaires afin de procéder à la déclaration des divers CDC, régler les diverses préoccupations, divers échanges avec votre comptable, préparation des directives de documentation légale en lien avec ces CDC, discussions, etc. ;</t>
  </si>
  <si>
    <t xml:space="preserve"> - Analyses et recherches fiscales entourant la règle du 21 ans ;</t>
  </si>
  <si>
    <t xml:space="preserve"> - Analyse et révision de la convention entre actionnaires et commentaires ;</t>
  </si>
  <si>
    <t xml:space="preserve"> - Diverses discussions téléphoniques avec vous, le juriste et votre comptable relativement à divers sujets;</t>
  </si>
  <si>
    <t>Le 5 NOVEMBRE 2023</t>
  </si>
  <si>
    <t># 23431</t>
  </si>
  <si>
    <t xml:space="preserve"> - Analyse et révision des diverses modifications à la convention entre actionnaires et commentaires ;</t>
  </si>
  <si>
    <t xml:space="preserve"> - Recherches fiscales relativement à la planification fiscale optimale pour la portion Marie-Claude et coordination avec les juristes ;</t>
  </si>
  <si>
    <t xml:space="preserve"> - Révision de l'agenda de clôture détaillé et de toutes la documentation juridique afférente aux diverses étapes de mise en place, commentaires et révision des documents modifiés ;</t>
  </si>
  <si>
    <t xml:space="preserve"> - Analyse de don de biens écosensibles, recherches fiscales, tableaux et calculs et sommaire des conclusions ;</t>
  </si>
  <si>
    <t xml:space="preserve"> - Préparation et finalisation de tous les formulaires de CDC et annexes ;</t>
  </si>
  <si>
    <t xml:space="preserve"> - Analyse de la planification fiscale optimale, analyse des documents juridiques et comptables, recherches et sommaire concernant les actions de Gesnic ;</t>
  </si>
  <si>
    <t>Le 15 DÉCEMBRE 2023</t>
  </si>
  <si>
    <t># 23489</t>
  </si>
  <si>
    <t xml:space="preserve"> - Analyse de la planification fiscale optimale, simulations, recherches et préparation d'un sommaire des directives de gestes à poser et rédaction juridique concernant les actions de Gesnic ;</t>
  </si>
  <si>
    <t xml:space="preserve"> - Analyse des nouveaux documents reçus en lien avec Gesnic, analyse des modifications à l'optimisation fiscale et directives modifiées ;</t>
  </si>
  <si>
    <t xml:space="preserve"> - Préparation de déclarations de revenus ;</t>
  </si>
  <si>
    <t>GESTION GESNIC INC.</t>
  </si>
  <si>
    <t>Le 18 FÉVRIER 2024</t>
  </si>
  <si>
    <t># 24013</t>
  </si>
  <si>
    <t># 24014</t>
  </si>
  <si>
    <t xml:space="preserve"> - Questions relativement aux dons écologiques ;</t>
  </si>
  <si>
    <t xml:space="preserve"> - Travail en lien avec Marie-Claude - analyse et travail avec votre juriste, diverses discussions téléphoniques, courriels, directives juridiques, révision de la documentation légale, etc.</t>
  </si>
  <si>
    <t xml:space="preserve"> - Travail relativement aux dividendes à déclarer - analyse légale et optimale, diverses discussions téléphoniques, directives juridiques, courriels et révision de la documentation juridique ;</t>
  </si>
  <si>
    <t>9187-2465 QUÉBEC INC</t>
  </si>
  <si>
    <t># 24064</t>
  </si>
  <si>
    <t>Le 20 FÉVRIER 2024</t>
  </si>
  <si>
    <t># 24086</t>
  </si>
  <si>
    <t>Le 24 MARS 2024</t>
  </si>
  <si>
    <t># 24087</t>
  </si>
  <si>
    <t xml:space="preserve"> - Validation des avis de cotisation ;</t>
  </si>
  <si>
    <t xml:space="preserve"> - Analyse des T5/Relevés 3 à émettre pour l'année et divers échanges courriels ;</t>
  </si>
  <si>
    <t xml:space="preserve"> - Recueullir les différentes informations pertinentes à la préparation des déclarations de revenus de l'année ;</t>
  </si>
  <si>
    <t xml:space="preserve"> - Lecture, analyse et rédaction de divers courriels avec Nathalie;</t>
  </si>
  <si>
    <t>Le 17 JUIN 2024</t>
  </si>
  <si>
    <t># 24303</t>
  </si>
  <si>
    <t xml:space="preserve"> - Différentes réflexions et discussions relativement auc changement de l'imposition du gain en capital vs votre situation ;</t>
  </si>
  <si>
    <t xml:space="preserve"> - Répondre à diverses questions d'ordre fiscal ;</t>
  </si>
  <si>
    <t xml:space="preserve"> - Travail relativement au CDC excédentaire ;</t>
  </si>
  <si>
    <t>Le 27 JUILLET 2024</t>
  </si>
  <si>
    <t># 24372</t>
  </si>
  <si>
    <t xml:space="preserve"> - Travail relativement à l'évaluation de la valeur marchande des sociétés dont, analyses des différents tableaux soumis, recueuillir les différentes informations pertinentes, préparation de différents tableaux, calculs, analyse des impôts 2024, différents échanges et modifications, etc.</t>
  </si>
  <si>
    <t xml:space="preserve"> - Travail relativement au dividende à verser dont, analyse des différents tableaux fournis, discussions, courriels, etc;</t>
  </si>
  <si>
    <t xml:space="preserve"> - Travail relativement à l'analyse de la planification de Claude dont, recueuillir les différents documents, analyse des relevés bancaires, analyse des états financiers et déclarations de revenus, détermination des planifications possibles, discussions téléphoniques et courriels, etc.</t>
  </si>
  <si>
    <t xml:space="preserve"> - Travail relativement au CDC excédentaire dont, analyse des documents reçus, préparation des tableaux et lettres requises, etc. ;</t>
  </si>
  <si>
    <t>Nathalie Brient</t>
  </si>
  <si>
    <t>Gestion L'Anneau Inc.</t>
  </si>
  <si>
    <t>Delson, QC, J5B 1X9</t>
  </si>
  <si>
    <t>24-24508</t>
  </si>
  <si>
    <t xml:space="preserve"> - Travail en lien avec le CDC excédentaire ;</t>
  </si>
  <si>
    <t xml:space="preserve"> - Analyse de livre des minutes et des transactions survenues depuis la création de l'entité</t>
  </si>
  <si>
    <t>et déterminer la documentation à préparer en lien avec les éléments contaminant;</t>
  </si>
  <si>
    <t xml:space="preserve"> - Préparation des tableaux de rachats d'actions, analyse des dividendes déterminés vs ordinaire</t>
  </si>
  <si>
    <t>analyse de la possibilité de rouler, analyse des impacts fiscaux des divers rachats et dividendes;</t>
  </si>
  <si>
    <t xml:space="preserve"> - Préparation de tableaux de circulation des dividendes et rachats d'actions entre les diverses</t>
  </si>
  <si>
    <t>entités et préparation de sommaire par courriels;</t>
  </si>
  <si>
    <t xml:space="preserve"> - Répondre à vos diverses questions;</t>
  </si>
  <si>
    <t>Le 7 SEPTEMBRE 2024</t>
  </si>
  <si>
    <t>Frais d'expert en taxes</t>
  </si>
  <si>
    <t>Le 16 NOVEMBRE 2024</t>
  </si>
  <si>
    <t>190 Chemin Saint-François-Xavier</t>
  </si>
  <si>
    <t>Delson, Québec, 1142</t>
  </si>
  <si>
    <t>24-24625</t>
  </si>
  <si>
    <t xml:space="preserve"> - Travail relativement au CDC excédentaire de L'Annneau et impacts ;</t>
  </si>
  <si>
    <t/>
  </si>
  <si>
    <t xml:space="preserve"> - Recueullir les différentes informations pertinentes à l'élaboration de la planification fiscale;</t>
  </si>
  <si>
    <t xml:space="preserve"> - Obtention et analyse des différents soldes fiscaux de toutes les parties impliquées;</t>
  </si>
  <si>
    <t xml:space="preserve"> - Analyse des livres des minutes de toutes les société pour déterminer les caractéristiques fiscales des actions;</t>
  </si>
  <si>
    <t xml:space="preserve"> - Préparation des tableaux de capital actions pour toutes les sociétés impliquées;</t>
  </si>
  <si>
    <t xml:space="preserve"> - Analyse, revue et sommaire de toutes les planifications effectuées dans les dernières années </t>
  </si>
  <si>
    <t xml:space="preserve"> - ayant eu un impact fiscal qui se poursuit ;</t>
  </si>
  <si>
    <t xml:space="preserve"> - Analyse, réflexions et recherches fiscales permettant de déterminer le plan d'action fiscal optimal;</t>
  </si>
  <si>
    <t xml:space="preserve"> - Rédaction d'un mémorandum fiscal pour mettre en place la réorganisation fiscale déterminée;</t>
  </si>
  <si>
    <t xml:space="preserve"> - Travail sur les tableaux de calculs de dividendes et dividendes du CDC à verser ;</t>
  </si>
  <si>
    <t xml:space="preserve"> - Préparation des annexes requises pour demander la confirmation des soldes de CDC de 2E;</t>
  </si>
  <si>
    <t xml:space="preserve"> - Préparation des formulaires d'autorisations requis;</t>
  </si>
  <si>
    <t xml:space="preserve"> - Lecture, analyse et rédaction de divers courriels et discussions téléphoniques avec les divers intervenants;</t>
  </si>
  <si>
    <t>Le 21 DÉCEMBRE 2024</t>
  </si>
  <si>
    <t>24-24706</t>
  </si>
  <si>
    <t xml:space="preserve"> - Modifications au mémorandum fiscal pour mettre en place la réorganisation fiscale déterminée;</t>
  </si>
  <si>
    <t xml:space="preserve"> - Réception de documents additionnels de la notaire et modifications aux organigrammes;</t>
  </si>
  <si>
    <t>Le 1 MARS 2025</t>
  </si>
  <si>
    <t>25-24767</t>
  </si>
  <si>
    <t xml:space="preserve"> - Lecture, analyse et rédaction de divers courriels avec vous relativement aux différents dividendes ;</t>
  </si>
  <si>
    <t xml:space="preserve"> - Analyse de vos différentes questions et tableaux et soumettre nos commentaires ;</t>
  </si>
  <si>
    <t xml:space="preserve"> - Analyse des modifications survenues et modfications au mémorandum ;</t>
  </si>
  <si>
    <t xml:space="preserve"> - Préparation de déclaration de revenus ;</t>
  </si>
  <si>
    <t xml:space="preserve"> - Diverses discussions téléphoniques avec vous;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</si>
</sst>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49"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sz val="11"/>
      <color theme="1"/>
      <name val="Verdana"/>
      <family val="2"/>
    </font>
    <font>
      <b/>
      <sz val="11"/>
      <color rgb="FF625850"/>
      <name val="Verdana"/>
      <family val="2"/>
    </font>
    <font>
      <sz val="12"/>
      <color theme="1"/>
      <name val="Verdana"/>
      <family val="2"/>
    </font>
    <font>
      <b/>
      <sz val="12"/>
      <color theme="1"/>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9">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thin">
        <color indexed="64"/>
      </top>
      <bottom style="double">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224">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applyFill="1"/>
    <xf numFmtId="168" fontId="17" fillId="0" borderId="0" xfId="2" applyNumberFormat="1" applyFont="1" applyFill="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Fill="1" applyBorder="1"/>
    <xf numFmtId="0" fontId="17" fillId="0" borderId="0" xfId="0" applyFont="1" applyAlignment="1">
      <alignment horizontal="right"/>
    </xf>
    <xf numFmtId="168" fontId="17" fillId="0" borderId="0" xfId="1" applyNumberFormat="1" applyFont="1" applyFill="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Fill="1" applyBorder="1"/>
    <xf numFmtId="0" fontId="2" fillId="0" borderId="0" xfId="3" applyFont="1" applyAlignment="1">
      <alignment horizontal="left" indent="2"/>
    </xf>
    <xf numFmtId="0" fontId="2" fillId="0" borderId="0" xfId="3" applyFont="1"/>
    <xf numFmtId="167" fontId="2" fillId="0" borderId="0" xfId="3" applyNumberFormat="1" applyFont="1"/>
    <xf numFmtId="0" fontId="8" fillId="0" borderId="0" xfId="3" applyFont="1"/>
    <xf numFmtId="0" fontId="16" fillId="0" borderId="0" xfId="3" applyFont="1"/>
    <xf numFmtId="0" fontId="11" fillId="0" borderId="0" xfId="3" applyFont="1"/>
    <xf numFmtId="0" fontId="17" fillId="0" borderId="0" xfId="3" applyFont="1"/>
    <xf numFmtId="0" fontId="9" fillId="0" borderId="0" xfId="3" applyFont="1"/>
    <xf numFmtId="0" fontId="13" fillId="0" borderId="0" xfId="3" applyFont="1"/>
    <xf numFmtId="0" fontId="13" fillId="0" borderId="0" xfId="3" applyFont="1" applyAlignment="1">
      <alignment horizontal="center"/>
    </xf>
    <xf numFmtId="0" fontId="16" fillId="0" borderId="0" xfId="3" applyFont="1" applyAlignment="1">
      <alignment horizontal="right"/>
    </xf>
    <xf numFmtId="0" fontId="8" fillId="0" borderId="1" xfId="3" applyFont="1" applyBorder="1"/>
    <xf numFmtId="0" fontId="2" fillId="0" borderId="1" xfId="3" applyFont="1" applyBorder="1"/>
    <xf numFmtId="0" fontId="2" fillId="0" borderId="0" xfId="3" applyFont="1" applyAlignment="1">
      <alignment vertical="center"/>
    </xf>
    <xf numFmtId="0" fontId="12" fillId="0" borderId="0" xfId="3" applyFont="1"/>
    <xf numFmtId="164" fontId="12" fillId="0" borderId="0" xfId="3" applyNumberFormat="1" applyFont="1"/>
    <xf numFmtId="0" fontId="12" fillId="0" borderId="0" xfId="3" applyFont="1" applyAlignment="1">
      <alignment horizontal="left" wrapText="1" indent="1" shrinkToFit="1"/>
    </xf>
    <xf numFmtId="0" fontId="17" fillId="0" borderId="0" xfId="3" applyFont="1" applyAlignment="1">
      <alignment horizontal="right"/>
    </xf>
    <xf numFmtId="10" fontId="17" fillId="0" borderId="0" xfId="3" applyNumberFormat="1" applyFont="1" applyAlignment="1">
      <alignment horizontal="left"/>
    </xf>
    <xf numFmtId="169" fontId="17" fillId="0" borderId="0" xfId="3" applyNumberFormat="1" applyFont="1" applyAlignment="1">
      <alignment horizontal="left"/>
    </xf>
    <xf numFmtId="168" fontId="17" fillId="0" borderId="0" xfId="3" applyNumberFormat="1" applyFont="1"/>
    <xf numFmtId="164" fontId="17" fillId="0" borderId="0" xfId="3" applyNumberFormat="1" applyFont="1"/>
    <xf numFmtId="0" fontId="19" fillId="3" borderId="14" xfId="3" applyFont="1" applyFill="1" applyBorder="1" applyAlignment="1">
      <alignment vertical="center"/>
    </xf>
    <xf numFmtId="0" fontId="20" fillId="3" borderId="15" xfId="3" applyFont="1" applyFill="1" applyBorder="1" applyAlignment="1">
      <alignment vertical="center"/>
    </xf>
    <xf numFmtId="164" fontId="19" fillId="3" borderId="16" xfId="3" applyNumberFormat="1" applyFont="1" applyFill="1" applyBorder="1" applyAlignment="1">
      <alignment vertical="center"/>
    </xf>
    <xf numFmtId="0" fontId="7" fillId="0" borderId="0" xfId="3" applyFont="1" applyAlignment="1">
      <alignment horizontal="center"/>
    </xf>
    <xf numFmtId="0" fontId="17" fillId="0" borderId="0" xfId="0" applyFont="1" applyAlignment="1">
      <alignment wrapText="1"/>
    </xf>
    <xf numFmtId="0" fontId="22" fillId="0" borderId="0" xfId="3" applyFont="1" applyAlignment="1">
      <alignment horizontal="center" wrapText="1" shrinkToFit="1"/>
    </xf>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6" fillId="4" borderId="11" xfId="0" applyFont="1" applyFill="1" applyBorder="1" applyAlignment="1">
      <alignment horizontal="center"/>
    </xf>
    <xf numFmtId="0" fontId="6" fillId="4" borderId="12" xfId="0" applyFont="1" applyFill="1" applyBorder="1" applyAlignment="1">
      <alignment horizontal="center"/>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64" fontId="29" fillId="0" borderId="0" xfId="3" applyNumberFormat="1" applyFont="1" applyAlignment="1">
      <alignment vertical="center" wrapText="1" shrinkToFit="1"/>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0" fontId="36" fillId="0" borderId="0" xfId="3" quotePrefix="1" applyFont="1" applyAlignment="1">
      <alignment vertical="center" shrinkToFit="1"/>
    </xf>
    <xf numFmtId="0" fontId="37" fillId="0" borderId="0" xfId="3" applyFont="1" applyAlignment="1">
      <alignment vertical="center" shrinkToFit="1"/>
    </xf>
    <xf numFmtId="0" fontId="36"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6" fillId="0" borderId="0" xfId="3" applyFont="1" applyAlignment="1">
      <alignment horizontal="right" vertical="center"/>
    </xf>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6" fillId="0" borderId="0" xfId="5" applyNumberFormat="1" applyFont="1" applyBorder="1"/>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38" fillId="0" borderId="0" xfId="3" applyNumberFormat="1" applyFont="1" applyAlignment="1">
      <alignment horizontal="right" vertical="center"/>
    </xf>
    <xf numFmtId="0" fontId="37" fillId="0" borderId="0" xfId="3" applyFont="1"/>
    <xf numFmtId="168" fontId="17" fillId="0" borderId="0" xfId="5" applyNumberFormat="1" applyFont="1" applyBorder="1"/>
    <xf numFmtId="170" fontId="16" fillId="0" borderId="0" xfId="2" applyNumberFormat="1" applyFont="1" applyBorder="1"/>
    <xf numFmtId="168" fontId="16" fillId="0" borderId="0" xfId="2" applyNumberFormat="1" applyFont="1" applyBorder="1"/>
    <xf numFmtId="170" fontId="16" fillId="0" borderId="18" xfId="3" applyNumberFormat="1" applyFont="1" applyBorder="1" applyAlignment="1">
      <alignment horizontal="center" vertical="center"/>
    </xf>
    <xf numFmtId="0" fontId="38" fillId="0" borderId="0" xfId="3" applyFont="1" applyAlignment="1">
      <alignment horizontal="left" vertical="center"/>
    </xf>
    <xf numFmtId="170" fontId="17" fillId="0" borderId="0" xfId="3" applyNumberFormat="1" applyFont="1" applyAlignment="1">
      <alignment horizontal="center" vertical="center"/>
    </xf>
    <xf numFmtId="0" fontId="20" fillId="0" borderId="0" xfId="3" applyFont="1" applyAlignment="1">
      <alignment horizontal="left" vertical="center"/>
    </xf>
    <xf numFmtId="4" fontId="20" fillId="0" borderId="0" xfId="3" applyNumberFormat="1" applyFont="1" applyAlignment="1">
      <alignment horizontal="right" vertical="center"/>
    </xf>
    <xf numFmtId="170" fontId="19" fillId="0" borderId="0" xfId="3" applyNumberFormat="1" applyFont="1" applyAlignment="1">
      <alignment horizontal="right" vertical="center"/>
    </xf>
    <xf numFmtId="170" fontId="20" fillId="0" borderId="0" xfId="3" applyNumberFormat="1" applyFont="1" applyAlignment="1">
      <alignment horizontal="righ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0" fontId="14" fillId="0" borderId="0" xfId="3" applyFont="1" applyAlignment="1">
      <alignment vertical="center"/>
    </xf>
    <xf numFmtId="0" fontId="42"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37" fillId="0" borderId="0" xfId="3" applyFont="1" applyAlignment="1">
      <alignment horizontal="center" vertical="top"/>
    </xf>
    <xf numFmtId="0" fontId="37"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4" fontId="46" fillId="0" borderId="0" xfId="0" applyNumberFormat="1" applyFont="1" applyAlignment="1">
      <alignment horizontal="center" vertical="center" wrapText="1"/>
    </xf>
    <xf numFmtId="170" fontId="46"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7" fontId="12" fillId="0" borderId="0" xfId="3" applyNumberFormat="1" applyFont="1" applyAlignment="1">
      <alignment vertical="center" wrapText="1" shrinkToFit="1"/>
    </xf>
    <xf numFmtId="171" fontId="32" fillId="0" borderId="0" xfId="3" applyNumberFormat="1" applyFont="1" applyAlignment="1">
      <alignment horizontal="center" vertical="center"/>
    </xf>
    <xf numFmtId="170" fontId="32" fillId="0" borderId="0" xfId="3" applyNumberFormat="1" applyFont="1" applyAlignment="1">
      <alignment horizontal="center" vertical="center"/>
    </xf>
    <xf numFmtId="0" fontId="37" fillId="0" borderId="0" xfId="3" quotePrefix="1" applyFont="1" applyAlignment="1">
      <alignment horizontal="left" indent="1"/>
    </xf>
    <xf numFmtId="0" fontId="17" fillId="0" borderId="0" xfId="3" applyFont="1" applyAlignment="1">
      <alignment horizontal="right" vertical="center"/>
    </xf>
    <xf numFmtId="7" fontId="17" fillId="0" borderId="0" xfId="3" applyNumberFormat="1" applyFont="1" applyAlignment="1">
      <alignment horizontal="right" vertical="center"/>
    </xf>
    <xf numFmtId="170" fontId="17" fillId="0" borderId="17" xfId="5" applyNumberFormat="1" applyFont="1" applyBorder="1"/>
    <xf numFmtId="170" fontId="16" fillId="0" borderId="2" xfId="2" applyNumberFormat="1" applyFont="1" applyBorder="1"/>
    <xf numFmtId="170" fontId="17" fillId="0" borderId="0" xfId="3" applyNumberFormat="1" applyFont="1" applyAlignment="1">
      <alignment horizontal="left" vertical="center"/>
    </xf>
    <xf numFmtId="4" fontId="48" fillId="3" borderId="15" xfId="3" applyNumberFormat="1" applyFont="1" applyFill="1" applyBorder="1" applyAlignment="1">
      <alignment horizontal="right" vertical="center"/>
    </xf>
    <xf numFmtId="170" fontId="47" fillId="3" borderId="15" xfId="3" applyNumberFormat="1" applyFont="1" applyFill="1" applyBorder="1" applyAlignment="1">
      <alignment horizontal="right" vertical="center"/>
    </xf>
    <xf numFmtId="0" fontId="14" fillId="0" borderId="0" xfId="3" applyFont="1"/>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xf>
    <xf numFmtId="0" fontId="17" fillId="0" borderId="0" xfId="0" applyFont="1" applyAlignment="1">
      <alignment horizontal="left" indent="1"/>
    </xf>
    <xf numFmtId="0" fontId="12" fillId="0" borderId="0" xfId="0" applyFont="1" applyAlignment="1">
      <alignment horizontal="center"/>
    </xf>
    <xf numFmtId="0" fontId="10" fillId="0" borderId="0" xfId="0" applyFont="1" applyAlignment="1">
      <alignment horizontal="center"/>
    </xf>
    <xf numFmtId="0" fontId="18" fillId="0" borderId="0" xfId="0" applyFont="1" applyAlignment="1">
      <alignment horizontal="center"/>
    </xf>
    <xf numFmtId="0" fontId="15" fillId="0" borderId="0" xfId="3" applyFont="1" applyAlignment="1">
      <alignment horizontal="center"/>
    </xf>
    <xf numFmtId="0" fontId="10"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7" fillId="0" borderId="0" xfId="3" applyFont="1" applyAlignment="1">
      <alignment horizontal="left" indent="1"/>
    </xf>
    <xf numFmtId="0" fontId="17" fillId="0" borderId="0" xfId="3" applyFont="1" applyAlignment="1">
      <alignment horizontal="left"/>
    </xf>
    <xf numFmtId="0" fontId="14" fillId="0" borderId="0" xfId="3" applyFont="1" applyAlignment="1">
      <alignment horizontal="center"/>
    </xf>
    <xf numFmtId="0" fontId="18" fillId="0" borderId="0" xfId="3" applyFont="1" applyAlignment="1">
      <alignment horizontal="center"/>
    </xf>
    <xf numFmtId="0" fontId="12" fillId="0" borderId="0" xfId="3" applyFont="1" applyAlignment="1">
      <alignment horizontal="center"/>
    </xf>
    <xf numFmtId="0" fontId="12" fillId="0" borderId="0" xfId="3" applyFont="1" applyAlignment="1">
      <alignment horizontal="left" wrapText="1" indent="1" shrinkToFit="1"/>
    </xf>
    <xf numFmtId="0" fontId="10" fillId="0" borderId="13" xfId="3" applyFont="1" applyBorder="1" applyAlignment="1">
      <alignment horizontal="center" vertical="center"/>
    </xf>
    <xf numFmtId="0" fontId="5" fillId="2" borderId="0" xfId="0" applyFont="1" applyFill="1" applyAlignment="1">
      <alignment horizontal="center"/>
    </xf>
    <xf numFmtId="0" fontId="44" fillId="0" borderId="0" xfId="3" applyFont="1" applyAlignment="1">
      <alignment horizontal="center" vertical="center"/>
    </xf>
    <xf numFmtId="0" fontId="45" fillId="0" borderId="0" xfId="3" applyFont="1" applyAlignment="1">
      <alignment horizontal="center" vertical="center"/>
    </xf>
    <xf numFmtId="0" fontId="19" fillId="0" borderId="0" xfId="3" applyFont="1" applyAlignment="1">
      <alignment horizontal="lef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0" fillId="0" borderId="0" xfId="3" applyFont="1" applyAlignment="1">
      <alignment horizontal="center" vertical="center"/>
    </xf>
    <xf numFmtId="0" fontId="14" fillId="0" borderId="0" xfId="3" applyFont="1" applyAlignment="1">
      <alignment horizontal="center" vertical="center"/>
    </xf>
    <xf numFmtId="0" fontId="41" fillId="0" borderId="0" xfId="3" applyFont="1" applyAlignment="1">
      <alignment horizontal="center" vertical="center"/>
    </xf>
    <xf numFmtId="0" fontId="18" fillId="0" borderId="0" xfId="3" applyFont="1" applyAlignment="1">
      <alignment horizontal="center" vertical="center"/>
    </xf>
    <xf numFmtId="0" fontId="43"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0" xfId="0" applyFont="1" applyAlignment="1">
      <alignment horizontal="center"/>
    </xf>
    <xf numFmtId="0" fontId="16" fillId="0" borderId="13" xfId="3" applyFont="1" applyBorder="1" applyAlignment="1">
      <alignment horizontal="center" vertical="center"/>
    </xf>
    <xf numFmtId="0" fontId="47" fillId="3" borderId="14" xfId="3" applyFont="1" applyFill="1" applyBorder="1" applyAlignment="1">
      <alignment horizontal="left" vertical="center"/>
    </xf>
    <xf numFmtId="0" fontId="47" fillId="3" borderId="15" xfId="3" applyFont="1" applyFill="1" applyBorder="1" applyAlignment="1">
      <alignment horizontal="left" vertical="center"/>
    </xf>
  </cellXfs>
  <cellStyles count="6">
    <cellStyle name="Milliers" xfId="1" builtinId="3"/>
    <cellStyle name="Milliers 2" xfId="5" xr:uid="{8AFB98B5-340C-4B39-B019-F7BB4C4A8EAD}"/>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F00C3D8-BB00-4832-8EE4-498D9DE512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F860B4-04B4-4D9C-8C1B-F8C17084C2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7A02D0B-2DB3-4C13-B2E8-CFE99319A6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BEC8E1-DFAF-4FA3-956A-E132372422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203B0D0-6DEF-4363-9473-E0283BFFE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824E56C-7117-41D5-BEAC-A41F873923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A4EE20-FF5D-4315-88F7-D117C0951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6E7FD85-01D6-484B-BCC9-BD41A9ED90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4A138CB-0567-4243-A69E-D55DC95955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87CBC4E-9D0B-4A92-A8EA-C2622C3B4F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02D734-4B52-4D0E-AB8B-9F6414B09C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30EC509-3EF7-423A-AFDC-C64FC86566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057A976-9D89-4143-B87C-3894828649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53617F-28EF-45BB-844F-91D30412C1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2DAB745-8D2E-4698-A85C-9A5FEB8EA5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7FE806-A7CF-4A6A-8589-D1693CDC75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4851DA-FF46-4962-AECB-4B4E5573C1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6FAA596-62B2-4B30-A266-81E0B437A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3A5632-7AC9-446C-AAB9-E3C51ED44D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07D0E24-C2AD-4E0D-B470-620A263189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44978B6-8689-473C-A6BF-1BBBE29EE1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58B0F5BE-EE38-4EB8-826A-239C5E2D99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8824A0E-C412-47B3-8B38-C60B60455B8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33793" name="Picture 1">
          <a:extLst>
            <a:ext uri="{FF2B5EF4-FFF2-40B4-BE49-F238E27FC236}">
              <a16:creationId xmlns:a16="http://schemas.microsoft.com/office/drawing/2014/main" id="{558BB19E-5D98-88DF-F121-11BADC101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1692581-B904-43FF-9218-E3882E295E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33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42</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37</v>
      </c>
      <c r="F29" s="22"/>
    </row>
    <row r="30" spans="1:6" ht="13.5" thickBot="1" x14ac:dyDescent="0.25">
      <c r="A30" s="20"/>
      <c r="B30" s="20"/>
      <c r="C30" s="20"/>
      <c r="D30" s="20"/>
      <c r="E30" s="20"/>
      <c r="F30" s="21"/>
    </row>
    <row r="31" spans="1:6" s="41" customFormat="1" ht="21.75" customHeight="1" x14ac:dyDescent="0.2">
      <c r="A31" s="190" t="s">
        <v>0</v>
      </c>
      <c r="B31" s="190"/>
      <c r="C31" s="190"/>
      <c r="D31" s="190"/>
      <c r="E31" s="190"/>
      <c r="F31" s="190"/>
    </row>
    <row r="32" spans="1:6" x14ac:dyDescent="0.2">
      <c r="A32" s="18"/>
      <c r="B32" s="19"/>
      <c r="C32" s="18"/>
      <c r="D32" s="18"/>
      <c r="E32" s="18"/>
    </row>
    <row r="33" spans="1:6" ht="14.25" x14ac:dyDescent="0.2">
      <c r="A33" s="22"/>
      <c r="B33" s="23" t="s">
        <v>6</v>
      </c>
      <c r="C33" s="23"/>
      <c r="D33" s="23"/>
      <c r="E33" s="29"/>
      <c r="F33" s="22"/>
    </row>
    <row r="34" spans="1:6" ht="14.25" x14ac:dyDescent="0.2">
      <c r="A34" s="22"/>
      <c r="B34" s="189"/>
      <c r="C34" s="189"/>
      <c r="D34" s="189"/>
      <c r="E34" s="29"/>
      <c r="F34" s="22"/>
    </row>
    <row r="35" spans="1:6" ht="14.25" x14ac:dyDescent="0.2">
      <c r="A35" s="22"/>
      <c r="B35" s="189"/>
      <c r="C35" s="189"/>
      <c r="D35" s="189"/>
      <c r="E35" s="29"/>
      <c r="F35" s="22"/>
    </row>
    <row r="36" spans="1:6" ht="33" customHeight="1" x14ac:dyDescent="0.2">
      <c r="A36" s="22"/>
      <c r="B36" s="189" t="s">
        <v>38</v>
      </c>
      <c r="C36" s="189"/>
      <c r="D36" s="189"/>
      <c r="E36" s="29"/>
      <c r="F36" s="22"/>
    </row>
    <row r="37" spans="1:6" ht="14.25" x14ac:dyDescent="0.2">
      <c r="A37" s="22"/>
      <c r="B37" s="189"/>
      <c r="C37" s="189"/>
      <c r="D37" s="189"/>
      <c r="E37" s="29"/>
      <c r="F37" s="22"/>
    </row>
    <row r="38" spans="1:6" ht="14.25" x14ac:dyDescent="0.2">
      <c r="A38" s="22"/>
      <c r="B38" s="189"/>
      <c r="C38" s="189"/>
      <c r="D38" s="189"/>
      <c r="E38" s="29"/>
      <c r="F38" s="22"/>
    </row>
    <row r="39" spans="1:6" ht="14.25" x14ac:dyDescent="0.2">
      <c r="A39" s="22"/>
      <c r="B39" s="189" t="s">
        <v>39</v>
      </c>
      <c r="C39" s="189"/>
      <c r="D39" s="189"/>
      <c r="E39" s="29"/>
      <c r="F39" s="22"/>
    </row>
    <row r="40" spans="1:6" ht="14.25" x14ac:dyDescent="0.2">
      <c r="A40" s="22"/>
      <c r="B40" s="189"/>
      <c r="C40" s="189"/>
      <c r="D40" s="189"/>
      <c r="E40" s="29"/>
      <c r="F40" s="22"/>
    </row>
    <row r="41" spans="1:6" ht="13.5" customHeight="1" x14ac:dyDescent="0.2">
      <c r="A41" s="22"/>
      <c r="B41" s="189"/>
      <c r="C41" s="189"/>
      <c r="D41" s="189"/>
      <c r="E41" s="29"/>
      <c r="F41" s="22"/>
    </row>
    <row r="42" spans="1:6" ht="14.25" x14ac:dyDescent="0.2">
      <c r="A42" s="22"/>
      <c r="B42" s="189" t="s">
        <v>9</v>
      </c>
      <c r="C42" s="189"/>
      <c r="D42" s="189"/>
      <c r="E42" s="29"/>
      <c r="F42" s="22"/>
    </row>
    <row r="43" spans="1:6" ht="14.25" x14ac:dyDescent="0.2">
      <c r="A43" s="22"/>
      <c r="B43" s="189"/>
      <c r="C43" s="189"/>
      <c r="D43" s="189"/>
      <c r="E43" s="29"/>
      <c r="F43" s="22"/>
    </row>
    <row r="44" spans="1:6" ht="14.25" x14ac:dyDescent="0.2">
      <c r="A44" s="22"/>
      <c r="B44" s="189"/>
      <c r="C44" s="189"/>
      <c r="D44" s="189"/>
      <c r="E44" s="29"/>
      <c r="F44" s="22"/>
    </row>
    <row r="45" spans="1:6" ht="14.25" x14ac:dyDescent="0.2">
      <c r="A45" s="22"/>
      <c r="B45" s="189" t="s">
        <v>22</v>
      </c>
      <c r="C45" s="189"/>
      <c r="D45" s="189"/>
      <c r="E45" s="29"/>
      <c r="F45" s="22"/>
    </row>
    <row r="46" spans="1:6" ht="14.25" x14ac:dyDescent="0.2">
      <c r="A46" s="22"/>
      <c r="B46" s="189"/>
      <c r="C46" s="189"/>
      <c r="D46" s="189"/>
      <c r="E46" s="29"/>
      <c r="F46" s="22"/>
    </row>
    <row r="47" spans="1:6" ht="14.25" x14ac:dyDescent="0.2">
      <c r="A47" s="22"/>
      <c r="B47" s="189"/>
      <c r="C47" s="189"/>
      <c r="D47" s="189"/>
      <c r="E47" s="29"/>
      <c r="F47" s="22"/>
    </row>
    <row r="48" spans="1:6" ht="14.25" x14ac:dyDescent="0.2">
      <c r="A48" s="22"/>
      <c r="B48" s="189" t="s">
        <v>27</v>
      </c>
      <c r="C48" s="189"/>
      <c r="D48" s="189"/>
      <c r="E48" s="29"/>
      <c r="F48" s="22"/>
    </row>
    <row r="49" spans="1:6" ht="14.25" x14ac:dyDescent="0.2">
      <c r="A49" s="22"/>
      <c r="B49" s="189"/>
      <c r="C49" s="189"/>
      <c r="D49" s="189"/>
      <c r="E49" s="29"/>
      <c r="F49" s="22"/>
    </row>
    <row r="50" spans="1:6" ht="14.25" x14ac:dyDescent="0.2">
      <c r="A50" s="22"/>
      <c r="B50" s="189"/>
      <c r="C50" s="189"/>
      <c r="D50" s="189"/>
      <c r="E50" s="29"/>
      <c r="F50" s="22"/>
    </row>
    <row r="51" spans="1:6" ht="14.25" x14ac:dyDescent="0.2">
      <c r="A51" s="22"/>
      <c r="B51" s="189" t="s">
        <v>40</v>
      </c>
      <c r="C51" s="189"/>
      <c r="D51" s="189"/>
      <c r="E51" s="29"/>
      <c r="F51" s="22"/>
    </row>
    <row r="52" spans="1:6" ht="14.25" x14ac:dyDescent="0.2">
      <c r="A52" s="22"/>
      <c r="B52" s="189"/>
      <c r="C52" s="189"/>
      <c r="D52" s="189"/>
      <c r="E52" s="29"/>
      <c r="F52" s="22"/>
    </row>
    <row r="53" spans="1:6" ht="14.25" x14ac:dyDescent="0.2">
      <c r="A53" s="22"/>
      <c r="B53" s="189"/>
      <c r="C53" s="189"/>
      <c r="D53" s="189"/>
      <c r="E53" s="29"/>
      <c r="F53" s="22"/>
    </row>
    <row r="54" spans="1:6" ht="14.25" x14ac:dyDescent="0.2">
      <c r="A54" s="22"/>
      <c r="B54" s="189" t="s">
        <v>31</v>
      </c>
      <c r="C54" s="189"/>
      <c r="D54" s="189"/>
      <c r="E54" s="29"/>
      <c r="F54" s="22"/>
    </row>
    <row r="55" spans="1:6" ht="14.25" x14ac:dyDescent="0.2">
      <c r="A55" s="22"/>
      <c r="B55" s="189"/>
      <c r="C55" s="189"/>
      <c r="D55" s="189"/>
      <c r="E55" s="29"/>
      <c r="F55" s="22"/>
    </row>
    <row r="56" spans="1:6" ht="14.25" x14ac:dyDescent="0.2">
      <c r="A56" s="22"/>
      <c r="B56" s="189"/>
      <c r="C56" s="189"/>
      <c r="D56" s="189"/>
      <c r="E56" s="29"/>
      <c r="F56" s="22"/>
    </row>
    <row r="57" spans="1:6" ht="14.25" x14ac:dyDescent="0.2">
      <c r="A57" s="22"/>
      <c r="B57" s="189" t="s">
        <v>41</v>
      </c>
      <c r="C57" s="189"/>
      <c r="D57" s="189"/>
      <c r="E57" s="29"/>
      <c r="F57" s="22"/>
    </row>
    <row r="58" spans="1:6" ht="14.25" x14ac:dyDescent="0.2">
      <c r="A58" s="22"/>
      <c r="B58" s="189"/>
      <c r="C58" s="189"/>
      <c r="D58" s="189"/>
      <c r="E58" s="29"/>
      <c r="F58" s="22"/>
    </row>
    <row r="59" spans="1:6" ht="14.25" x14ac:dyDescent="0.2">
      <c r="A59" s="22"/>
      <c r="B59" s="189"/>
      <c r="C59" s="189"/>
      <c r="D59" s="189"/>
      <c r="E59" s="29"/>
      <c r="F59" s="22"/>
    </row>
    <row r="60" spans="1:6" ht="14.25" x14ac:dyDescent="0.2">
      <c r="A60" s="22"/>
      <c r="B60" s="189"/>
      <c r="C60" s="189"/>
      <c r="D60" s="189"/>
      <c r="E60" s="29"/>
      <c r="F60" s="22"/>
    </row>
    <row r="61" spans="1:6" ht="14.25" x14ac:dyDescent="0.2">
      <c r="A61" s="22"/>
      <c r="B61" s="189"/>
      <c r="C61" s="189"/>
      <c r="D61" s="189"/>
      <c r="E61" s="29"/>
      <c r="F61" s="22"/>
    </row>
    <row r="62" spans="1:6" ht="14.25" x14ac:dyDescent="0.2">
      <c r="A62" s="22"/>
      <c r="B62" s="189"/>
      <c r="C62" s="189"/>
      <c r="D62" s="189"/>
      <c r="E62" s="29"/>
      <c r="F62" s="22"/>
    </row>
    <row r="63" spans="1:6" ht="14.25" x14ac:dyDescent="0.2">
      <c r="A63" s="22"/>
      <c r="B63" s="189"/>
      <c r="C63" s="189"/>
      <c r="D63" s="189"/>
      <c r="E63" s="29"/>
      <c r="F63" s="22"/>
    </row>
    <row r="64" spans="1:6" ht="14.25" x14ac:dyDescent="0.2">
      <c r="A64" s="22"/>
      <c r="B64" s="189"/>
      <c r="C64" s="189"/>
      <c r="D64" s="189"/>
      <c r="E64" s="29"/>
      <c r="F64" s="22"/>
    </row>
    <row r="65" spans="1:6" ht="14.25" x14ac:dyDescent="0.2">
      <c r="A65" s="22"/>
      <c r="B65" s="189"/>
      <c r="C65" s="189"/>
      <c r="D65" s="189"/>
      <c r="E65" s="29"/>
      <c r="F65" s="22"/>
    </row>
    <row r="66" spans="1:6" ht="14.25" x14ac:dyDescent="0.2">
      <c r="A66" s="22"/>
      <c r="B66" s="189"/>
      <c r="C66" s="189"/>
      <c r="D66" s="189"/>
      <c r="E66" s="29"/>
      <c r="F66" s="22"/>
    </row>
    <row r="67" spans="1:6" ht="14.25" x14ac:dyDescent="0.2">
      <c r="A67" s="22"/>
      <c r="B67" s="189"/>
      <c r="C67" s="189"/>
      <c r="D67" s="189"/>
      <c r="E67" s="29"/>
      <c r="F67" s="22"/>
    </row>
    <row r="68" spans="1:6" ht="14.25" x14ac:dyDescent="0.2">
      <c r="A68" s="22"/>
      <c r="B68" s="189"/>
      <c r="C68" s="189"/>
      <c r="D68" s="189"/>
      <c r="E68" s="29"/>
      <c r="F68" s="22"/>
    </row>
    <row r="69" spans="1:6" ht="14.25" x14ac:dyDescent="0.2">
      <c r="A69" s="22"/>
      <c r="B69" s="189"/>
      <c r="C69" s="189"/>
      <c r="D69" s="189"/>
      <c r="E69" s="29"/>
      <c r="F69" s="22"/>
    </row>
    <row r="70" spans="1:6" ht="14.25" x14ac:dyDescent="0.2">
      <c r="A70" s="22"/>
      <c r="B70" s="189"/>
      <c r="C70" s="189"/>
      <c r="D70" s="189"/>
      <c r="E70" s="29"/>
      <c r="F70" s="22"/>
    </row>
    <row r="71" spans="1:6" ht="14.25" x14ac:dyDescent="0.2">
      <c r="A71" s="22"/>
      <c r="B71" s="189"/>
      <c r="C71" s="189"/>
      <c r="D71" s="189"/>
      <c r="E71" s="29"/>
      <c r="F71" s="22"/>
    </row>
    <row r="72" spans="1:6" ht="14.25" x14ac:dyDescent="0.2">
      <c r="A72" s="22"/>
      <c r="B72" s="189"/>
      <c r="C72" s="189"/>
      <c r="D72" s="189"/>
      <c r="E72" s="29"/>
      <c r="F72" s="22"/>
    </row>
    <row r="73" spans="1:6" ht="14.25" x14ac:dyDescent="0.2">
      <c r="A73" s="22"/>
      <c r="B73" s="189"/>
      <c r="C73" s="189"/>
      <c r="D73" s="189"/>
      <c r="E73" s="29"/>
      <c r="F73" s="22"/>
    </row>
    <row r="74" spans="1:6" ht="13.5" customHeight="1" x14ac:dyDescent="0.2">
      <c r="A74" s="22"/>
      <c r="B74" s="189"/>
      <c r="C74" s="189"/>
      <c r="D74" s="189"/>
      <c r="E74" s="29"/>
      <c r="F74" s="22"/>
    </row>
    <row r="75" spans="1:6" ht="13.5" customHeight="1" x14ac:dyDescent="0.2">
      <c r="A75" s="22"/>
      <c r="B75" s="26" t="s">
        <v>17</v>
      </c>
      <c r="C75" s="27"/>
      <c r="D75" s="27"/>
      <c r="E75" s="30">
        <f>17.5*225</f>
        <v>3937.5</v>
      </c>
      <c r="F75" s="22"/>
    </row>
    <row r="76" spans="1:6" ht="13.5" customHeight="1" x14ac:dyDescent="0.2">
      <c r="A76" s="22"/>
      <c r="B76" s="35" t="s">
        <v>14</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3937.5</v>
      </c>
      <c r="F78" s="22"/>
    </row>
    <row r="79" spans="1:6" ht="13.5" customHeight="1" x14ac:dyDescent="0.2">
      <c r="A79" s="22"/>
      <c r="B79" s="27" t="s">
        <v>5</v>
      </c>
      <c r="C79" s="32">
        <v>0.05</v>
      </c>
      <c r="D79" s="27"/>
      <c r="E79" s="36">
        <f>ROUND(E78*C79,2)</f>
        <v>196.88</v>
      </c>
      <c r="F79" s="22"/>
    </row>
    <row r="80" spans="1:6" ht="13.5" customHeight="1" x14ac:dyDescent="0.2">
      <c r="A80" s="22"/>
      <c r="B80" s="27" t="s">
        <v>4</v>
      </c>
      <c r="C80" s="43">
        <v>9.9750000000000005E-2</v>
      </c>
      <c r="D80" s="27"/>
      <c r="E80" s="44">
        <f>ROUND(E78*C80,2)</f>
        <v>392.77</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4527.1499999999996</v>
      </c>
      <c r="F82" s="22"/>
    </row>
    <row r="83" spans="1:6" ht="15.75" thickTop="1" x14ac:dyDescent="0.2">
      <c r="A83" s="22"/>
      <c r="B83" s="192"/>
      <c r="C83" s="192"/>
      <c r="D83" s="192"/>
      <c r="E83" s="37"/>
      <c r="F83" s="22"/>
    </row>
    <row r="84" spans="1:6" ht="15" x14ac:dyDescent="0.2">
      <c r="A84" s="22"/>
      <c r="B84" s="191" t="s">
        <v>20</v>
      </c>
      <c r="C84" s="191"/>
      <c r="D84" s="191"/>
      <c r="E84" s="37">
        <v>0</v>
      </c>
      <c r="F84" s="22"/>
    </row>
    <row r="85" spans="1:6" ht="15" x14ac:dyDescent="0.2">
      <c r="A85" s="22"/>
      <c r="B85" s="192"/>
      <c r="C85" s="192"/>
      <c r="D85" s="192"/>
      <c r="E85" s="37"/>
      <c r="F85" s="22"/>
    </row>
    <row r="86" spans="1:6" ht="19.5" customHeight="1" x14ac:dyDescent="0.2">
      <c r="A86" s="22"/>
      <c r="B86" s="38" t="s">
        <v>19</v>
      </c>
      <c r="C86" s="39"/>
      <c r="D86" s="39"/>
      <c r="E86" s="40">
        <f>E82-E84</f>
        <v>4527.1499999999996</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7"/>
      <c r="C89" s="187"/>
      <c r="D89" s="187"/>
      <c r="E89" s="187"/>
      <c r="F89" s="22"/>
    </row>
    <row r="90" spans="1:6" ht="14.25" x14ac:dyDescent="0.2">
      <c r="A90" s="195" t="s">
        <v>32</v>
      </c>
      <c r="B90" s="195"/>
      <c r="C90" s="195"/>
      <c r="D90" s="195"/>
      <c r="E90" s="195"/>
      <c r="F90" s="195"/>
    </row>
    <row r="91" spans="1:6" ht="14.25" x14ac:dyDescent="0.2">
      <c r="A91" s="193" t="s">
        <v>7</v>
      </c>
      <c r="B91" s="193"/>
      <c r="C91" s="193"/>
      <c r="D91" s="193"/>
      <c r="E91" s="193"/>
      <c r="F91" s="193"/>
    </row>
    <row r="92" spans="1:6" x14ac:dyDescent="0.2">
      <c r="A92" s="22"/>
      <c r="B92" s="22"/>
      <c r="C92" s="22"/>
      <c r="D92" s="22"/>
      <c r="E92" s="22"/>
      <c r="F92" s="22"/>
    </row>
    <row r="93" spans="1:6" x14ac:dyDescent="0.2">
      <c r="A93" s="22"/>
      <c r="B93" s="188"/>
      <c r="C93" s="188"/>
      <c r="D93" s="188"/>
      <c r="E93" s="188"/>
      <c r="F93" s="22"/>
    </row>
    <row r="94" spans="1:6" ht="15" x14ac:dyDescent="0.2">
      <c r="A94" s="194" t="s">
        <v>8</v>
      </c>
      <c r="B94" s="194"/>
      <c r="C94" s="194"/>
      <c r="D94" s="194"/>
      <c r="E94" s="194"/>
      <c r="F94" s="194"/>
    </row>
    <row r="96" spans="1:6" ht="39.75" customHeight="1" x14ac:dyDescent="0.2">
      <c r="B96" s="185"/>
      <c r="C96" s="186"/>
      <c r="D96" s="186"/>
    </row>
    <row r="97" spans="2:4" ht="13.5" customHeight="1" x14ac:dyDescent="0.2"/>
    <row r="98" spans="2:4" x14ac:dyDescent="0.2">
      <c r="B98" s="17"/>
      <c r="C98" s="17"/>
      <c r="D98" s="17"/>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4073-EBD3-4CDC-9030-10B07F74AE8A}">
  <sheetPr>
    <pageSetUpPr fitToPage="1"/>
  </sheetPr>
  <dimension ref="A12:F91"/>
  <sheetViews>
    <sheetView view="pageBreakPreview" topLeftCell="A19" zoomScale="80" zoomScaleNormal="100" zoomScaleSheetLayoutView="80" workbookViewId="0">
      <selection activeCell="B50" sqref="B50:D5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84</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85</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t="s">
        <v>99</v>
      </c>
      <c r="C34" s="205"/>
      <c r="D34" s="205"/>
      <c r="E34" s="60"/>
      <c r="F34" s="50"/>
    </row>
    <row r="35" spans="1:6" ht="14.25" x14ac:dyDescent="0.2">
      <c r="A35" s="50"/>
      <c r="B35" s="205"/>
      <c r="C35" s="205"/>
      <c r="D35" s="205"/>
      <c r="E35" s="60"/>
      <c r="F35" s="50"/>
    </row>
    <row r="36" spans="1:6" ht="14.25" x14ac:dyDescent="0.2">
      <c r="A36" s="50"/>
      <c r="B36" s="205" t="s">
        <v>89</v>
      </c>
      <c r="C36" s="205"/>
      <c r="D36" s="205"/>
      <c r="E36" s="60"/>
      <c r="F36" s="50"/>
    </row>
    <row r="37" spans="1:6" ht="14.25" x14ac:dyDescent="0.2">
      <c r="A37" s="50"/>
      <c r="B37" s="205"/>
      <c r="C37" s="205"/>
      <c r="D37" s="205"/>
      <c r="E37" s="60"/>
      <c r="F37" s="50"/>
    </row>
    <row r="38" spans="1:6" ht="14.25" x14ac:dyDescent="0.2">
      <c r="A38" s="50"/>
      <c r="B38" s="205" t="s">
        <v>90</v>
      </c>
      <c r="C38" s="205"/>
      <c r="D38" s="205"/>
      <c r="E38" s="60"/>
      <c r="F38" s="50"/>
    </row>
    <row r="39" spans="1:6" ht="14.25" x14ac:dyDescent="0.2">
      <c r="A39" s="50"/>
      <c r="B39" s="205"/>
      <c r="C39" s="205"/>
      <c r="D39" s="205"/>
      <c r="E39" s="60"/>
      <c r="F39" s="50"/>
    </row>
    <row r="40" spans="1:6" ht="14.25" x14ac:dyDescent="0.2">
      <c r="A40" s="50"/>
      <c r="B40" s="205" t="s">
        <v>91</v>
      </c>
      <c r="C40" s="205"/>
      <c r="D40" s="205"/>
      <c r="E40" s="60"/>
      <c r="F40" s="50"/>
    </row>
    <row r="41" spans="1:6" ht="14.25" x14ac:dyDescent="0.2">
      <c r="A41" s="50"/>
      <c r="B41" s="205"/>
      <c r="C41" s="205"/>
      <c r="D41" s="205"/>
      <c r="E41" s="60"/>
      <c r="F41" s="50"/>
    </row>
    <row r="42" spans="1:6" ht="14.25" x14ac:dyDescent="0.2">
      <c r="A42" s="50"/>
      <c r="B42" s="205" t="s">
        <v>92</v>
      </c>
      <c r="C42" s="205"/>
      <c r="D42" s="205"/>
      <c r="E42" s="60"/>
      <c r="F42" s="50"/>
    </row>
    <row r="43" spans="1:6" ht="14.25" x14ac:dyDescent="0.2">
      <c r="A43" s="50"/>
      <c r="B43" s="205"/>
      <c r="C43" s="205"/>
      <c r="D43" s="205"/>
      <c r="E43" s="60"/>
      <c r="F43" s="50"/>
    </row>
    <row r="44" spans="1:6" ht="14.25" x14ac:dyDescent="0.2">
      <c r="A44" s="50"/>
      <c r="B44" s="205" t="s">
        <v>94</v>
      </c>
      <c r="C44" s="205"/>
      <c r="D44" s="205"/>
      <c r="E44" s="60"/>
      <c r="F44" s="50"/>
    </row>
    <row r="45" spans="1:6" ht="14.25" x14ac:dyDescent="0.2">
      <c r="A45" s="50"/>
      <c r="B45" s="205"/>
      <c r="C45" s="205"/>
      <c r="D45" s="205"/>
      <c r="E45" s="60"/>
      <c r="F45" s="50"/>
    </row>
    <row r="46" spans="1:6" ht="14.25" x14ac:dyDescent="0.2">
      <c r="A46" s="50"/>
      <c r="B46" s="205" t="s">
        <v>93</v>
      </c>
      <c r="C46" s="205"/>
      <c r="D46" s="205"/>
      <c r="E46" s="60"/>
      <c r="F46" s="50"/>
    </row>
    <row r="47" spans="1:6" ht="14.25" x14ac:dyDescent="0.2">
      <c r="A47" s="50"/>
      <c r="B47" s="205"/>
      <c r="C47" s="205"/>
      <c r="D47" s="205"/>
      <c r="E47" s="60"/>
      <c r="F47" s="50"/>
    </row>
    <row r="48" spans="1:6" ht="14.25" x14ac:dyDescent="0.2">
      <c r="A48" s="50"/>
      <c r="B48" s="205" t="s">
        <v>95</v>
      </c>
      <c r="C48" s="205"/>
      <c r="D48" s="205"/>
      <c r="E48" s="60"/>
      <c r="F48" s="50"/>
    </row>
    <row r="49" spans="1:6" ht="14.25" x14ac:dyDescent="0.2">
      <c r="A49" s="50"/>
      <c r="B49" s="205"/>
      <c r="C49" s="205"/>
      <c r="D49" s="205"/>
      <c r="E49" s="60"/>
      <c r="F49" s="50"/>
    </row>
    <row r="50" spans="1:6" ht="30" customHeight="1" x14ac:dyDescent="0.2">
      <c r="A50" s="50"/>
      <c r="B50" s="205" t="s">
        <v>100</v>
      </c>
      <c r="C50" s="205"/>
      <c r="D50" s="205"/>
      <c r="E50" s="60"/>
      <c r="F50" s="50"/>
    </row>
    <row r="51" spans="1:6" ht="14.25" x14ac:dyDescent="0.2">
      <c r="A51" s="50"/>
      <c r="B51" s="205"/>
      <c r="C51" s="205"/>
      <c r="D51" s="205"/>
      <c r="E51" s="60"/>
      <c r="F51" s="50"/>
    </row>
    <row r="52" spans="1:6" ht="14.25" x14ac:dyDescent="0.2">
      <c r="A52" s="50"/>
      <c r="B52" s="205" t="s">
        <v>96</v>
      </c>
      <c r="C52" s="205"/>
      <c r="D52" s="205"/>
      <c r="E52" s="60"/>
      <c r="F52" s="50"/>
    </row>
    <row r="53" spans="1:6" ht="14.25" x14ac:dyDescent="0.2">
      <c r="A53" s="50"/>
      <c r="B53" s="205"/>
      <c r="C53" s="205"/>
      <c r="D53" s="205"/>
      <c r="E53" s="60"/>
      <c r="F53" s="50"/>
    </row>
    <row r="54" spans="1:6" ht="14.25" x14ac:dyDescent="0.2">
      <c r="A54" s="50"/>
      <c r="B54" s="61" t="s">
        <v>97</v>
      </c>
      <c r="C54" s="61"/>
      <c r="D54" s="61"/>
      <c r="E54" s="60"/>
      <c r="F54" s="50"/>
    </row>
    <row r="55" spans="1:6" ht="14.25" x14ac:dyDescent="0.2">
      <c r="A55" s="50"/>
      <c r="B55" s="205"/>
      <c r="C55" s="205"/>
      <c r="D55" s="205"/>
      <c r="E55" s="60"/>
      <c r="F55" s="50"/>
    </row>
    <row r="56" spans="1:6" ht="14.25" x14ac:dyDescent="0.2">
      <c r="A56" s="50"/>
      <c r="B56" s="205" t="s">
        <v>98</v>
      </c>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30.75</v>
      </c>
      <c r="D66" s="74">
        <v>255</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7841.25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7841.25</v>
      </c>
      <c r="F71" s="50"/>
    </row>
    <row r="72" spans="1:6" ht="13.5" customHeight="1" x14ac:dyDescent="0.2">
      <c r="A72" s="50"/>
      <c r="B72" s="51" t="s">
        <v>5</v>
      </c>
      <c r="C72" s="63">
        <v>0.05</v>
      </c>
      <c r="D72" s="51"/>
      <c r="E72" s="36">
        <f>ROUND(E71*C72,2)</f>
        <v>392.06</v>
      </c>
      <c r="F72" s="50"/>
    </row>
    <row r="73" spans="1:6" ht="13.5" customHeight="1" x14ac:dyDescent="0.2">
      <c r="A73" s="50"/>
      <c r="B73" s="51" t="s">
        <v>4</v>
      </c>
      <c r="C73" s="64">
        <v>9.9750000000000005E-2</v>
      </c>
      <c r="D73" s="51"/>
      <c r="E73" s="44">
        <f>ROUND(E71*C73,2)</f>
        <v>782.16</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9015.4699999999993</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9015.4699999999993</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0:D50"/>
    <mergeCell ref="B51:D51"/>
    <mergeCell ref="B52:D52"/>
    <mergeCell ref="B53:D53"/>
    <mergeCell ref="B55:D55"/>
    <mergeCell ref="B62:D62"/>
    <mergeCell ref="B63:D63"/>
    <mergeCell ref="B64:D64"/>
    <mergeCell ref="B67:D67"/>
    <mergeCell ref="B56:D56"/>
    <mergeCell ref="B57:D57"/>
    <mergeCell ref="B58:D58"/>
    <mergeCell ref="B59:D59"/>
    <mergeCell ref="B60:D60"/>
    <mergeCell ref="B61:D61"/>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B00B8F57-A20E-42E5-8AE1-325CE517117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51EC-7560-43B7-8275-9DA850AF3879}">
  <sheetPr>
    <pageSetUpPr fitToPage="1"/>
  </sheetPr>
  <dimension ref="A12:F89"/>
  <sheetViews>
    <sheetView view="pageBreakPreview" topLeftCell="A28" zoomScale="80" zoomScaleNormal="100" zoomScaleSheetLayoutView="80" workbookViewId="0">
      <selection activeCell="E66" sqref="E66"/>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106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101</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28.5" customHeight="1" x14ac:dyDescent="0.2">
      <c r="A34" s="50"/>
      <c r="B34" s="205" t="s">
        <v>102</v>
      </c>
      <c r="C34" s="205"/>
      <c r="D34" s="205"/>
      <c r="E34" s="60"/>
      <c r="F34" s="50"/>
    </row>
    <row r="35" spans="1:6" ht="14.25" x14ac:dyDescent="0.2">
      <c r="A35" s="50"/>
      <c r="B35" s="205"/>
      <c r="C35" s="205"/>
      <c r="D35" s="205"/>
      <c r="E35" s="60"/>
      <c r="F35" s="50"/>
    </row>
    <row r="36" spans="1:6" ht="29.25" customHeight="1" x14ac:dyDescent="0.2">
      <c r="A36" s="50"/>
      <c r="B36" s="205" t="s">
        <v>103</v>
      </c>
      <c r="C36" s="205"/>
      <c r="D36" s="205"/>
      <c r="E36" s="60"/>
      <c r="F36" s="50"/>
    </row>
    <row r="37" spans="1:6" ht="14.25" x14ac:dyDescent="0.2">
      <c r="A37" s="50"/>
      <c r="B37" s="205"/>
      <c r="C37" s="205"/>
      <c r="D37" s="205"/>
      <c r="E37" s="60"/>
      <c r="F37" s="50"/>
    </row>
    <row r="38" spans="1:6" ht="14.25" x14ac:dyDescent="0.2">
      <c r="A38" s="50"/>
      <c r="B38" s="205" t="s">
        <v>104</v>
      </c>
      <c r="C38" s="205"/>
      <c r="D38" s="205"/>
      <c r="E38" s="60"/>
      <c r="F38" s="50"/>
    </row>
    <row r="39" spans="1:6" ht="14.25" x14ac:dyDescent="0.2">
      <c r="A39" s="50"/>
      <c r="B39" s="205"/>
      <c r="C39" s="205"/>
      <c r="D39" s="205"/>
      <c r="E39" s="60"/>
      <c r="F39" s="50"/>
    </row>
    <row r="40" spans="1:6" ht="14.25" x14ac:dyDescent="0.2">
      <c r="A40" s="50"/>
      <c r="B40" s="205" t="s">
        <v>105</v>
      </c>
      <c r="C40" s="205"/>
      <c r="D40" s="205"/>
      <c r="E40" s="60"/>
      <c r="F40" s="50"/>
    </row>
    <row r="41" spans="1:6" ht="14.25" x14ac:dyDescent="0.2">
      <c r="A41" s="50"/>
      <c r="B41" s="205"/>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30" customHeight="1"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61"/>
      <c r="C54" s="61"/>
      <c r="D54" s="61"/>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61"/>
      <c r="C63" s="72" t="s">
        <v>87</v>
      </c>
      <c r="D63" s="72" t="s">
        <v>88</v>
      </c>
      <c r="E63" s="60"/>
      <c r="F63" s="50"/>
    </row>
    <row r="64" spans="1:6" ht="14.25" x14ac:dyDescent="0.2">
      <c r="A64" s="50"/>
      <c r="B64" s="61"/>
      <c r="C64" s="73">
        <v>6.5</v>
      </c>
      <c r="D64" s="74">
        <v>255</v>
      </c>
      <c r="E64" s="60"/>
      <c r="F64" s="50"/>
    </row>
    <row r="65" spans="1:6" ht="13.5" customHeight="1" x14ac:dyDescent="0.2">
      <c r="A65" s="50"/>
      <c r="B65" s="205"/>
      <c r="C65" s="205"/>
      <c r="D65" s="205"/>
      <c r="E65" s="60"/>
      <c r="F65" s="50"/>
    </row>
    <row r="66" spans="1:6" ht="13.5" customHeight="1" x14ac:dyDescent="0.2">
      <c r="A66" s="50"/>
      <c r="B66" s="49" t="s">
        <v>17</v>
      </c>
      <c r="C66" s="51"/>
      <c r="D66" s="51"/>
      <c r="E66" s="30">
        <f>C64*D64</f>
        <v>1657.5</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1657.5</v>
      </c>
      <c r="F69" s="50"/>
    </row>
    <row r="70" spans="1:6" ht="13.5" customHeight="1" x14ac:dyDescent="0.2">
      <c r="A70" s="50"/>
      <c r="B70" s="51" t="s">
        <v>5</v>
      </c>
      <c r="C70" s="63">
        <v>0.05</v>
      </c>
      <c r="D70" s="51"/>
      <c r="E70" s="36">
        <f>ROUND(E69*C70,2)</f>
        <v>82.88</v>
      </c>
      <c r="F70" s="50"/>
    </row>
    <row r="71" spans="1:6" ht="13.5" customHeight="1" x14ac:dyDescent="0.2">
      <c r="A71" s="50"/>
      <c r="B71" s="51" t="s">
        <v>4</v>
      </c>
      <c r="C71" s="64">
        <v>9.9750000000000005E-2</v>
      </c>
      <c r="D71" s="51"/>
      <c r="E71" s="44">
        <f>ROUND(E69*C71,2)</f>
        <v>165.34</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1905.72</v>
      </c>
      <c r="F73" s="50"/>
    </row>
    <row r="74" spans="1:6" ht="15.75" thickTop="1" x14ac:dyDescent="0.2">
      <c r="A74" s="50"/>
      <c r="B74" s="200"/>
      <c r="C74" s="200"/>
      <c r="D74" s="200"/>
      <c r="E74" s="66"/>
      <c r="F74" s="50"/>
    </row>
    <row r="75" spans="1:6" ht="15" x14ac:dyDescent="0.2">
      <c r="A75" s="50"/>
      <c r="B75" s="201" t="s">
        <v>20</v>
      </c>
      <c r="C75" s="201"/>
      <c r="D75" s="201"/>
      <c r="E75" s="66">
        <v>0</v>
      </c>
      <c r="F75" s="50"/>
    </row>
    <row r="76" spans="1:6" ht="15" x14ac:dyDescent="0.2">
      <c r="A76" s="50"/>
      <c r="B76" s="200"/>
      <c r="C76" s="200"/>
      <c r="D76" s="200"/>
      <c r="E76" s="66"/>
      <c r="F76" s="50"/>
    </row>
    <row r="77" spans="1:6" ht="19.5" customHeight="1" x14ac:dyDescent="0.2">
      <c r="A77" s="50"/>
      <c r="B77" s="67" t="s">
        <v>19</v>
      </c>
      <c r="C77" s="68"/>
      <c r="D77" s="68"/>
      <c r="E77" s="69">
        <f>E73-E75</f>
        <v>1905.72</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2"/>
      <c r="C80" s="202"/>
      <c r="D80" s="202"/>
      <c r="E80" s="202"/>
      <c r="F80" s="50"/>
    </row>
    <row r="81" spans="1:6" ht="14.25" x14ac:dyDescent="0.2">
      <c r="A81" s="203" t="s">
        <v>32</v>
      </c>
      <c r="B81" s="203"/>
      <c r="C81" s="203"/>
      <c r="D81" s="203"/>
      <c r="E81" s="203"/>
      <c r="F81" s="203"/>
    </row>
    <row r="82" spans="1:6" ht="14.25" x14ac:dyDescent="0.2">
      <c r="A82" s="204" t="s">
        <v>67</v>
      </c>
      <c r="B82" s="204"/>
      <c r="C82" s="204"/>
      <c r="D82" s="204"/>
      <c r="E82" s="204"/>
      <c r="F82" s="204"/>
    </row>
    <row r="83" spans="1:6" x14ac:dyDescent="0.2">
      <c r="A83" s="50"/>
      <c r="B83" s="50"/>
      <c r="C83" s="50"/>
      <c r="D83" s="50"/>
      <c r="E83" s="50"/>
      <c r="F83" s="50"/>
    </row>
    <row r="84" spans="1:6" x14ac:dyDescent="0.2">
      <c r="A84" s="50"/>
      <c r="B84" s="196"/>
      <c r="C84" s="196"/>
      <c r="D84" s="196"/>
      <c r="E84" s="196"/>
      <c r="F84" s="50"/>
    </row>
    <row r="85" spans="1:6" ht="15" x14ac:dyDescent="0.2">
      <c r="A85" s="197" t="s">
        <v>8</v>
      </c>
      <c r="B85" s="197"/>
      <c r="C85" s="197"/>
      <c r="D85" s="197"/>
      <c r="E85" s="197"/>
      <c r="F85" s="197"/>
    </row>
    <row r="87" spans="1:6" ht="39.75" customHeight="1" x14ac:dyDescent="0.2">
      <c r="B87" s="198"/>
      <c r="C87" s="199"/>
      <c r="D87" s="199"/>
    </row>
    <row r="88" spans="1:6" ht="13.5" customHeight="1" x14ac:dyDescent="0.2"/>
    <row r="89" spans="1:6" x14ac:dyDescent="0.2">
      <c r="B89" s="70"/>
      <c r="C89" s="70"/>
      <c r="D89" s="70"/>
    </row>
  </sheetData>
  <mergeCells count="40">
    <mergeCell ref="B87:D87"/>
    <mergeCell ref="B61:D61"/>
    <mergeCell ref="B62:D62"/>
    <mergeCell ref="B65:D65"/>
    <mergeCell ref="B74:D74"/>
    <mergeCell ref="B75:D75"/>
    <mergeCell ref="B76:D76"/>
    <mergeCell ref="B80:E80"/>
    <mergeCell ref="A81:F81"/>
    <mergeCell ref="A82:F82"/>
    <mergeCell ref="B84:E84"/>
    <mergeCell ref="A85:F85"/>
    <mergeCell ref="B57:D57"/>
    <mergeCell ref="B58:D58"/>
    <mergeCell ref="B59:D59"/>
    <mergeCell ref="B60:D60"/>
    <mergeCell ref="B50:D50"/>
    <mergeCell ref="B51:D51"/>
    <mergeCell ref="B52:D52"/>
    <mergeCell ref="B53:D53"/>
    <mergeCell ref="B55:D55"/>
    <mergeCell ref="B56:D56"/>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4:B76 B12:B20 B33:B65" xr:uid="{0BFE3BDD-A361-4FAB-8F4A-771C69A6781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D51A-BE58-434A-8FBB-5ACA1B3314C0}">
  <sheetPr>
    <pageSetUpPr fitToPage="1"/>
  </sheetPr>
  <dimension ref="A12:F91"/>
  <sheetViews>
    <sheetView view="pageBreakPreview" topLeftCell="A31" zoomScale="80" zoomScaleNormal="100" zoomScaleSheetLayoutView="80" workbookViewId="0">
      <selection activeCell="B67" sqref="B67:D6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108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107</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28.5" customHeight="1" x14ac:dyDescent="0.2">
      <c r="A34" s="50"/>
      <c r="B34" s="205" t="s">
        <v>109</v>
      </c>
      <c r="C34" s="205"/>
      <c r="D34" s="205"/>
      <c r="E34" s="60"/>
      <c r="F34" s="50"/>
    </row>
    <row r="35" spans="1:6" ht="14.25" x14ac:dyDescent="0.2">
      <c r="A35" s="50"/>
      <c r="B35" s="205"/>
      <c r="C35" s="205"/>
      <c r="D35" s="205"/>
      <c r="E35" s="60"/>
      <c r="F35" s="50"/>
    </row>
    <row r="36" spans="1:6" ht="14.25" x14ac:dyDescent="0.2">
      <c r="A36" s="50"/>
      <c r="B36" s="205" t="s">
        <v>110</v>
      </c>
      <c r="C36" s="205"/>
      <c r="D36" s="205"/>
      <c r="E36" s="60"/>
      <c r="F36" s="50"/>
    </row>
    <row r="37" spans="1:6" ht="14.25" x14ac:dyDescent="0.2">
      <c r="A37" s="50"/>
      <c r="B37" s="205"/>
      <c r="C37" s="205"/>
      <c r="D37" s="205"/>
      <c r="E37" s="60"/>
      <c r="F37" s="50"/>
    </row>
    <row r="38" spans="1:6" ht="14.25" x14ac:dyDescent="0.2">
      <c r="A38" s="50"/>
      <c r="B38" s="205" t="s">
        <v>111</v>
      </c>
      <c r="C38" s="205"/>
      <c r="D38" s="205"/>
      <c r="E38" s="60"/>
      <c r="F38" s="50"/>
    </row>
    <row r="39" spans="1:6" ht="14.25" x14ac:dyDescent="0.2">
      <c r="A39" s="50"/>
      <c r="B39" s="205"/>
      <c r="C39" s="205"/>
      <c r="D39" s="205"/>
      <c r="E39" s="60"/>
      <c r="F39" s="50"/>
    </row>
    <row r="40" spans="1:6" ht="14.25" x14ac:dyDescent="0.2">
      <c r="A40" s="50"/>
      <c r="B40" s="205" t="s">
        <v>113</v>
      </c>
      <c r="C40" s="205"/>
      <c r="D40" s="205"/>
      <c r="E40" s="60"/>
      <c r="F40" s="50"/>
    </row>
    <row r="41" spans="1:6" ht="14.25" x14ac:dyDescent="0.2">
      <c r="A41" s="50"/>
      <c r="B41" s="205"/>
      <c r="C41" s="205"/>
      <c r="D41" s="205"/>
      <c r="E41" s="60"/>
      <c r="F41" s="50"/>
    </row>
    <row r="42" spans="1:6" ht="14.25" x14ac:dyDescent="0.2">
      <c r="A42" s="50"/>
      <c r="B42" s="205" t="s">
        <v>112</v>
      </c>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61"/>
      <c r="C56" s="61"/>
      <c r="D56" s="61"/>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11.5</v>
      </c>
      <c r="D66" s="74">
        <v>265</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3047.5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3047.5</v>
      </c>
      <c r="F71" s="50"/>
    </row>
    <row r="72" spans="1:6" ht="13.5" customHeight="1" x14ac:dyDescent="0.2">
      <c r="A72" s="50"/>
      <c r="B72" s="51" t="s">
        <v>5</v>
      </c>
      <c r="C72" s="63">
        <v>0.05</v>
      </c>
      <c r="D72" s="51"/>
      <c r="E72" s="36">
        <f>ROUND(E71*C72,2)</f>
        <v>152.38</v>
      </c>
      <c r="F72" s="50"/>
    </row>
    <row r="73" spans="1:6" ht="13.5" customHeight="1" x14ac:dyDescent="0.2">
      <c r="A73" s="50"/>
      <c r="B73" s="51" t="s">
        <v>4</v>
      </c>
      <c r="C73" s="64">
        <v>9.9750000000000005E-2</v>
      </c>
      <c r="D73" s="51"/>
      <c r="E73" s="44">
        <f>ROUND(E71*C73,2)</f>
        <v>303.99</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3503.87</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3503.87</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51:D51"/>
    <mergeCell ref="B38:D38"/>
    <mergeCell ref="B39:D39"/>
    <mergeCell ref="B40:D40"/>
    <mergeCell ref="B41:D41"/>
    <mergeCell ref="B42:D42"/>
    <mergeCell ref="B43:D43"/>
    <mergeCell ref="B44:D44"/>
    <mergeCell ref="B45:D45"/>
    <mergeCell ref="B46:D46"/>
    <mergeCell ref="B47:D47"/>
    <mergeCell ref="B50:D50"/>
    <mergeCell ref="B63:D63"/>
    <mergeCell ref="B64:D64"/>
    <mergeCell ref="B52:D52"/>
    <mergeCell ref="B53:D53"/>
    <mergeCell ref="B54:D54"/>
    <mergeCell ref="B55:D55"/>
    <mergeCell ref="B57:D57"/>
    <mergeCell ref="B58:D58"/>
    <mergeCell ref="A84:F84"/>
    <mergeCell ref="B86:E86"/>
    <mergeCell ref="A87:F87"/>
    <mergeCell ref="B89:D89"/>
    <mergeCell ref="B48:D48"/>
    <mergeCell ref="B49:D49"/>
    <mergeCell ref="B67:D67"/>
    <mergeCell ref="B76:D76"/>
    <mergeCell ref="B77:D77"/>
    <mergeCell ref="B78:D78"/>
    <mergeCell ref="B82:E82"/>
    <mergeCell ref="A83:F83"/>
    <mergeCell ref="B59:D59"/>
    <mergeCell ref="B60:D60"/>
    <mergeCell ref="B61:D61"/>
    <mergeCell ref="B62:D62"/>
  </mergeCells>
  <dataValidations count="1">
    <dataValidation type="list" allowBlank="1" showInputMessage="1" showErrorMessage="1" sqref="B76:B78 B12:B20 B33:B67" xr:uid="{C1DA66F5-D206-4523-9C01-BA8D134F78C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23E8E-AD2B-4683-96A8-281669F57B3E}">
  <sheetPr>
    <pageSetUpPr fitToPage="1"/>
  </sheetPr>
  <dimension ref="A12:F91"/>
  <sheetViews>
    <sheetView view="pageBreakPreview" zoomScale="80" zoomScaleNormal="100" zoomScaleSheetLayoutView="80" workbookViewId="0">
      <selection activeCell="B21" sqref="B21"/>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114</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115</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t="s">
        <v>116</v>
      </c>
      <c r="C34" s="205"/>
      <c r="D34" s="205"/>
      <c r="E34" s="60"/>
      <c r="F34" s="50"/>
    </row>
    <row r="35" spans="1:6" ht="14.25" x14ac:dyDescent="0.2">
      <c r="A35" s="50"/>
      <c r="B35" s="205"/>
      <c r="C35" s="205"/>
      <c r="D35" s="205"/>
      <c r="E35" s="60"/>
      <c r="F35" s="50"/>
    </row>
    <row r="36" spans="1:6" ht="14.25" x14ac:dyDescent="0.2">
      <c r="A36" s="50"/>
      <c r="B36" s="205" t="s">
        <v>117</v>
      </c>
      <c r="C36" s="205"/>
      <c r="D36" s="205"/>
      <c r="E36" s="60"/>
      <c r="F36" s="50"/>
    </row>
    <row r="37" spans="1:6" ht="14.25" x14ac:dyDescent="0.2">
      <c r="A37" s="50"/>
      <c r="B37" s="205"/>
      <c r="C37" s="205"/>
      <c r="D37" s="205"/>
      <c r="E37" s="60"/>
      <c r="F37" s="50"/>
    </row>
    <row r="38" spans="1:6" ht="14.25" customHeight="1" x14ac:dyDescent="0.2">
      <c r="A38" s="50"/>
      <c r="B38" s="205" t="s">
        <v>118</v>
      </c>
      <c r="C38" s="205"/>
      <c r="D38" s="205"/>
      <c r="E38" s="60"/>
      <c r="F38" s="50"/>
    </row>
    <row r="39" spans="1:6" ht="14.25" x14ac:dyDescent="0.2">
      <c r="A39" s="50"/>
      <c r="B39" s="205"/>
      <c r="C39" s="205"/>
      <c r="D39" s="205"/>
      <c r="E39" s="60"/>
      <c r="F39" s="50"/>
    </row>
    <row r="40" spans="1:6" ht="14.25" x14ac:dyDescent="0.2">
      <c r="A40" s="50"/>
      <c r="B40" s="205" t="s">
        <v>112</v>
      </c>
      <c r="C40" s="205"/>
      <c r="D40" s="205"/>
      <c r="E40" s="60"/>
      <c r="F40" s="50"/>
    </row>
    <row r="41" spans="1:6" ht="14.25" x14ac:dyDescent="0.2">
      <c r="A41" s="50"/>
      <c r="B41" s="205"/>
      <c r="C41" s="205"/>
      <c r="D41" s="205"/>
      <c r="E41" s="60"/>
      <c r="F41" s="50"/>
    </row>
    <row r="42" spans="1:6" ht="29.25" customHeight="1" x14ac:dyDescent="0.2">
      <c r="A42" s="50"/>
      <c r="B42" s="205" t="s">
        <v>119</v>
      </c>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61"/>
      <c r="C56" s="61"/>
      <c r="D56" s="61"/>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15.25</v>
      </c>
      <c r="D66" s="74">
        <v>265</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4041.25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4041.25</v>
      </c>
      <c r="F71" s="50"/>
    </row>
    <row r="72" spans="1:6" ht="13.5" customHeight="1" x14ac:dyDescent="0.2">
      <c r="A72" s="50"/>
      <c r="B72" s="51" t="s">
        <v>5</v>
      </c>
      <c r="C72" s="63">
        <v>0.05</v>
      </c>
      <c r="D72" s="51"/>
      <c r="E72" s="36">
        <f>ROUND(E71*C72,2)</f>
        <v>202.06</v>
      </c>
      <c r="F72" s="50"/>
    </row>
    <row r="73" spans="1:6" ht="13.5" customHeight="1" x14ac:dyDescent="0.2">
      <c r="A73" s="50"/>
      <c r="B73" s="51" t="s">
        <v>4</v>
      </c>
      <c r="C73" s="64">
        <v>9.9750000000000005E-2</v>
      </c>
      <c r="D73" s="51"/>
      <c r="E73" s="44">
        <f>ROUND(E71*C73,2)</f>
        <v>403.11</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4646.42</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4646.42</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2">
    <mergeCell ref="B89:D89"/>
    <mergeCell ref="B63:D63"/>
    <mergeCell ref="B64:D64"/>
    <mergeCell ref="B67:D67"/>
    <mergeCell ref="B76:D76"/>
    <mergeCell ref="B77:D77"/>
    <mergeCell ref="B78:D78"/>
    <mergeCell ref="B82:E82"/>
    <mergeCell ref="A83:F83"/>
    <mergeCell ref="A84:F84"/>
    <mergeCell ref="B86:E86"/>
    <mergeCell ref="A87:F87"/>
    <mergeCell ref="B62:D62"/>
    <mergeCell ref="B50:D50"/>
    <mergeCell ref="B51:D51"/>
    <mergeCell ref="B52:D52"/>
    <mergeCell ref="B53:D53"/>
    <mergeCell ref="B54:D54"/>
    <mergeCell ref="B55:D55"/>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05BCBF62-4D15-4B39-A9E7-A57189E85BE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BCEC8-BCBA-4C4F-86D3-10AD97A8D7E1}">
  <sheetPr>
    <pageSetUpPr fitToPage="1"/>
  </sheetPr>
  <dimension ref="A12:F91"/>
  <sheetViews>
    <sheetView view="pageBreakPreview" zoomScale="80" zoomScaleNormal="100" zoomScaleSheetLayoutView="80" workbookViewId="0">
      <selection activeCell="B40" sqref="B40:D4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121</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customHeight="1" x14ac:dyDescent="0.2">
      <c r="A34" s="50"/>
      <c r="B34" s="205" t="s">
        <v>118</v>
      </c>
      <c r="C34" s="205"/>
      <c r="D34" s="205"/>
      <c r="E34" s="60"/>
      <c r="F34" s="50"/>
    </row>
    <row r="35" spans="1:6" ht="14.25" x14ac:dyDescent="0.2">
      <c r="A35" s="50"/>
      <c r="B35" s="205"/>
      <c r="C35" s="205"/>
      <c r="D35" s="205"/>
      <c r="E35" s="60"/>
      <c r="F35" s="50"/>
    </row>
    <row r="36" spans="1:6" ht="14.25" x14ac:dyDescent="0.2">
      <c r="A36" s="50"/>
      <c r="B36" s="205" t="s">
        <v>116</v>
      </c>
      <c r="C36" s="205"/>
      <c r="D36" s="205"/>
      <c r="E36" s="60"/>
      <c r="F36" s="50"/>
    </row>
    <row r="37" spans="1:6" ht="14.25" x14ac:dyDescent="0.2">
      <c r="A37" s="50"/>
      <c r="B37" s="205"/>
      <c r="C37" s="205"/>
      <c r="D37" s="205"/>
      <c r="E37" s="60"/>
      <c r="F37" s="50"/>
    </row>
    <row r="38" spans="1:6" ht="14.25" customHeight="1" x14ac:dyDescent="0.2">
      <c r="A38" s="50"/>
      <c r="B38" s="205" t="s">
        <v>112</v>
      </c>
      <c r="C38" s="205"/>
      <c r="D38" s="205"/>
      <c r="E38" s="60"/>
      <c r="F38" s="50"/>
    </row>
    <row r="39" spans="1:6" ht="14.25" x14ac:dyDescent="0.2">
      <c r="A39" s="50"/>
      <c r="B39" s="205"/>
      <c r="C39" s="205"/>
      <c r="D39" s="205"/>
      <c r="E39" s="60"/>
      <c r="F39" s="50"/>
    </row>
    <row r="40" spans="1:6" ht="14.25" x14ac:dyDescent="0.2">
      <c r="A40" s="50"/>
      <c r="B40" s="205" t="s">
        <v>122</v>
      </c>
      <c r="C40" s="205"/>
      <c r="D40" s="205"/>
      <c r="E40" s="60"/>
      <c r="F40" s="50"/>
    </row>
    <row r="41" spans="1:6" ht="14.25" x14ac:dyDescent="0.2">
      <c r="A41" s="50"/>
      <c r="B41" s="205"/>
      <c r="C41" s="205"/>
      <c r="D41" s="205"/>
      <c r="E41" s="60"/>
      <c r="F41" s="50"/>
    </row>
    <row r="42" spans="1:6" ht="29.25" customHeight="1"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61"/>
      <c r="C56" s="61"/>
      <c r="D56" s="61"/>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7.25</v>
      </c>
      <c r="D66" s="74">
        <v>265</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1921.25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1921.25</v>
      </c>
      <c r="F71" s="50"/>
    </row>
    <row r="72" spans="1:6" ht="13.5" customHeight="1" x14ac:dyDescent="0.2">
      <c r="A72" s="50"/>
      <c r="B72" s="51" t="s">
        <v>5</v>
      </c>
      <c r="C72" s="63">
        <v>0.05</v>
      </c>
      <c r="D72" s="51"/>
      <c r="E72" s="36">
        <f>ROUND(E71*C72,2)</f>
        <v>96.06</v>
      </c>
      <c r="F72" s="50"/>
    </row>
    <row r="73" spans="1:6" ht="13.5" customHeight="1" x14ac:dyDescent="0.2">
      <c r="A73" s="50"/>
      <c r="B73" s="51" t="s">
        <v>4</v>
      </c>
      <c r="C73" s="64">
        <v>9.9750000000000005E-2</v>
      </c>
      <c r="D73" s="51"/>
      <c r="E73" s="44">
        <f>ROUND(E71*C73,2)</f>
        <v>191.64</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2208.9499999999998</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2208.9499999999998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7:D57"/>
    <mergeCell ref="B58:D58"/>
    <mergeCell ref="B59:D59"/>
    <mergeCell ref="B60:D60"/>
    <mergeCell ref="B61:D61"/>
    <mergeCell ref="B89:D89"/>
    <mergeCell ref="B63:D63"/>
    <mergeCell ref="B64:D64"/>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ED5209A5-D163-41D8-AEFC-3BCB18BBADA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00F9-7FAB-41F8-941D-A50D839DCDE0}">
  <sheetPr>
    <pageSetUpPr fitToPage="1"/>
  </sheetPr>
  <dimension ref="A12:F91"/>
  <sheetViews>
    <sheetView view="pageBreakPreview"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123</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124</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customHeight="1" x14ac:dyDescent="0.2">
      <c r="A34" s="50"/>
      <c r="B34" s="205" t="s">
        <v>125</v>
      </c>
      <c r="C34" s="205"/>
      <c r="D34" s="205"/>
      <c r="E34" s="60"/>
      <c r="F34" s="50"/>
    </row>
    <row r="35" spans="1:6" ht="14.25" x14ac:dyDescent="0.2">
      <c r="A35" s="50"/>
      <c r="B35" s="205"/>
      <c r="C35" s="205"/>
      <c r="D35" s="205"/>
      <c r="E35" s="60"/>
      <c r="F35" s="50"/>
    </row>
    <row r="36" spans="1:6" ht="14.25" x14ac:dyDescent="0.2">
      <c r="A36" s="50"/>
      <c r="B36" s="205" t="s">
        <v>112</v>
      </c>
      <c r="C36" s="205"/>
      <c r="D36" s="205"/>
      <c r="E36" s="60"/>
      <c r="F36" s="50"/>
    </row>
    <row r="37" spans="1:6" ht="14.25" x14ac:dyDescent="0.2">
      <c r="A37" s="50"/>
      <c r="B37" s="205"/>
      <c r="C37" s="205"/>
      <c r="D37" s="205"/>
      <c r="E37" s="60"/>
      <c r="F37" s="50"/>
    </row>
    <row r="38" spans="1:6" ht="14.25" customHeight="1" x14ac:dyDescent="0.2">
      <c r="A38" s="50"/>
      <c r="B38" s="205"/>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c r="C41" s="205"/>
      <c r="D41" s="205"/>
      <c r="E41" s="60"/>
      <c r="F41" s="50"/>
    </row>
    <row r="42" spans="1:6" ht="29.25" customHeight="1"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61"/>
      <c r="C56" s="61"/>
      <c r="D56" s="61"/>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1.75</v>
      </c>
      <c r="D66" s="74">
        <v>265</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463.75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463.75</v>
      </c>
      <c r="F71" s="50"/>
    </row>
    <row r="72" spans="1:6" ht="13.5" customHeight="1" x14ac:dyDescent="0.2">
      <c r="A72" s="50"/>
      <c r="B72" s="51" t="s">
        <v>5</v>
      </c>
      <c r="C72" s="63">
        <v>0.05</v>
      </c>
      <c r="D72" s="51"/>
      <c r="E72" s="36">
        <f>ROUND(E71*C72,2)</f>
        <v>23.19</v>
      </c>
      <c r="F72" s="50"/>
    </row>
    <row r="73" spans="1:6" ht="13.5" customHeight="1" x14ac:dyDescent="0.2">
      <c r="A73" s="50"/>
      <c r="B73" s="51" t="s">
        <v>4</v>
      </c>
      <c r="C73" s="64">
        <v>9.9750000000000005E-2</v>
      </c>
      <c r="D73" s="51"/>
      <c r="E73" s="44">
        <f>ROUND(E71*C73,2)</f>
        <v>46.26</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533.20000000000005</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533.20000000000005</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2">
    <mergeCell ref="B89:D89"/>
    <mergeCell ref="B63:D63"/>
    <mergeCell ref="B64:D64"/>
    <mergeCell ref="B67:D67"/>
    <mergeCell ref="B76:D76"/>
    <mergeCell ref="B77:D77"/>
    <mergeCell ref="B78:D78"/>
    <mergeCell ref="B82:E82"/>
    <mergeCell ref="A83:F83"/>
    <mergeCell ref="A84:F84"/>
    <mergeCell ref="B86:E86"/>
    <mergeCell ref="A87:F87"/>
    <mergeCell ref="B62:D62"/>
    <mergeCell ref="B50:D50"/>
    <mergeCell ref="B51:D51"/>
    <mergeCell ref="B52:D52"/>
    <mergeCell ref="B53:D53"/>
    <mergeCell ref="B54:D54"/>
    <mergeCell ref="B55:D55"/>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67CF2492-A33C-4C6D-80D2-036ECC4D0D5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FDF4-5638-4818-8EA0-2B79A770D7B2}">
  <sheetPr>
    <pageSetUpPr fitToPage="1"/>
  </sheetPr>
  <dimension ref="A12:F91"/>
  <sheetViews>
    <sheetView view="pageBreakPreview" zoomScale="80" zoomScaleNormal="100" zoomScaleSheetLayoutView="80" workbookViewId="0">
      <selection activeCell="B57" sqref="B57:D5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127</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customHeight="1" x14ac:dyDescent="0.2">
      <c r="A34" s="50"/>
      <c r="B34" s="205" t="s">
        <v>128</v>
      </c>
      <c r="C34" s="205"/>
      <c r="D34" s="205"/>
      <c r="E34" s="60"/>
      <c r="F34" s="50"/>
    </row>
    <row r="35" spans="1:6" ht="14.25" x14ac:dyDescent="0.2">
      <c r="A35" s="50"/>
      <c r="B35" s="205"/>
      <c r="C35" s="205"/>
      <c r="D35" s="205"/>
      <c r="E35" s="60"/>
      <c r="F35" s="50"/>
    </row>
    <row r="36" spans="1:6" ht="14.25" x14ac:dyDescent="0.2">
      <c r="A36" s="50"/>
      <c r="B36" s="205" t="s">
        <v>129</v>
      </c>
      <c r="C36" s="205"/>
      <c r="D36" s="205"/>
      <c r="E36" s="60"/>
      <c r="F36" s="50"/>
    </row>
    <row r="37" spans="1:6" ht="14.25" x14ac:dyDescent="0.2">
      <c r="A37" s="50"/>
      <c r="B37" s="205"/>
      <c r="C37" s="205"/>
      <c r="D37" s="205"/>
      <c r="E37" s="60"/>
      <c r="F37" s="50"/>
    </row>
    <row r="38" spans="1:6" ht="14.25" customHeight="1" x14ac:dyDescent="0.2">
      <c r="A38" s="50"/>
      <c r="B38" s="205"/>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c r="C41" s="205"/>
      <c r="D41" s="205"/>
      <c r="E41" s="60"/>
      <c r="F41" s="50"/>
    </row>
    <row r="42" spans="1:6" ht="29.25" customHeight="1"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61"/>
      <c r="C56" s="61"/>
      <c r="D56" s="61"/>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8.25</v>
      </c>
      <c r="D66" s="74">
        <v>325</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2681.25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2681.25</v>
      </c>
      <c r="F71" s="50"/>
    </row>
    <row r="72" spans="1:6" ht="13.5" customHeight="1" x14ac:dyDescent="0.2">
      <c r="A72" s="50"/>
      <c r="B72" s="51" t="s">
        <v>5</v>
      </c>
      <c r="C72" s="63">
        <v>0.05</v>
      </c>
      <c r="D72" s="51"/>
      <c r="E72" s="36">
        <f>ROUND(E71*C72,2)</f>
        <v>134.06</v>
      </c>
      <c r="F72" s="50"/>
    </row>
    <row r="73" spans="1:6" ht="13.5" customHeight="1" x14ac:dyDescent="0.2">
      <c r="A73" s="50"/>
      <c r="B73" s="51" t="s">
        <v>4</v>
      </c>
      <c r="C73" s="64">
        <v>9.9750000000000005E-2</v>
      </c>
      <c r="D73" s="51"/>
      <c r="E73" s="44">
        <f>ROUND(E71*C73,2)</f>
        <v>267.45</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3082.7599999999998</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3082.7599999999998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7:D57"/>
    <mergeCell ref="B58:D58"/>
    <mergeCell ref="B59:D59"/>
    <mergeCell ref="B60:D60"/>
    <mergeCell ref="B61:D61"/>
    <mergeCell ref="B89:D89"/>
    <mergeCell ref="B63:D63"/>
    <mergeCell ref="B64:D64"/>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1B347053-3CA7-41F8-82FC-B1AB7851B48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B949D-527F-416D-8EF0-DC979432FA42}">
  <sheetPr>
    <pageSetUpPr fitToPage="1"/>
  </sheetPr>
  <dimension ref="A12:F92"/>
  <sheetViews>
    <sheetView view="pageBreakPreview" topLeftCell="A4" zoomScale="80" zoomScaleNormal="100" zoomScaleSheetLayoutView="80" workbookViewId="0">
      <selection activeCell="B42" sqref="B42:D4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130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131</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customHeight="1" x14ac:dyDescent="0.2">
      <c r="A34" s="50"/>
      <c r="B34" s="205" t="s">
        <v>132</v>
      </c>
      <c r="C34" s="205"/>
      <c r="D34" s="205"/>
      <c r="E34" s="60"/>
      <c r="F34" s="50"/>
    </row>
    <row r="35" spans="1:6" ht="14.25" x14ac:dyDescent="0.2">
      <c r="A35" s="50"/>
      <c r="B35" s="205"/>
      <c r="C35" s="205"/>
      <c r="D35" s="205"/>
      <c r="E35" s="60"/>
      <c r="F35" s="50"/>
    </row>
    <row r="36" spans="1:6" ht="14.25" x14ac:dyDescent="0.2">
      <c r="A36" s="50"/>
      <c r="B36" s="205" t="s">
        <v>133</v>
      </c>
      <c r="C36" s="205"/>
      <c r="D36" s="205"/>
      <c r="E36" s="60"/>
      <c r="F36" s="50"/>
    </row>
    <row r="37" spans="1:6" ht="14.25" x14ac:dyDescent="0.2">
      <c r="A37" s="50"/>
      <c r="B37" s="205"/>
      <c r="C37" s="205"/>
      <c r="D37" s="205"/>
      <c r="E37" s="60"/>
      <c r="F37" s="50"/>
    </row>
    <row r="38" spans="1:6" ht="14.25" customHeight="1" x14ac:dyDescent="0.2">
      <c r="A38" s="50"/>
      <c r="B38" s="205" t="s">
        <v>134</v>
      </c>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61"/>
      <c r="C57" s="61"/>
      <c r="D57" s="61"/>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205"/>
      <c r="C65" s="205"/>
      <c r="D65" s="205"/>
      <c r="E65" s="60"/>
      <c r="F65" s="50"/>
    </row>
    <row r="66" spans="1:6" ht="14.25" x14ac:dyDescent="0.2">
      <c r="A66" s="50"/>
      <c r="B66" s="61"/>
      <c r="C66" s="72" t="s">
        <v>87</v>
      </c>
      <c r="D66" s="72" t="s">
        <v>88</v>
      </c>
      <c r="E66" s="60"/>
      <c r="F66" s="50"/>
    </row>
    <row r="67" spans="1:6" ht="14.25" x14ac:dyDescent="0.2">
      <c r="A67" s="50"/>
      <c r="B67" s="61"/>
      <c r="C67" s="73">
        <v>5.75</v>
      </c>
      <c r="D67" s="74">
        <v>325</v>
      </c>
      <c r="E67" s="60"/>
      <c r="F67" s="50"/>
    </row>
    <row r="68" spans="1:6" ht="13.5" customHeight="1" x14ac:dyDescent="0.2">
      <c r="A68" s="50"/>
      <c r="B68" s="205"/>
      <c r="C68" s="205"/>
      <c r="D68" s="205"/>
      <c r="E68" s="60"/>
      <c r="F68" s="50"/>
    </row>
    <row r="69" spans="1:6" ht="13.5" customHeight="1" x14ac:dyDescent="0.2">
      <c r="A69" s="50"/>
      <c r="B69" s="49" t="s">
        <v>17</v>
      </c>
      <c r="C69" s="51"/>
      <c r="D69" s="51"/>
      <c r="E69" s="30">
        <f>C67*D67</f>
        <v>1868.75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1868.75</v>
      </c>
      <c r="F72" s="50"/>
    </row>
    <row r="73" spans="1:6" ht="13.5" customHeight="1" x14ac:dyDescent="0.2">
      <c r="A73" s="50"/>
      <c r="B73" s="51" t="s">
        <v>5</v>
      </c>
      <c r="C73" s="63">
        <v>0.05</v>
      </c>
      <c r="D73" s="51"/>
      <c r="E73" s="36">
        <f>ROUND(E72*C73,2)</f>
        <v>93.44</v>
      </c>
      <c r="F73" s="50"/>
    </row>
    <row r="74" spans="1:6" ht="13.5" customHeight="1" x14ac:dyDescent="0.2">
      <c r="A74" s="50"/>
      <c r="B74" s="51" t="s">
        <v>4</v>
      </c>
      <c r="C74" s="64">
        <v>9.9750000000000005E-2</v>
      </c>
      <c r="D74" s="51"/>
      <c r="E74" s="44">
        <f>ROUND(E72*C74,2)</f>
        <v>186.41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2148.6</v>
      </c>
      <c r="F76" s="50"/>
    </row>
    <row r="77" spans="1:6" ht="15.75" thickTop="1" x14ac:dyDescent="0.2">
      <c r="A77" s="50"/>
      <c r="B77" s="200"/>
      <c r="C77" s="200"/>
      <c r="D77" s="200"/>
      <c r="E77" s="66"/>
      <c r="F77" s="50"/>
    </row>
    <row r="78" spans="1:6" ht="15" x14ac:dyDescent="0.2">
      <c r="A78" s="50"/>
      <c r="B78" s="201" t="s">
        <v>20</v>
      </c>
      <c r="C78" s="201"/>
      <c r="D78" s="201"/>
      <c r="E78" s="66">
        <v>0</v>
      </c>
      <c r="F78" s="50"/>
    </row>
    <row r="79" spans="1:6" ht="15" x14ac:dyDescent="0.2">
      <c r="A79" s="50"/>
      <c r="B79" s="200"/>
      <c r="C79" s="200"/>
      <c r="D79" s="200"/>
      <c r="E79" s="66"/>
      <c r="F79" s="50"/>
    </row>
    <row r="80" spans="1:6" ht="19.5" customHeight="1" x14ac:dyDescent="0.2">
      <c r="A80" s="50"/>
      <c r="B80" s="67" t="s">
        <v>19</v>
      </c>
      <c r="C80" s="68"/>
      <c r="D80" s="68"/>
      <c r="E80" s="69">
        <f>E76-E78</f>
        <v>2148.6</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2"/>
      <c r="C83" s="202"/>
      <c r="D83" s="202"/>
      <c r="E83" s="202"/>
      <c r="F83" s="50"/>
    </row>
    <row r="84" spans="1:6" ht="14.25" x14ac:dyDescent="0.2">
      <c r="A84" s="203" t="s">
        <v>32</v>
      </c>
      <c r="B84" s="203"/>
      <c r="C84" s="203"/>
      <c r="D84" s="203"/>
      <c r="E84" s="203"/>
      <c r="F84" s="203"/>
    </row>
    <row r="85" spans="1:6" ht="14.25" x14ac:dyDescent="0.2">
      <c r="A85" s="204" t="s">
        <v>67</v>
      </c>
      <c r="B85" s="204"/>
      <c r="C85" s="204"/>
      <c r="D85" s="204"/>
      <c r="E85" s="204"/>
      <c r="F85" s="204"/>
    </row>
    <row r="86" spans="1:6" x14ac:dyDescent="0.2">
      <c r="A86" s="50"/>
      <c r="B86" s="50"/>
      <c r="C86" s="50"/>
      <c r="D86" s="50"/>
      <c r="E86" s="50"/>
      <c r="F86" s="50"/>
    </row>
    <row r="87" spans="1:6" x14ac:dyDescent="0.2">
      <c r="A87" s="50"/>
      <c r="B87" s="196"/>
      <c r="C87" s="196"/>
      <c r="D87" s="196"/>
      <c r="E87" s="196"/>
      <c r="F87" s="50"/>
    </row>
    <row r="88" spans="1:6" ht="15" x14ac:dyDescent="0.2">
      <c r="A88" s="197" t="s">
        <v>8</v>
      </c>
      <c r="B88" s="197"/>
      <c r="C88" s="197"/>
      <c r="D88" s="197"/>
      <c r="E88" s="197"/>
      <c r="F88" s="197"/>
    </row>
    <row r="90" spans="1:6" ht="39.75" customHeight="1" x14ac:dyDescent="0.2">
      <c r="B90" s="198"/>
      <c r="C90" s="199"/>
      <c r="D90" s="199"/>
    </row>
    <row r="91" spans="1:6" ht="13.5" customHeight="1" x14ac:dyDescent="0.2"/>
    <row r="92" spans="1:6" x14ac:dyDescent="0.2">
      <c r="B92" s="70"/>
      <c r="C92" s="70"/>
      <c r="D92" s="70"/>
    </row>
  </sheetData>
  <mergeCells count="43">
    <mergeCell ref="B90:D90"/>
    <mergeCell ref="B64:D64"/>
    <mergeCell ref="B65:D65"/>
    <mergeCell ref="B68:D68"/>
    <mergeCell ref="B77:D77"/>
    <mergeCell ref="B78:D78"/>
    <mergeCell ref="B79:D79"/>
    <mergeCell ref="B83:E83"/>
    <mergeCell ref="A84:F84"/>
    <mergeCell ref="A85:F85"/>
    <mergeCell ref="B87:E87"/>
    <mergeCell ref="A88:F88"/>
    <mergeCell ref="B63:D63"/>
    <mergeCell ref="B51:D51"/>
    <mergeCell ref="B52:D52"/>
    <mergeCell ref="B53:D53"/>
    <mergeCell ref="B54:D54"/>
    <mergeCell ref="B55:D55"/>
    <mergeCell ref="B56:D56"/>
    <mergeCell ref="B58:D58"/>
    <mergeCell ref="B59:D59"/>
    <mergeCell ref="B60:D60"/>
    <mergeCell ref="B61:D61"/>
    <mergeCell ref="B62:D62"/>
    <mergeCell ref="B50:D50"/>
    <mergeCell ref="B46:D46"/>
    <mergeCell ref="B38:D38"/>
    <mergeCell ref="B39:D39"/>
    <mergeCell ref="B40:D40"/>
    <mergeCell ref="B41:D41"/>
    <mergeCell ref="B42:D42"/>
    <mergeCell ref="B43:D43"/>
    <mergeCell ref="B44:D44"/>
    <mergeCell ref="B45:D45"/>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945CC7FE-0584-4165-AF0D-F106BE9296D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D93D-F60D-4BD0-8EBB-5BBBB0433EEB}">
  <sheetPr>
    <pageSetUpPr fitToPage="1"/>
  </sheetPr>
  <dimension ref="A12:F91"/>
  <sheetViews>
    <sheetView view="pageBreakPreview" zoomScale="80" zoomScaleNormal="100" zoomScaleSheetLayoutView="80" workbookViewId="0">
      <selection activeCell="B27" sqref="B2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161</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162</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customHeight="1" x14ac:dyDescent="0.2">
      <c r="A34" s="50"/>
      <c r="B34" s="205" t="s">
        <v>163</v>
      </c>
      <c r="C34" s="205"/>
      <c r="D34" s="205"/>
      <c r="E34" s="60"/>
      <c r="F34" s="50"/>
    </row>
    <row r="35" spans="1:6" ht="14.25" x14ac:dyDescent="0.2">
      <c r="A35" s="50"/>
      <c r="B35" s="205"/>
      <c r="C35" s="205"/>
      <c r="D35" s="205"/>
      <c r="E35" s="60"/>
      <c r="F35" s="50"/>
    </row>
    <row r="36" spans="1:6" ht="14.25" x14ac:dyDescent="0.2">
      <c r="A36" s="50"/>
      <c r="B36" s="205" t="s">
        <v>164</v>
      </c>
      <c r="C36" s="205"/>
      <c r="D36" s="205"/>
      <c r="E36" s="60"/>
      <c r="F36" s="50"/>
    </row>
    <row r="37" spans="1:6" ht="14.25" x14ac:dyDescent="0.2">
      <c r="A37" s="50"/>
      <c r="B37" s="205"/>
      <c r="C37" s="205"/>
      <c r="D37" s="205"/>
      <c r="E37" s="60"/>
      <c r="F37" s="50"/>
    </row>
    <row r="38" spans="1:6" ht="14.25" customHeight="1" x14ac:dyDescent="0.2">
      <c r="A38" s="50"/>
      <c r="B38" s="205" t="s">
        <v>165</v>
      </c>
      <c r="C38" s="205"/>
      <c r="D38" s="205"/>
      <c r="E38" s="60"/>
      <c r="F38" s="50"/>
    </row>
    <row r="39" spans="1:6" ht="14.25" x14ac:dyDescent="0.2">
      <c r="A39" s="50"/>
      <c r="B39" s="205"/>
      <c r="C39" s="205"/>
      <c r="D39" s="205"/>
      <c r="E39" s="60"/>
      <c r="F39" s="50"/>
    </row>
    <row r="40" spans="1:6" ht="14.25" x14ac:dyDescent="0.2">
      <c r="A40" s="50"/>
      <c r="B40" s="205" t="s">
        <v>2</v>
      </c>
      <c r="C40" s="205"/>
      <c r="D40" s="205"/>
      <c r="E40" s="60"/>
      <c r="F40" s="50"/>
    </row>
    <row r="41" spans="1:6" ht="14.25" x14ac:dyDescent="0.2">
      <c r="A41" s="50"/>
      <c r="B41" s="205"/>
      <c r="C41" s="205"/>
      <c r="D41" s="205"/>
      <c r="E41" s="60"/>
      <c r="F41" s="50"/>
    </row>
    <row r="42" spans="1:6" ht="14.25" x14ac:dyDescent="0.2">
      <c r="A42" s="50"/>
      <c r="B42" s="205" t="s">
        <v>166</v>
      </c>
      <c r="C42" s="205"/>
      <c r="D42" s="205"/>
      <c r="E42" s="60"/>
      <c r="F42" s="50"/>
    </row>
    <row r="43" spans="1:6" ht="14.25" x14ac:dyDescent="0.2">
      <c r="A43" s="50"/>
      <c r="B43" s="205"/>
      <c r="C43" s="205"/>
      <c r="D43" s="205"/>
      <c r="E43" s="60"/>
      <c r="F43" s="50"/>
    </row>
    <row r="44" spans="1:6" ht="28.5" customHeight="1" x14ac:dyDescent="0.2">
      <c r="A44" s="50"/>
      <c r="B44" s="205" t="s">
        <v>168</v>
      </c>
      <c r="C44" s="205"/>
      <c r="D44" s="205"/>
      <c r="E44" s="60"/>
      <c r="F44" s="50"/>
    </row>
    <row r="45" spans="1:6" ht="14.25" x14ac:dyDescent="0.2">
      <c r="A45" s="50"/>
      <c r="B45" s="205"/>
      <c r="C45" s="205"/>
      <c r="D45" s="205"/>
      <c r="E45" s="60"/>
      <c r="F45" s="50"/>
    </row>
    <row r="46" spans="1:6" ht="14.25" x14ac:dyDescent="0.2">
      <c r="A46" s="50"/>
      <c r="B46" s="205" t="s">
        <v>167</v>
      </c>
      <c r="C46" s="205"/>
      <c r="D46" s="205"/>
      <c r="E46" s="60"/>
      <c r="F46" s="50"/>
    </row>
    <row r="47" spans="1:6" ht="14.25" x14ac:dyDescent="0.2">
      <c r="A47" s="50"/>
      <c r="B47" s="205"/>
      <c r="C47" s="205"/>
      <c r="D47" s="205"/>
      <c r="E47" s="60"/>
      <c r="F47" s="50"/>
    </row>
    <row r="48" spans="1:6" ht="14.25" x14ac:dyDescent="0.2">
      <c r="A48" s="50"/>
      <c r="B48" s="205" t="s">
        <v>169</v>
      </c>
      <c r="C48" s="205"/>
      <c r="D48" s="205"/>
      <c r="E48" s="60"/>
      <c r="F48" s="50"/>
    </row>
    <row r="49" spans="1:6" ht="14.25" x14ac:dyDescent="0.2">
      <c r="A49" s="50"/>
      <c r="B49" s="205"/>
      <c r="C49" s="205"/>
      <c r="D49" s="205"/>
      <c r="E49" s="60"/>
      <c r="F49" s="50"/>
    </row>
    <row r="50" spans="1:6" ht="14.25" x14ac:dyDescent="0.2">
      <c r="A50" s="50"/>
      <c r="B50" s="205" t="s">
        <v>170</v>
      </c>
      <c r="C50" s="205"/>
      <c r="D50" s="205"/>
      <c r="E50" s="60"/>
      <c r="F50" s="50"/>
    </row>
    <row r="51" spans="1:6" ht="14.25" x14ac:dyDescent="0.2">
      <c r="A51" s="50"/>
      <c r="B51" s="205"/>
      <c r="C51" s="205"/>
      <c r="D51" s="205"/>
      <c r="E51" s="60"/>
      <c r="F51" s="50"/>
    </row>
    <row r="52" spans="1:6" ht="14.25" x14ac:dyDescent="0.2">
      <c r="A52" s="50"/>
      <c r="B52" s="205" t="s">
        <v>158</v>
      </c>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33.75</v>
      </c>
      <c r="D66" s="74">
        <v>350</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11812.5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11812.5</v>
      </c>
      <c r="F71" s="50"/>
    </row>
    <row r="72" spans="1:6" ht="13.5" customHeight="1" x14ac:dyDescent="0.2">
      <c r="A72" s="50"/>
      <c r="B72" s="51" t="s">
        <v>5</v>
      </c>
      <c r="C72" s="63">
        <v>0.05</v>
      </c>
      <c r="D72" s="51"/>
      <c r="E72" s="36">
        <f>ROUND(E71*C72,2)</f>
        <v>590.63</v>
      </c>
      <c r="F72" s="50"/>
    </row>
    <row r="73" spans="1:6" ht="13.5" customHeight="1" x14ac:dyDescent="0.2">
      <c r="A73" s="50"/>
      <c r="B73" s="51" t="s">
        <v>4</v>
      </c>
      <c r="C73" s="64">
        <v>9.9750000000000005E-2</v>
      </c>
      <c r="D73" s="51"/>
      <c r="E73" s="44">
        <f>ROUND(E71*C73,2)</f>
        <v>1178.3</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13581.429999999998</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13581.429999999998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4:D54"/>
    <mergeCell ref="B44:D44"/>
    <mergeCell ref="B45:D45"/>
    <mergeCell ref="B46:D46"/>
    <mergeCell ref="B47:D47"/>
    <mergeCell ref="B48:D48"/>
    <mergeCell ref="B49:D49"/>
    <mergeCell ref="B50:D50"/>
    <mergeCell ref="B51:D51"/>
    <mergeCell ref="B52:D52"/>
    <mergeCell ref="B53:D53"/>
    <mergeCell ref="B55:D55"/>
    <mergeCell ref="B57:D57"/>
    <mergeCell ref="B58:D58"/>
    <mergeCell ref="B59:D59"/>
    <mergeCell ref="B60:D60"/>
    <mergeCell ref="B89:D89"/>
    <mergeCell ref="B56:D56"/>
    <mergeCell ref="B78:D78"/>
    <mergeCell ref="B82:E82"/>
    <mergeCell ref="A83:F83"/>
    <mergeCell ref="A84:F84"/>
    <mergeCell ref="B86:E86"/>
    <mergeCell ref="A87:F87"/>
    <mergeCell ref="B62:D62"/>
    <mergeCell ref="B63:D63"/>
    <mergeCell ref="B64:D64"/>
    <mergeCell ref="B67:D67"/>
    <mergeCell ref="B76:D76"/>
    <mergeCell ref="B77:D77"/>
    <mergeCell ref="B61:D61"/>
  </mergeCells>
  <dataValidations count="1">
    <dataValidation type="list" allowBlank="1" showInputMessage="1" showErrorMessage="1" sqref="B76:B78 B12:B20 B33:B67" xr:uid="{6AEE31E9-47BD-4B6E-B93F-E3D49063B88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63D08-FE35-4077-BD1C-B731185634D5}">
  <sheetPr>
    <pageSetUpPr fitToPage="1"/>
  </sheetPr>
  <dimension ref="A12:F91"/>
  <sheetViews>
    <sheetView view="pageBreakPreview" topLeftCell="A30" zoomScale="80" zoomScaleNormal="100" zoomScaleSheetLayoutView="80" workbookViewId="0">
      <selection activeCell="B57" sqref="B57:D5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172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173</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customHeight="1" x14ac:dyDescent="0.2">
      <c r="A34" s="50"/>
      <c r="B34" s="205" t="s">
        <v>174</v>
      </c>
      <c r="C34" s="205"/>
      <c r="D34" s="205"/>
      <c r="E34" s="60"/>
      <c r="F34" s="50"/>
    </row>
    <row r="35" spans="1:6" ht="14.25" x14ac:dyDescent="0.2">
      <c r="A35" s="50"/>
      <c r="B35" s="205"/>
      <c r="C35" s="205"/>
      <c r="D35" s="205"/>
      <c r="E35" s="60"/>
      <c r="F35" s="50"/>
    </row>
    <row r="36" spans="1:6" ht="14.25" x14ac:dyDescent="0.2">
      <c r="A36" s="50"/>
      <c r="B36" s="205" t="s">
        <v>175</v>
      </c>
      <c r="C36" s="205"/>
      <c r="D36" s="205"/>
      <c r="E36" s="60"/>
      <c r="F36" s="50"/>
    </row>
    <row r="37" spans="1:6" ht="14.25" x14ac:dyDescent="0.2">
      <c r="A37" s="50"/>
      <c r="B37" s="205"/>
      <c r="C37" s="205"/>
      <c r="D37" s="205"/>
      <c r="E37" s="60"/>
      <c r="F37" s="50"/>
    </row>
    <row r="38" spans="1:6" ht="14.25" customHeight="1" x14ac:dyDescent="0.2">
      <c r="A38" s="50"/>
      <c r="B38" s="205" t="s">
        <v>176</v>
      </c>
      <c r="C38" s="205"/>
      <c r="D38" s="205"/>
      <c r="E38" s="60"/>
      <c r="F38" s="50"/>
    </row>
    <row r="39" spans="1:6" ht="14.25" x14ac:dyDescent="0.2">
      <c r="A39" s="50"/>
      <c r="B39" s="205"/>
      <c r="C39" s="205"/>
      <c r="D39" s="205"/>
      <c r="E39" s="60"/>
      <c r="F39" s="50"/>
    </row>
    <row r="40" spans="1:6" ht="14.25" x14ac:dyDescent="0.2">
      <c r="A40" s="50"/>
      <c r="B40" s="205" t="s">
        <v>177</v>
      </c>
      <c r="C40" s="205"/>
      <c r="D40" s="205"/>
      <c r="E40" s="60"/>
      <c r="F40" s="50"/>
    </row>
    <row r="41" spans="1:6" ht="14.25" x14ac:dyDescent="0.2">
      <c r="A41" s="50"/>
      <c r="B41" s="205"/>
      <c r="C41" s="205"/>
      <c r="D41" s="205"/>
      <c r="E41" s="60"/>
      <c r="F41" s="50"/>
    </row>
    <row r="42" spans="1:6" ht="14.25" x14ac:dyDescent="0.2">
      <c r="A42" s="50"/>
      <c r="B42" s="205" t="s">
        <v>178</v>
      </c>
      <c r="C42" s="205"/>
      <c r="D42" s="205"/>
      <c r="E42" s="60"/>
      <c r="F42" s="50"/>
    </row>
    <row r="43" spans="1:6" ht="14.25" x14ac:dyDescent="0.2">
      <c r="A43" s="50"/>
      <c r="B43" s="205"/>
      <c r="C43" s="205"/>
      <c r="D43" s="205"/>
      <c r="E43" s="60"/>
      <c r="F43" s="50"/>
    </row>
    <row r="44" spans="1:6" ht="14.25" x14ac:dyDescent="0.2">
      <c r="A44" s="50"/>
      <c r="B44" s="205" t="s">
        <v>158</v>
      </c>
      <c r="C44" s="205"/>
      <c r="D44" s="205"/>
      <c r="E44" s="60"/>
      <c r="F44" s="50"/>
    </row>
    <row r="45" spans="1:6" ht="14.25" x14ac:dyDescent="0.2">
      <c r="A45" s="50"/>
      <c r="B45" s="205"/>
      <c r="C45" s="205"/>
      <c r="D45" s="205"/>
      <c r="E45" s="60"/>
      <c r="F45" s="50"/>
    </row>
    <row r="46" spans="1:6" ht="14.25" x14ac:dyDescent="0.2">
      <c r="A46" s="50"/>
      <c r="B46" s="205" t="s">
        <v>179</v>
      </c>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11.75</v>
      </c>
      <c r="D66" s="74">
        <v>350</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4112.5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4112.5</v>
      </c>
      <c r="F71" s="50"/>
    </row>
    <row r="72" spans="1:6" ht="13.5" customHeight="1" x14ac:dyDescent="0.2">
      <c r="A72" s="50"/>
      <c r="B72" s="51" t="s">
        <v>5</v>
      </c>
      <c r="C72" s="63">
        <v>0.05</v>
      </c>
      <c r="D72" s="51"/>
      <c r="E72" s="36">
        <f>ROUND(E71*C72,2)</f>
        <v>205.63</v>
      </c>
      <c r="F72" s="50"/>
    </row>
    <row r="73" spans="1:6" ht="13.5" customHeight="1" x14ac:dyDescent="0.2">
      <c r="A73" s="50"/>
      <c r="B73" s="51" t="s">
        <v>4</v>
      </c>
      <c r="C73" s="64">
        <v>9.9750000000000005E-2</v>
      </c>
      <c r="D73" s="51"/>
      <c r="E73" s="44">
        <f>ROUND(E71*C73,2)</f>
        <v>410.22</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4728.3500000000004</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4728.3500000000004</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73C30E00-6A8A-45EF-8F5E-6BD7530F97E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43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51</v>
      </c>
      <c r="C24" s="22"/>
      <c r="D24" s="22"/>
      <c r="E24" s="22"/>
      <c r="F24" s="22"/>
    </row>
    <row r="25" spans="1:6" ht="15" x14ac:dyDescent="0.2">
      <c r="A25" s="18"/>
      <c r="B25" s="26" t="s">
        <v>50</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44</v>
      </c>
      <c r="F29" s="22"/>
    </row>
    <row r="30" spans="1:6" ht="13.5" thickBot="1" x14ac:dyDescent="0.25">
      <c r="A30" s="20"/>
      <c r="B30" s="20"/>
      <c r="C30" s="20"/>
      <c r="D30" s="20"/>
      <c r="E30" s="20"/>
      <c r="F30" s="21"/>
    </row>
    <row r="31" spans="1:6" s="41" customFormat="1" ht="21.75" customHeight="1" x14ac:dyDescent="0.2">
      <c r="A31" s="190" t="s">
        <v>0</v>
      </c>
      <c r="B31" s="190"/>
      <c r="C31" s="190"/>
      <c r="D31" s="190"/>
      <c r="E31" s="190"/>
      <c r="F31" s="190"/>
    </row>
    <row r="32" spans="1:6" x14ac:dyDescent="0.2">
      <c r="A32" s="18"/>
      <c r="B32" s="19"/>
      <c r="C32" s="18"/>
      <c r="D32" s="18"/>
      <c r="E32" s="18"/>
    </row>
    <row r="33" spans="1:6" ht="14.25" x14ac:dyDescent="0.2">
      <c r="A33" s="22"/>
      <c r="B33" s="23" t="s">
        <v>6</v>
      </c>
      <c r="C33" s="23"/>
      <c r="D33" s="23"/>
      <c r="E33" s="29"/>
      <c r="F33" s="22"/>
    </row>
    <row r="34" spans="1:6" ht="14.25" x14ac:dyDescent="0.2">
      <c r="A34" s="22"/>
      <c r="B34" s="189"/>
      <c r="C34" s="189"/>
      <c r="D34" s="189"/>
      <c r="E34" s="29"/>
      <c r="F34" s="22"/>
    </row>
    <row r="35" spans="1:6" ht="14.25" x14ac:dyDescent="0.2">
      <c r="A35" s="22"/>
      <c r="B35" s="189"/>
      <c r="C35" s="189"/>
      <c r="D35" s="189"/>
      <c r="E35" s="29"/>
      <c r="F35" s="22"/>
    </row>
    <row r="36" spans="1:6" ht="14.25" x14ac:dyDescent="0.2">
      <c r="A36" s="22"/>
      <c r="B36" s="189" t="s">
        <v>45</v>
      </c>
      <c r="C36" s="189"/>
      <c r="D36" s="189"/>
      <c r="E36" s="29"/>
      <c r="F36" s="22"/>
    </row>
    <row r="37" spans="1:6" ht="14.25" x14ac:dyDescent="0.2">
      <c r="A37" s="22"/>
      <c r="B37" s="189"/>
      <c r="C37" s="189"/>
      <c r="D37" s="189"/>
      <c r="E37" s="29"/>
      <c r="F37" s="22"/>
    </row>
    <row r="38" spans="1:6" ht="14.25" x14ac:dyDescent="0.2">
      <c r="A38" s="22"/>
      <c r="B38" s="189"/>
      <c r="C38" s="189"/>
      <c r="D38" s="189"/>
      <c r="E38" s="29"/>
      <c r="F38" s="22"/>
    </row>
    <row r="39" spans="1:6" ht="14.25" x14ac:dyDescent="0.2">
      <c r="A39" s="22"/>
      <c r="B39" s="189" t="s">
        <v>40</v>
      </c>
      <c r="C39" s="189"/>
      <c r="D39" s="189"/>
      <c r="E39" s="29"/>
      <c r="F39" s="22"/>
    </row>
    <row r="40" spans="1:6" ht="14.25" x14ac:dyDescent="0.2">
      <c r="A40" s="22"/>
      <c r="B40" s="189"/>
      <c r="C40" s="189"/>
      <c r="D40" s="189"/>
      <c r="E40" s="29"/>
      <c r="F40" s="22"/>
    </row>
    <row r="41" spans="1:6" ht="13.5" customHeight="1" x14ac:dyDescent="0.2">
      <c r="A41" s="22"/>
      <c r="B41" s="189"/>
      <c r="C41" s="189"/>
      <c r="D41" s="189"/>
      <c r="E41" s="29"/>
      <c r="F41" s="22"/>
    </row>
    <row r="42" spans="1:6" ht="14.25" x14ac:dyDescent="0.2">
      <c r="A42" s="22"/>
      <c r="B42" s="189" t="s">
        <v>47</v>
      </c>
      <c r="C42" s="189"/>
      <c r="D42" s="189"/>
      <c r="E42" s="29"/>
      <c r="F42" s="22"/>
    </row>
    <row r="43" spans="1:6" ht="14.25" x14ac:dyDescent="0.2">
      <c r="A43" s="22"/>
      <c r="B43" s="189"/>
      <c r="C43" s="189"/>
      <c r="D43" s="189"/>
      <c r="E43" s="29"/>
      <c r="F43" s="22"/>
    </row>
    <row r="44" spans="1:6" ht="14.25" x14ac:dyDescent="0.2">
      <c r="A44" s="22"/>
      <c r="B44" s="189"/>
      <c r="C44" s="189"/>
      <c r="D44" s="189"/>
      <c r="E44" s="29"/>
      <c r="F44" s="22"/>
    </row>
    <row r="45" spans="1:6" ht="14.25" x14ac:dyDescent="0.2">
      <c r="A45" s="22"/>
      <c r="B45" s="189" t="s">
        <v>48</v>
      </c>
      <c r="C45" s="189"/>
      <c r="D45" s="189"/>
      <c r="E45" s="29"/>
      <c r="F45" s="22"/>
    </row>
    <row r="46" spans="1:6" ht="14.25" x14ac:dyDescent="0.2">
      <c r="A46" s="22"/>
      <c r="B46" s="189"/>
      <c r="C46" s="189"/>
      <c r="D46" s="189"/>
      <c r="E46" s="29"/>
      <c r="F46" s="22"/>
    </row>
    <row r="47" spans="1:6" ht="14.25" x14ac:dyDescent="0.2">
      <c r="A47" s="22"/>
      <c r="B47" s="189"/>
      <c r="C47" s="189"/>
      <c r="D47" s="189"/>
      <c r="E47" s="29"/>
      <c r="F47" s="22"/>
    </row>
    <row r="48" spans="1:6" ht="14.25" x14ac:dyDescent="0.2">
      <c r="A48" s="22"/>
      <c r="B48" s="189" t="s">
        <v>49</v>
      </c>
      <c r="C48" s="189"/>
      <c r="D48" s="189"/>
      <c r="E48" s="29"/>
      <c r="F48" s="22"/>
    </row>
    <row r="49" spans="1:6" ht="14.25" x14ac:dyDescent="0.2">
      <c r="A49" s="22"/>
      <c r="B49" s="189"/>
      <c r="C49" s="189"/>
      <c r="D49" s="189"/>
      <c r="E49" s="29"/>
      <c r="F49" s="22"/>
    </row>
    <row r="50" spans="1:6" ht="14.25" x14ac:dyDescent="0.2">
      <c r="A50" s="22"/>
      <c r="B50" s="189"/>
      <c r="C50" s="189"/>
      <c r="D50" s="189"/>
      <c r="E50" s="29"/>
      <c r="F50" s="22"/>
    </row>
    <row r="51" spans="1:6" ht="14.25" x14ac:dyDescent="0.2">
      <c r="A51" s="22"/>
      <c r="B51" s="189"/>
      <c r="C51" s="189"/>
      <c r="D51" s="189"/>
      <c r="E51" s="29"/>
      <c r="F51" s="22"/>
    </row>
    <row r="52" spans="1:6" ht="14.25" x14ac:dyDescent="0.2">
      <c r="A52" s="22"/>
      <c r="B52" s="189"/>
      <c r="C52" s="189"/>
      <c r="D52" s="189"/>
      <c r="E52" s="29"/>
      <c r="F52" s="22"/>
    </row>
    <row r="53" spans="1:6" ht="14.25" x14ac:dyDescent="0.2">
      <c r="A53" s="22"/>
      <c r="B53" s="189"/>
      <c r="C53" s="189"/>
      <c r="D53" s="189"/>
      <c r="E53" s="29"/>
      <c r="F53" s="22"/>
    </row>
    <row r="54" spans="1:6" ht="14.25" x14ac:dyDescent="0.2">
      <c r="A54" s="22"/>
      <c r="B54" s="189"/>
      <c r="C54" s="189"/>
      <c r="D54" s="189"/>
      <c r="E54" s="29"/>
      <c r="F54" s="22"/>
    </row>
    <row r="55" spans="1:6" ht="14.25" x14ac:dyDescent="0.2">
      <c r="A55" s="22"/>
      <c r="B55" s="189"/>
      <c r="C55" s="189"/>
      <c r="D55" s="189"/>
      <c r="E55" s="29"/>
      <c r="F55" s="22"/>
    </row>
    <row r="56" spans="1:6" ht="14.25" x14ac:dyDescent="0.2">
      <c r="A56" s="22"/>
      <c r="B56" s="189"/>
      <c r="C56" s="189"/>
      <c r="D56" s="189"/>
      <c r="E56" s="29"/>
      <c r="F56" s="22"/>
    </row>
    <row r="57" spans="1:6" ht="14.25" x14ac:dyDescent="0.2">
      <c r="A57" s="22"/>
      <c r="B57" s="189"/>
      <c r="C57" s="189"/>
      <c r="D57" s="189"/>
      <c r="E57" s="29"/>
      <c r="F57" s="22"/>
    </row>
    <row r="58" spans="1:6" ht="14.25" x14ac:dyDescent="0.2">
      <c r="A58" s="22"/>
      <c r="B58" s="189"/>
      <c r="C58" s="189"/>
      <c r="D58" s="189"/>
      <c r="E58" s="29"/>
      <c r="F58" s="22"/>
    </row>
    <row r="59" spans="1:6" ht="14.25" x14ac:dyDescent="0.2">
      <c r="A59" s="22"/>
      <c r="B59" s="189"/>
      <c r="C59" s="189"/>
      <c r="D59" s="189"/>
      <c r="E59" s="29"/>
      <c r="F59" s="22"/>
    </row>
    <row r="60" spans="1:6" ht="14.25" x14ac:dyDescent="0.2">
      <c r="A60" s="22"/>
      <c r="B60" s="189"/>
      <c r="C60" s="189"/>
      <c r="D60" s="189"/>
      <c r="E60" s="29"/>
      <c r="F60" s="22"/>
    </row>
    <row r="61" spans="1:6" ht="14.25" x14ac:dyDescent="0.2">
      <c r="A61" s="22"/>
      <c r="B61" s="189"/>
      <c r="C61" s="189"/>
      <c r="D61" s="189"/>
      <c r="E61" s="29"/>
      <c r="F61" s="22"/>
    </row>
    <row r="62" spans="1:6" ht="14.25" x14ac:dyDescent="0.2">
      <c r="A62" s="22"/>
      <c r="B62" s="189"/>
      <c r="C62" s="189"/>
      <c r="D62" s="189"/>
      <c r="E62" s="29"/>
      <c r="F62" s="22"/>
    </row>
    <row r="63" spans="1:6" ht="14.25" x14ac:dyDescent="0.2">
      <c r="A63" s="22"/>
      <c r="B63" s="189"/>
      <c r="C63" s="189"/>
      <c r="D63" s="189"/>
      <c r="E63" s="29"/>
      <c r="F63" s="22"/>
    </row>
    <row r="64" spans="1:6" ht="14.25" x14ac:dyDescent="0.2">
      <c r="A64" s="22"/>
      <c r="B64" s="189"/>
      <c r="C64" s="189"/>
      <c r="D64" s="189"/>
      <c r="E64" s="29"/>
      <c r="F64" s="22"/>
    </row>
    <row r="65" spans="1:6" ht="14.25" x14ac:dyDescent="0.2">
      <c r="A65" s="22"/>
      <c r="B65" s="189"/>
      <c r="C65" s="189"/>
      <c r="D65" s="189"/>
      <c r="E65" s="29"/>
      <c r="F65" s="22"/>
    </row>
    <row r="66" spans="1:6" ht="14.25" x14ac:dyDescent="0.2">
      <c r="A66" s="22"/>
      <c r="B66" s="189"/>
      <c r="C66" s="189"/>
      <c r="D66" s="189"/>
      <c r="E66" s="29"/>
      <c r="F66" s="22"/>
    </row>
    <row r="67" spans="1:6" ht="14.25" x14ac:dyDescent="0.2">
      <c r="A67" s="22"/>
      <c r="B67" s="189"/>
      <c r="C67" s="189"/>
      <c r="D67" s="189"/>
      <c r="E67" s="29"/>
      <c r="F67" s="22"/>
    </row>
    <row r="68" spans="1:6" ht="14.25" x14ac:dyDescent="0.2">
      <c r="A68" s="22"/>
      <c r="B68" s="189"/>
      <c r="C68" s="189"/>
      <c r="D68" s="189"/>
      <c r="E68" s="29"/>
      <c r="F68" s="22"/>
    </row>
    <row r="69" spans="1:6" ht="14.25" x14ac:dyDescent="0.2">
      <c r="A69" s="22"/>
      <c r="B69" s="189"/>
      <c r="C69" s="189"/>
      <c r="D69" s="189"/>
      <c r="E69" s="29"/>
      <c r="F69" s="22"/>
    </row>
    <row r="70" spans="1:6" ht="14.25" x14ac:dyDescent="0.2">
      <c r="A70" s="22"/>
      <c r="B70" s="189"/>
      <c r="C70" s="189"/>
      <c r="D70" s="189"/>
      <c r="E70" s="29"/>
      <c r="F70" s="22"/>
    </row>
    <row r="71" spans="1:6" ht="14.25" x14ac:dyDescent="0.2">
      <c r="A71" s="22"/>
      <c r="B71" s="189"/>
      <c r="C71" s="189"/>
      <c r="D71" s="189"/>
      <c r="E71" s="29"/>
      <c r="F71" s="22"/>
    </row>
    <row r="72" spans="1:6" ht="14.25" x14ac:dyDescent="0.2">
      <c r="A72" s="22"/>
      <c r="B72" s="189"/>
      <c r="C72" s="189"/>
      <c r="D72" s="189"/>
      <c r="E72" s="29"/>
      <c r="F72" s="22"/>
    </row>
    <row r="73" spans="1:6" ht="14.25" x14ac:dyDescent="0.2">
      <c r="A73" s="22"/>
      <c r="B73" s="189"/>
      <c r="C73" s="189"/>
      <c r="D73" s="189"/>
      <c r="E73" s="29"/>
      <c r="F73" s="22"/>
    </row>
    <row r="74" spans="1:6" ht="13.5" customHeight="1" x14ac:dyDescent="0.2">
      <c r="A74" s="22"/>
      <c r="B74" s="189"/>
      <c r="C74" s="189"/>
      <c r="D74" s="189"/>
      <c r="E74" s="29"/>
      <c r="F74" s="22"/>
    </row>
    <row r="75" spans="1:6" ht="13.5" customHeight="1" x14ac:dyDescent="0.2">
      <c r="A75" s="22"/>
      <c r="B75" s="26" t="s">
        <v>17</v>
      </c>
      <c r="C75" s="27"/>
      <c r="D75" s="27"/>
      <c r="E75" s="30">
        <f>5.75*225</f>
        <v>1293.75</v>
      </c>
      <c r="F75" s="22"/>
    </row>
    <row r="76" spans="1:6" ht="13.5" customHeight="1" x14ac:dyDescent="0.2">
      <c r="A76" s="22"/>
      <c r="B76" s="35" t="s">
        <v>46</v>
      </c>
      <c r="C76" s="27"/>
      <c r="D76" s="27"/>
      <c r="E76" s="31">
        <v>20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1313.75</v>
      </c>
      <c r="F78" s="22"/>
    </row>
    <row r="79" spans="1:6" ht="13.5" customHeight="1" x14ac:dyDescent="0.2">
      <c r="A79" s="22"/>
      <c r="B79" s="27" t="s">
        <v>5</v>
      </c>
      <c r="C79" s="32">
        <v>0.05</v>
      </c>
      <c r="D79" s="27"/>
      <c r="E79" s="36">
        <f>ROUND(E78*C79,2)</f>
        <v>65.69</v>
      </c>
      <c r="F79" s="22"/>
    </row>
    <row r="80" spans="1:6" ht="13.5" customHeight="1" x14ac:dyDescent="0.2">
      <c r="A80" s="22"/>
      <c r="B80" s="27" t="s">
        <v>4</v>
      </c>
      <c r="C80" s="43">
        <v>9.9750000000000005E-2</v>
      </c>
      <c r="D80" s="27"/>
      <c r="E80" s="44">
        <f>ROUND(E78*C80,2)</f>
        <v>131.05000000000001</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1510.49</v>
      </c>
      <c r="F82" s="22"/>
    </row>
    <row r="83" spans="1:6" ht="15.75" thickTop="1" x14ac:dyDescent="0.2">
      <c r="A83" s="22"/>
      <c r="B83" s="192"/>
      <c r="C83" s="192"/>
      <c r="D83" s="192"/>
      <c r="E83" s="37"/>
      <c r="F83" s="22"/>
    </row>
    <row r="84" spans="1:6" ht="15" x14ac:dyDescent="0.2">
      <c r="A84" s="22"/>
      <c r="B84" s="191" t="s">
        <v>20</v>
      </c>
      <c r="C84" s="191"/>
      <c r="D84" s="191"/>
      <c r="E84" s="37">
        <v>0</v>
      </c>
      <c r="F84" s="22"/>
    </row>
    <row r="85" spans="1:6" ht="15" x14ac:dyDescent="0.2">
      <c r="A85" s="22"/>
      <c r="B85" s="192"/>
      <c r="C85" s="192"/>
      <c r="D85" s="192"/>
      <c r="E85" s="37"/>
      <c r="F85" s="22"/>
    </row>
    <row r="86" spans="1:6" ht="19.5" customHeight="1" x14ac:dyDescent="0.2">
      <c r="A86" s="22"/>
      <c r="B86" s="38" t="s">
        <v>19</v>
      </c>
      <c r="C86" s="39"/>
      <c r="D86" s="39"/>
      <c r="E86" s="40">
        <f>E82-E84</f>
        <v>1510.49</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7"/>
      <c r="C89" s="187"/>
      <c r="D89" s="187"/>
      <c r="E89" s="187"/>
      <c r="F89" s="22"/>
    </row>
    <row r="90" spans="1:6" ht="14.25" x14ac:dyDescent="0.2">
      <c r="A90" s="195" t="s">
        <v>32</v>
      </c>
      <c r="B90" s="195"/>
      <c r="C90" s="195"/>
      <c r="D90" s="195"/>
      <c r="E90" s="195"/>
      <c r="F90" s="195"/>
    </row>
    <row r="91" spans="1:6" ht="14.25" x14ac:dyDescent="0.2">
      <c r="A91" s="193" t="s">
        <v>7</v>
      </c>
      <c r="B91" s="193"/>
      <c r="C91" s="193"/>
      <c r="D91" s="193"/>
      <c r="E91" s="193"/>
      <c r="F91" s="193"/>
    </row>
    <row r="92" spans="1:6" x14ac:dyDescent="0.2">
      <c r="A92" s="22"/>
      <c r="B92" s="22"/>
      <c r="C92" s="22"/>
      <c r="D92" s="22"/>
      <c r="E92" s="22"/>
      <c r="F92" s="22"/>
    </row>
    <row r="93" spans="1:6" x14ac:dyDescent="0.2">
      <c r="A93" s="22"/>
      <c r="B93" s="188"/>
      <c r="C93" s="188"/>
      <c r="D93" s="188"/>
      <c r="E93" s="188"/>
      <c r="F93" s="22"/>
    </row>
    <row r="94" spans="1:6" ht="15" x14ac:dyDescent="0.2">
      <c r="A94" s="194" t="s">
        <v>8</v>
      </c>
      <c r="B94" s="194"/>
      <c r="C94" s="194"/>
      <c r="D94" s="194"/>
      <c r="E94" s="194"/>
      <c r="F94" s="194"/>
    </row>
    <row r="96" spans="1:6" ht="39.75" customHeight="1" x14ac:dyDescent="0.2">
      <c r="B96" s="185"/>
      <c r="C96" s="186"/>
      <c r="D96" s="186"/>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C1011-1CED-4329-9078-6CDF44D3E82A}">
  <sheetPr>
    <pageSetUpPr fitToPage="1"/>
  </sheetPr>
  <dimension ref="A12:F88"/>
  <sheetViews>
    <sheetView view="pageBreakPreview" topLeftCell="A38" zoomScale="80" zoomScaleNormal="100" zoomScaleSheetLayoutView="80" workbookViewId="0">
      <selection activeCell="B64" sqref="B64:D64"/>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180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181</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30.75" customHeight="1" x14ac:dyDescent="0.2">
      <c r="A34" s="50"/>
      <c r="B34" s="205" t="s">
        <v>182</v>
      </c>
      <c r="C34" s="205"/>
      <c r="D34" s="205"/>
      <c r="E34" s="60"/>
      <c r="F34" s="50"/>
    </row>
    <row r="35" spans="1:6" ht="14.25" x14ac:dyDescent="0.2">
      <c r="A35" s="50"/>
      <c r="B35" s="205"/>
      <c r="C35" s="205"/>
      <c r="D35" s="205"/>
      <c r="E35" s="60"/>
      <c r="F35" s="50"/>
    </row>
    <row r="36" spans="1:6" ht="14.25" x14ac:dyDescent="0.2">
      <c r="A36" s="50"/>
      <c r="B36" s="205" t="s">
        <v>158</v>
      </c>
      <c r="C36" s="205"/>
      <c r="D36" s="205"/>
      <c r="E36" s="60"/>
      <c r="F36" s="50"/>
    </row>
    <row r="37" spans="1:6" ht="14.25" x14ac:dyDescent="0.2">
      <c r="A37" s="50"/>
      <c r="B37" s="205"/>
      <c r="C37" s="205"/>
      <c r="D37" s="205"/>
      <c r="E37" s="60"/>
      <c r="F37" s="50"/>
    </row>
    <row r="38" spans="1:6" ht="45" customHeight="1" x14ac:dyDescent="0.2">
      <c r="A38" s="50"/>
      <c r="B38" s="205" t="s">
        <v>184</v>
      </c>
      <c r="C38" s="205"/>
      <c r="D38" s="205"/>
      <c r="E38" s="60"/>
      <c r="F38" s="50"/>
    </row>
    <row r="39" spans="1:6" ht="14.25" x14ac:dyDescent="0.2">
      <c r="A39" s="50"/>
      <c r="B39" s="205"/>
      <c r="C39" s="205"/>
      <c r="D39" s="205"/>
      <c r="E39" s="60"/>
      <c r="F39" s="50"/>
    </row>
    <row r="40" spans="1:6" ht="28.5" customHeight="1" x14ac:dyDescent="0.2">
      <c r="A40" s="50"/>
      <c r="B40" s="205" t="s">
        <v>183</v>
      </c>
      <c r="C40" s="205"/>
      <c r="D40" s="205"/>
      <c r="E40" s="60"/>
      <c r="F40" s="50"/>
    </row>
    <row r="41" spans="1:6" ht="14.25" x14ac:dyDescent="0.2">
      <c r="A41" s="50"/>
      <c r="B41" s="205"/>
      <c r="C41" s="205"/>
      <c r="D41" s="205"/>
      <c r="E41" s="60"/>
      <c r="F41" s="50"/>
    </row>
    <row r="42" spans="1:6" ht="14.25" x14ac:dyDescent="0.2">
      <c r="A42" s="50"/>
      <c r="B42" s="205" t="s">
        <v>187</v>
      </c>
      <c r="C42" s="205"/>
      <c r="D42" s="205"/>
      <c r="E42" s="60"/>
      <c r="F42" s="50"/>
    </row>
    <row r="43" spans="1:6" ht="14.25" x14ac:dyDescent="0.2">
      <c r="A43" s="50"/>
      <c r="B43" s="205"/>
      <c r="C43" s="205"/>
      <c r="D43" s="205"/>
      <c r="E43" s="60"/>
      <c r="F43" s="50"/>
    </row>
    <row r="44" spans="1:6" ht="14.25" x14ac:dyDescent="0.2">
      <c r="A44" s="50"/>
      <c r="B44" s="205" t="s">
        <v>140</v>
      </c>
      <c r="C44" s="205"/>
      <c r="D44" s="205"/>
      <c r="E44" s="60"/>
      <c r="F44" s="50"/>
    </row>
    <row r="45" spans="1:6" ht="14.25" x14ac:dyDescent="0.2">
      <c r="A45" s="50"/>
      <c r="B45" s="205"/>
      <c r="C45" s="205"/>
      <c r="D45" s="205"/>
      <c r="E45" s="60"/>
      <c r="F45" s="50"/>
    </row>
    <row r="46" spans="1:6" ht="14.25" x14ac:dyDescent="0.2">
      <c r="A46" s="50"/>
      <c r="B46" s="205" t="s">
        <v>185</v>
      </c>
      <c r="C46" s="205"/>
      <c r="D46" s="205"/>
      <c r="E46" s="60"/>
      <c r="F46" s="50"/>
    </row>
    <row r="47" spans="1:6" ht="14.25" x14ac:dyDescent="0.2">
      <c r="A47" s="50"/>
      <c r="B47" s="205"/>
      <c r="C47" s="205"/>
      <c r="D47" s="205"/>
      <c r="E47" s="60"/>
      <c r="F47" s="50"/>
    </row>
    <row r="48" spans="1:6" ht="14.25" x14ac:dyDescent="0.2">
      <c r="A48" s="50"/>
      <c r="B48" s="205" t="s">
        <v>186</v>
      </c>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61"/>
      <c r="C62" s="72" t="s">
        <v>87</v>
      </c>
      <c r="D62" s="72" t="s">
        <v>88</v>
      </c>
      <c r="E62" s="60"/>
      <c r="F62" s="50"/>
    </row>
    <row r="63" spans="1:6" ht="14.25" x14ac:dyDescent="0.2">
      <c r="A63" s="50"/>
      <c r="B63" s="61"/>
      <c r="C63" s="73">
        <v>43.75</v>
      </c>
      <c r="D63" s="74">
        <v>350</v>
      </c>
      <c r="E63" s="60"/>
      <c r="F63" s="50"/>
    </row>
    <row r="64" spans="1:6" ht="13.5" customHeight="1" x14ac:dyDescent="0.2">
      <c r="A64" s="50"/>
      <c r="B64" s="205"/>
      <c r="C64" s="205"/>
      <c r="D64" s="205"/>
      <c r="E64" s="60"/>
      <c r="F64" s="50"/>
    </row>
    <row r="65" spans="1:6" ht="13.5" customHeight="1" x14ac:dyDescent="0.2">
      <c r="A65" s="50"/>
      <c r="B65" s="49" t="s">
        <v>17</v>
      </c>
      <c r="C65" s="51"/>
      <c r="D65" s="51"/>
      <c r="E65" s="30">
        <f>C63*D63</f>
        <v>15312.5</v>
      </c>
      <c r="F65" s="50"/>
    </row>
    <row r="66" spans="1:6" ht="13.5" customHeight="1" x14ac:dyDescent="0.2">
      <c r="A66" s="50"/>
      <c r="B66" s="62" t="s">
        <v>14</v>
      </c>
      <c r="C66" s="51"/>
      <c r="D66" s="51"/>
      <c r="E66" s="31">
        <v>0</v>
      </c>
      <c r="F66" s="50"/>
    </row>
    <row r="67" spans="1:6" ht="13.5" customHeight="1" x14ac:dyDescent="0.2">
      <c r="A67" s="50"/>
      <c r="B67" s="62" t="s">
        <v>15</v>
      </c>
      <c r="C67" s="51"/>
      <c r="D67" s="51"/>
      <c r="E67" s="31">
        <v>0</v>
      </c>
      <c r="F67" s="50"/>
    </row>
    <row r="68" spans="1:6" ht="13.5" customHeight="1" x14ac:dyDescent="0.2">
      <c r="A68" s="50"/>
      <c r="B68" s="49" t="s">
        <v>16</v>
      </c>
      <c r="C68" s="51"/>
      <c r="D68" s="51"/>
      <c r="E68" s="30">
        <f>SUM(E65:E67)</f>
        <v>15312.5</v>
      </c>
      <c r="F68" s="50"/>
    </row>
    <row r="69" spans="1:6" ht="13.5" customHeight="1" x14ac:dyDescent="0.2">
      <c r="A69" s="50"/>
      <c r="B69" s="51" t="s">
        <v>5</v>
      </c>
      <c r="C69" s="63">
        <v>0.05</v>
      </c>
      <c r="D69" s="51"/>
      <c r="E69" s="36">
        <f>ROUND(E68*C69,2)</f>
        <v>765.63</v>
      </c>
      <c r="F69" s="50"/>
    </row>
    <row r="70" spans="1:6" ht="13.5" customHeight="1" x14ac:dyDescent="0.2">
      <c r="A70" s="50"/>
      <c r="B70" s="51" t="s">
        <v>4</v>
      </c>
      <c r="C70" s="64">
        <v>9.9750000000000005E-2</v>
      </c>
      <c r="D70" s="51"/>
      <c r="E70" s="44">
        <f>ROUND(E68*C70,2)</f>
        <v>1527.42</v>
      </c>
      <c r="F70" s="50"/>
    </row>
    <row r="71" spans="1:6" ht="13.5" customHeight="1" x14ac:dyDescent="0.2">
      <c r="A71" s="50"/>
      <c r="B71" s="51"/>
      <c r="C71" s="51"/>
      <c r="D71" s="51"/>
      <c r="E71" s="65"/>
      <c r="F71" s="50"/>
    </row>
    <row r="72" spans="1:6" ht="16.5" customHeight="1" thickBot="1" x14ac:dyDescent="0.25">
      <c r="A72" s="50"/>
      <c r="B72" s="49" t="s">
        <v>18</v>
      </c>
      <c r="C72" s="51"/>
      <c r="D72" s="51"/>
      <c r="E72" s="34">
        <f>SUM(E68:E70)</f>
        <v>17605.55</v>
      </c>
      <c r="F72" s="50"/>
    </row>
    <row r="73" spans="1:6" ht="15.75" thickTop="1" x14ac:dyDescent="0.2">
      <c r="A73" s="50"/>
      <c r="B73" s="200"/>
      <c r="C73" s="200"/>
      <c r="D73" s="200"/>
      <c r="E73" s="66"/>
      <c r="F73" s="50"/>
    </row>
    <row r="74" spans="1:6" ht="15" x14ac:dyDescent="0.2">
      <c r="A74" s="50"/>
      <c r="B74" s="201" t="s">
        <v>20</v>
      </c>
      <c r="C74" s="201"/>
      <c r="D74" s="201"/>
      <c r="E74" s="66">
        <v>0</v>
      </c>
      <c r="F74" s="50"/>
    </row>
    <row r="75" spans="1:6" ht="15" x14ac:dyDescent="0.2">
      <c r="A75" s="50"/>
      <c r="B75" s="200"/>
      <c r="C75" s="200"/>
      <c r="D75" s="200"/>
      <c r="E75" s="66"/>
      <c r="F75" s="50"/>
    </row>
    <row r="76" spans="1:6" ht="19.5" customHeight="1" x14ac:dyDescent="0.2">
      <c r="A76" s="50"/>
      <c r="B76" s="67" t="s">
        <v>19</v>
      </c>
      <c r="C76" s="68"/>
      <c r="D76" s="68"/>
      <c r="E76" s="69">
        <f>E72-E74</f>
        <v>17605.55</v>
      </c>
      <c r="F76" s="50"/>
    </row>
    <row r="77" spans="1:6" ht="13.5" customHeight="1" x14ac:dyDescent="0.2">
      <c r="A77" s="50"/>
      <c r="B77" s="50"/>
      <c r="C77" s="50"/>
      <c r="D77" s="50"/>
      <c r="E77" s="50"/>
      <c r="F77" s="50"/>
    </row>
    <row r="78" spans="1:6" x14ac:dyDescent="0.2">
      <c r="A78" s="50"/>
      <c r="B78" s="50"/>
      <c r="C78" s="50"/>
      <c r="D78" s="50"/>
      <c r="E78" s="50"/>
      <c r="F78" s="50"/>
    </row>
    <row r="79" spans="1:6" x14ac:dyDescent="0.2">
      <c r="A79" s="50"/>
      <c r="B79" s="202"/>
      <c r="C79" s="202"/>
      <c r="D79" s="202"/>
      <c r="E79" s="202"/>
      <c r="F79" s="50"/>
    </row>
    <row r="80" spans="1:6" ht="14.25" x14ac:dyDescent="0.2">
      <c r="A80" s="203" t="s">
        <v>32</v>
      </c>
      <c r="B80" s="203"/>
      <c r="C80" s="203"/>
      <c r="D80" s="203"/>
      <c r="E80" s="203"/>
      <c r="F80" s="203"/>
    </row>
    <row r="81" spans="1:6" ht="14.25" x14ac:dyDescent="0.2">
      <c r="A81" s="204" t="s">
        <v>67</v>
      </c>
      <c r="B81" s="204"/>
      <c r="C81" s="204"/>
      <c r="D81" s="204"/>
      <c r="E81" s="204"/>
      <c r="F81" s="204"/>
    </row>
    <row r="82" spans="1:6" x14ac:dyDescent="0.2">
      <c r="A82" s="50"/>
      <c r="B82" s="50"/>
      <c r="C82" s="50"/>
      <c r="D82" s="50"/>
      <c r="E82" s="50"/>
      <c r="F82" s="50"/>
    </row>
    <row r="83" spans="1:6" x14ac:dyDescent="0.2">
      <c r="A83" s="50"/>
      <c r="B83" s="196"/>
      <c r="C83" s="196"/>
      <c r="D83" s="196"/>
      <c r="E83" s="196"/>
      <c r="F83" s="50"/>
    </row>
    <row r="84" spans="1:6" ht="15" x14ac:dyDescent="0.2">
      <c r="A84" s="197" t="s">
        <v>8</v>
      </c>
      <c r="B84" s="197"/>
      <c r="C84" s="197"/>
      <c r="D84" s="197"/>
      <c r="E84" s="197"/>
      <c r="F84" s="197"/>
    </row>
    <row r="86" spans="1:6" ht="39.75" customHeight="1" x14ac:dyDescent="0.2">
      <c r="B86" s="198"/>
      <c r="C86" s="199"/>
      <c r="D86" s="199"/>
    </row>
    <row r="87" spans="1:6" ht="13.5" customHeight="1" x14ac:dyDescent="0.2"/>
    <row r="88" spans="1:6" x14ac:dyDescent="0.2">
      <c r="B88" s="70"/>
      <c r="C88" s="70"/>
      <c r="D88" s="70"/>
    </row>
  </sheetData>
  <mergeCells count="40">
    <mergeCell ref="B86:D86"/>
    <mergeCell ref="B75:D75"/>
    <mergeCell ref="B79:E79"/>
    <mergeCell ref="A80:F80"/>
    <mergeCell ref="A81:F81"/>
    <mergeCell ref="B83:E83"/>
    <mergeCell ref="A84:F84"/>
    <mergeCell ref="B74:D74"/>
    <mergeCell ref="B53:D53"/>
    <mergeCell ref="B54:D54"/>
    <mergeCell ref="B55:D55"/>
    <mergeCell ref="B56:D56"/>
    <mergeCell ref="B57:D57"/>
    <mergeCell ref="B58:D58"/>
    <mergeCell ref="B59:D59"/>
    <mergeCell ref="B60:D60"/>
    <mergeCell ref="B61:D61"/>
    <mergeCell ref="B64:D64"/>
    <mergeCell ref="B73:D73"/>
    <mergeCell ref="B52:D52"/>
    <mergeCell ref="B44:D44"/>
    <mergeCell ref="B45:D45"/>
    <mergeCell ref="B46:D46"/>
    <mergeCell ref="B38:D38"/>
    <mergeCell ref="B39:D39"/>
    <mergeCell ref="B40:D40"/>
    <mergeCell ref="B41:D41"/>
    <mergeCell ref="B42:D42"/>
    <mergeCell ref="B43:D43"/>
    <mergeCell ref="B47:D47"/>
    <mergeCell ref="B48:D48"/>
    <mergeCell ref="B49:D49"/>
    <mergeCell ref="B50:D50"/>
    <mergeCell ref="B51:D51"/>
    <mergeCell ref="B37:D37"/>
    <mergeCell ref="A30:F30"/>
    <mergeCell ref="B33:D33"/>
    <mergeCell ref="B34:D34"/>
    <mergeCell ref="B35:D35"/>
    <mergeCell ref="B36:D36"/>
  </mergeCells>
  <dataValidations count="1">
    <dataValidation type="list" allowBlank="1" showInputMessage="1" showErrorMessage="1" sqref="B73:B75 B12:B20 B33:B64" xr:uid="{A7F81C40-1CFB-41F1-880E-FFE978ABB74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FCA1-536E-441F-A1B5-C7C9193FDCA4}">
  <sheetPr>
    <pageSetUpPr fitToPage="1"/>
  </sheetPr>
  <dimension ref="A12:F90"/>
  <sheetViews>
    <sheetView view="pageBreakPreview" topLeftCell="A13" zoomScale="80" zoomScaleNormal="100" zoomScaleSheetLayoutView="80" workbookViewId="0">
      <selection activeCell="B40" sqref="B40:D4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188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189</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t="s">
        <v>190</v>
      </c>
      <c r="C34" s="205"/>
      <c r="D34" s="205"/>
      <c r="E34" s="60"/>
      <c r="F34" s="50"/>
    </row>
    <row r="35" spans="1:6" ht="14.25" x14ac:dyDescent="0.2">
      <c r="A35" s="50"/>
      <c r="B35" s="205"/>
      <c r="C35" s="205"/>
      <c r="D35" s="205"/>
      <c r="E35" s="60"/>
      <c r="F35" s="50"/>
    </row>
    <row r="36" spans="1:6" ht="14.25" x14ac:dyDescent="0.2">
      <c r="A36" s="50"/>
      <c r="B36" s="205" t="s">
        <v>191</v>
      </c>
      <c r="C36" s="205"/>
      <c r="D36" s="205"/>
      <c r="E36" s="60"/>
      <c r="F36" s="50"/>
    </row>
    <row r="37" spans="1:6" ht="14.25" x14ac:dyDescent="0.2">
      <c r="A37" s="50"/>
      <c r="B37" s="205"/>
      <c r="C37" s="205"/>
      <c r="D37" s="205"/>
      <c r="E37" s="60"/>
      <c r="F37" s="50"/>
    </row>
    <row r="38" spans="1:6" ht="33" customHeight="1" x14ac:dyDescent="0.2">
      <c r="A38" s="50"/>
      <c r="B38" s="205" t="s">
        <v>192</v>
      </c>
      <c r="C38" s="205"/>
      <c r="D38" s="205"/>
      <c r="E38" s="60"/>
      <c r="F38" s="50"/>
    </row>
    <row r="39" spans="1:6" ht="14.25" x14ac:dyDescent="0.2">
      <c r="A39" s="50"/>
      <c r="B39" s="205"/>
      <c r="C39" s="205"/>
      <c r="D39" s="205"/>
      <c r="E39" s="60"/>
      <c r="F39" s="50"/>
    </row>
    <row r="40" spans="1:6" ht="14.25" x14ac:dyDescent="0.2">
      <c r="A40" s="50"/>
      <c r="B40" s="205" t="s">
        <v>193</v>
      </c>
      <c r="C40" s="205"/>
      <c r="D40" s="205"/>
      <c r="E40" s="60"/>
      <c r="F40" s="50"/>
    </row>
    <row r="41" spans="1:6" ht="14.25" x14ac:dyDescent="0.2">
      <c r="A41" s="50"/>
      <c r="B41" s="205"/>
      <c r="C41" s="205"/>
      <c r="D41" s="205"/>
      <c r="E41" s="60"/>
      <c r="F41" s="50"/>
    </row>
    <row r="42" spans="1:6" ht="14.25" x14ac:dyDescent="0.2">
      <c r="A42" s="50"/>
      <c r="B42" s="205" t="s">
        <v>194</v>
      </c>
      <c r="C42" s="205"/>
      <c r="D42" s="205"/>
      <c r="E42" s="60"/>
      <c r="F42" s="50"/>
    </row>
    <row r="43" spans="1:6" ht="14.25" x14ac:dyDescent="0.2">
      <c r="A43" s="50"/>
      <c r="B43" s="205"/>
      <c r="C43" s="205"/>
      <c r="D43" s="205"/>
      <c r="E43" s="60"/>
      <c r="F43" s="50"/>
    </row>
    <row r="44" spans="1:6" ht="29.25" customHeight="1" x14ac:dyDescent="0.2">
      <c r="A44" s="50"/>
      <c r="B44" s="205" t="s">
        <v>195</v>
      </c>
      <c r="C44" s="205"/>
      <c r="D44" s="205"/>
      <c r="E44" s="60"/>
      <c r="F44" s="50"/>
    </row>
    <row r="45" spans="1:6" ht="14.25" x14ac:dyDescent="0.2">
      <c r="A45" s="50"/>
      <c r="B45" s="205"/>
      <c r="C45" s="205"/>
      <c r="D45" s="205"/>
      <c r="E45" s="60"/>
      <c r="F45" s="50"/>
    </row>
    <row r="46" spans="1:6" ht="14.25" x14ac:dyDescent="0.2">
      <c r="A46" s="50"/>
      <c r="B46" s="205" t="s">
        <v>158</v>
      </c>
      <c r="C46" s="205"/>
      <c r="D46" s="205"/>
      <c r="E46" s="60"/>
      <c r="F46" s="50"/>
    </row>
    <row r="47" spans="1:6" ht="14.25" x14ac:dyDescent="0.2">
      <c r="A47" s="50"/>
      <c r="B47" s="205"/>
      <c r="C47" s="205"/>
      <c r="D47" s="205"/>
      <c r="E47" s="60"/>
      <c r="F47" s="50"/>
    </row>
    <row r="48" spans="1:6" ht="14.25" x14ac:dyDescent="0.2">
      <c r="A48" s="50"/>
      <c r="B48" s="205" t="s">
        <v>187</v>
      </c>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61"/>
      <c r="C64" s="72" t="s">
        <v>87</v>
      </c>
      <c r="D64" s="72" t="s">
        <v>88</v>
      </c>
      <c r="E64" s="60"/>
      <c r="F64" s="50"/>
    </row>
    <row r="65" spans="1:6" ht="14.25" x14ac:dyDescent="0.2">
      <c r="A65" s="50"/>
      <c r="B65" s="61"/>
      <c r="C65" s="73">
        <v>38.25</v>
      </c>
      <c r="D65" s="74">
        <v>350</v>
      </c>
      <c r="E65" s="60"/>
      <c r="F65" s="50"/>
    </row>
    <row r="66" spans="1:6" ht="13.5" customHeight="1" x14ac:dyDescent="0.2">
      <c r="A66" s="50"/>
      <c r="B66" s="205"/>
      <c r="C66" s="205"/>
      <c r="D66" s="205"/>
      <c r="E66" s="60"/>
      <c r="F66" s="50"/>
    </row>
    <row r="67" spans="1:6" ht="13.5" customHeight="1" x14ac:dyDescent="0.2">
      <c r="A67" s="50"/>
      <c r="B67" s="49" t="s">
        <v>17</v>
      </c>
      <c r="C67" s="51"/>
      <c r="D67" s="51"/>
      <c r="E67" s="30">
        <f>C65*D65</f>
        <v>13387.5</v>
      </c>
      <c r="F67" s="50"/>
    </row>
    <row r="68" spans="1:6" ht="13.5" customHeight="1" x14ac:dyDescent="0.2">
      <c r="A68" s="50"/>
      <c r="B68" s="62" t="s">
        <v>14</v>
      </c>
      <c r="C68" s="51"/>
      <c r="D68" s="51"/>
      <c r="E68" s="31">
        <v>0</v>
      </c>
      <c r="F68" s="50"/>
    </row>
    <row r="69" spans="1:6" ht="13.5" customHeight="1" x14ac:dyDescent="0.2">
      <c r="A69" s="50"/>
      <c r="B69" s="62" t="s">
        <v>15</v>
      </c>
      <c r="C69" s="51"/>
      <c r="D69" s="51"/>
      <c r="E69" s="31">
        <v>0</v>
      </c>
      <c r="F69" s="50"/>
    </row>
    <row r="70" spans="1:6" ht="13.5" customHeight="1" x14ac:dyDescent="0.2">
      <c r="A70" s="50"/>
      <c r="B70" s="49" t="s">
        <v>16</v>
      </c>
      <c r="C70" s="51"/>
      <c r="D70" s="51"/>
      <c r="E70" s="30">
        <f>SUM(E67:E69)</f>
        <v>13387.5</v>
      </c>
      <c r="F70" s="50"/>
    </row>
    <row r="71" spans="1:6" ht="13.5" customHeight="1" x14ac:dyDescent="0.2">
      <c r="A71" s="50"/>
      <c r="B71" s="51" t="s">
        <v>5</v>
      </c>
      <c r="C71" s="63">
        <v>0.05</v>
      </c>
      <c r="D71" s="51"/>
      <c r="E71" s="36">
        <f>ROUND(E70*C71,2)</f>
        <v>669.38</v>
      </c>
      <c r="F71" s="50"/>
    </row>
    <row r="72" spans="1:6" ht="13.5" customHeight="1" x14ac:dyDescent="0.2">
      <c r="A72" s="50"/>
      <c r="B72" s="51" t="s">
        <v>4</v>
      </c>
      <c r="C72" s="64">
        <v>9.9750000000000005E-2</v>
      </c>
      <c r="D72" s="51"/>
      <c r="E72" s="44">
        <f>ROUND(E70*C72,2)</f>
        <v>1335.4</v>
      </c>
      <c r="F72" s="50"/>
    </row>
    <row r="73" spans="1:6" ht="13.5" customHeight="1" x14ac:dyDescent="0.2">
      <c r="A73" s="50"/>
      <c r="B73" s="51"/>
      <c r="C73" s="51"/>
      <c r="D73" s="51"/>
      <c r="E73" s="65"/>
      <c r="F73" s="50"/>
    </row>
    <row r="74" spans="1:6" ht="16.5" customHeight="1" thickBot="1" x14ac:dyDescent="0.25">
      <c r="A74" s="50"/>
      <c r="B74" s="49" t="s">
        <v>18</v>
      </c>
      <c r="C74" s="51"/>
      <c r="D74" s="51"/>
      <c r="E74" s="34">
        <f>SUM(E70:E72)</f>
        <v>15392.279999999999</v>
      </c>
      <c r="F74" s="50"/>
    </row>
    <row r="75" spans="1:6" ht="15.75" thickTop="1" x14ac:dyDescent="0.2">
      <c r="A75" s="50"/>
      <c r="B75" s="200"/>
      <c r="C75" s="200"/>
      <c r="D75" s="200"/>
      <c r="E75" s="66"/>
      <c r="F75" s="50"/>
    </row>
    <row r="76" spans="1:6" ht="15" x14ac:dyDescent="0.2">
      <c r="A76" s="50"/>
      <c r="B76" s="201" t="s">
        <v>20</v>
      </c>
      <c r="C76" s="201"/>
      <c r="D76" s="201"/>
      <c r="E76" s="66">
        <v>0</v>
      </c>
      <c r="F76" s="50"/>
    </row>
    <row r="77" spans="1:6" ht="15" x14ac:dyDescent="0.2">
      <c r="A77" s="50"/>
      <c r="B77" s="200"/>
      <c r="C77" s="200"/>
      <c r="D77" s="200"/>
      <c r="E77" s="66"/>
      <c r="F77" s="50"/>
    </row>
    <row r="78" spans="1:6" ht="19.5" customHeight="1" x14ac:dyDescent="0.2">
      <c r="A78" s="50"/>
      <c r="B78" s="67" t="s">
        <v>19</v>
      </c>
      <c r="C78" s="68"/>
      <c r="D78" s="68"/>
      <c r="E78" s="69">
        <f>E74-E76</f>
        <v>15392.279999999999</v>
      </c>
      <c r="F78" s="50"/>
    </row>
    <row r="79" spans="1:6" ht="13.5" customHeight="1" x14ac:dyDescent="0.2">
      <c r="A79" s="50"/>
      <c r="B79" s="50"/>
      <c r="C79" s="50"/>
      <c r="D79" s="50"/>
      <c r="E79" s="50"/>
      <c r="F79" s="50"/>
    </row>
    <row r="80" spans="1:6" x14ac:dyDescent="0.2">
      <c r="A80" s="50"/>
      <c r="B80" s="50"/>
      <c r="C80" s="50"/>
      <c r="D80" s="50"/>
      <c r="E80" s="50"/>
      <c r="F80" s="50"/>
    </row>
    <row r="81" spans="1:6" x14ac:dyDescent="0.2">
      <c r="A81" s="50"/>
      <c r="B81" s="202"/>
      <c r="C81" s="202"/>
      <c r="D81" s="202"/>
      <c r="E81" s="202"/>
      <c r="F81" s="50"/>
    </row>
    <row r="82" spans="1:6" ht="14.25" x14ac:dyDescent="0.2">
      <c r="A82" s="203" t="s">
        <v>32</v>
      </c>
      <c r="B82" s="203"/>
      <c r="C82" s="203"/>
      <c r="D82" s="203"/>
      <c r="E82" s="203"/>
      <c r="F82" s="203"/>
    </row>
    <row r="83" spans="1:6" ht="14.25" x14ac:dyDescent="0.2">
      <c r="A83" s="204" t="s">
        <v>67</v>
      </c>
      <c r="B83" s="204"/>
      <c r="C83" s="204"/>
      <c r="D83" s="204"/>
      <c r="E83" s="204"/>
      <c r="F83" s="204"/>
    </row>
    <row r="84" spans="1:6" x14ac:dyDescent="0.2">
      <c r="A84" s="50"/>
      <c r="B84" s="50"/>
      <c r="C84" s="50"/>
      <c r="D84" s="50"/>
      <c r="E84" s="50"/>
      <c r="F84" s="50"/>
    </row>
    <row r="85" spans="1:6" x14ac:dyDescent="0.2">
      <c r="A85" s="50"/>
      <c r="B85" s="196"/>
      <c r="C85" s="196"/>
      <c r="D85" s="196"/>
      <c r="E85" s="196"/>
      <c r="F85" s="50"/>
    </row>
    <row r="86" spans="1:6" ht="15" x14ac:dyDescent="0.2">
      <c r="A86" s="197" t="s">
        <v>8</v>
      </c>
      <c r="B86" s="197"/>
      <c r="C86" s="197"/>
      <c r="D86" s="197"/>
      <c r="E86" s="197"/>
      <c r="F86" s="197"/>
    </row>
    <row r="88" spans="1:6" ht="39.75" customHeight="1" x14ac:dyDescent="0.2">
      <c r="B88" s="198"/>
      <c r="C88" s="199"/>
      <c r="D88" s="199"/>
    </row>
    <row r="89" spans="1:6" ht="13.5" customHeight="1" x14ac:dyDescent="0.2"/>
    <row r="90" spans="1:6" x14ac:dyDescent="0.2">
      <c r="B90" s="70"/>
      <c r="C90" s="70"/>
      <c r="D90" s="70"/>
    </row>
  </sheetData>
  <mergeCells count="42">
    <mergeCell ref="B43:D43"/>
    <mergeCell ref="A30:F30"/>
    <mergeCell ref="B33:D33"/>
    <mergeCell ref="B34:D34"/>
    <mergeCell ref="B35:D35"/>
    <mergeCell ref="B36:D36"/>
    <mergeCell ref="B37:D37"/>
    <mergeCell ref="B38:D38"/>
    <mergeCell ref="B39:D39"/>
    <mergeCell ref="B40:D40"/>
    <mergeCell ref="B41:D41"/>
    <mergeCell ref="B42:D42"/>
    <mergeCell ref="B44:D44"/>
    <mergeCell ref="B45:D45"/>
    <mergeCell ref="B47:D47"/>
    <mergeCell ref="B48:D48"/>
    <mergeCell ref="B49:D49"/>
    <mergeCell ref="B46:D46"/>
    <mergeCell ref="B62:D62"/>
    <mergeCell ref="B63:D63"/>
    <mergeCell ref="B50:D50"/>
    <mergeCell ref="B51:D51"/>
    <mergeCell ref="B54:D54"/>
    <mergeCell ref="B55:D55"/>
    <mergeCell ref="B56:D56"/>
    <mergeCell ref="B57:D57"/>
    <mergeCell ref="A83:F83"/>
    <mergeCell ref="B85:E85"/>
    <mergeCell ref="A86:F86"/>
    <mergeCell ref="B88:D88"/>
    <mergeCell ref="B52:D52"/>
    <mergeCell ref="B53:D53"/>
    <mergeCell ref="B66:D66"/>
    <mergeCell ref="B75:D75"/>
    <mergeCell ref="B76:D76"/>
    <mergeCell ref="B77:D77"/>
    <mergeCell ref="B81:E81"/>
    <mergeCell ref="A82:F82"/>
    <mergeCell ref="B58:D58"/>
    <mergeCell ref="B59:D59"/>
    <mergeCell ref="B60:D60"/>
    <mergeCell ref="B61:D61"/>
  </mergeCells>
  <dataValidations count="1">
    <dataValidation type="list" allowBlank="1" showInputMessage="1" showErrorMessage="1" sqref="B75:B77 B12:B20 B33:B66" xr:uid="{2B0C885C-1780-4CEC-A9D7-D224B9013EF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829-DC40-4E87-BA72-4321C426755D}">
  <sheetPr>
    <pageSetUpPr fitToPage="1"/>
  </sheetPr>
  <dimension ref="A12:F91"/>
  <sheetViews>
    <sheetView view="pageBreakPreview" topLeftCell="A10" zoomScale="80" zoomScaleNormal="100" zoomScaleSheetLayoutView="80" workbookViewId="0">
      <selection activeCell="B26" sqref="B26"/>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196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197</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c r="C34" s="205"/>
      <c r="D34" s="205"/>
      <c r="E34" s="60"/>
      <c r="F34" s="50"/>
    </row>
    <row r="35" spans="1:6" ht="29.25" customHeight="1" x14ac:dyDescent="0.2">
      <c r="A35" s="50"/>
      <c r="B35" s="205" t="s">
        <v>198</v>
      </c>
      <c r="C35" s="205"/>
      <c r="D35" s="205"/>
      <c r="E35" s="60"/>
      <c r="F35" s="50"/>
    </row>
    <row r="36" spans="1:6" ht="14.25" x14ac:dyDescent="0.2">
      <c r="A36" s="50"/>
      <c r="B36" s="205"/>
      <c r="C36" s="205"/>
      <c r="D36" s="205"/>
      <c r="E36" s="60"/>
      <c r="F36" s="50"/>
    </row>
    <row r="37" spans="1:6" ht="14.25" x14ac:dyDescent="0.2">
      <c r="A37" s="50"/>
      <c r="B37" s="205"/>
      <c r="C37" s="205"/>
      <c r="D37" s="205"/>
      <c r="E37" s="60"/>
      <c r="F37" s="50"/>
    </row>
    <row r="38" spans="1:6" ht="14.25" x14ac:dyDescent="0.2">
      <c r="A38" s="50"/>
      <c r="B38" s="205" t="s">
        <v>199</v>
      </c>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t="s">
        <v>157</v>
      </c>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t="s">
        <v>158</v>
      </c>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t="s">
        <v>200</v>
      </c>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16.25</v>
      </c>
      <c r="D66" s="74">
        <v>350</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5687.5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5687.5</v>
      </c>
      <c r="F71" s="50"/>
    </row>
    <row r="72" spans="1:6" ht="13.5" customHeight="1" x14ac:dyDescent="0.2">
      <c r="A72" s="50"/>
      <c r="B72" s="51" t="s">
        <v>5</v>
      </c>
      <c r="C72" s="63">
        <v>0.05</v>
      </c>
      <c r="D72" s="51"/>
      <c r="E72" s="36">
        <f>ROUND(E71*C72,2)</f>
        <v>284.38</v>
      </c>
      <c r="F72" s="50"/>
    </row>
    <row r="73" spans="1:6" ht="13.5" customHeight="1" x14ac:dyDescent="0.2">
      <c r="A73" s="50"/>
      <c r="B73" s="51" t="s">
        <v>4</v>
      </c>
      <c r="C73" s="64">
        <v>9.9750000000000005E-2</v>
      </c>
      <c r="D73" s="51"/>
      <c r="E73" s="44">
        <f>ROUND(E71*C73,2)</f>
        <v>567.33000000000004</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6539.21</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6539.21</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3">
    <mergeCell ref="B62:D62"/>
    <mergeCell ref="B52:D52"/>
    <mergeCell ref="B89:D89"/>
    <mergeCell ref="B63:D63"/>
    <mergeCell ref="B64:D64"/>
    <mergeCell ref="B67:D67"/>
    <mergeCell ref="B76:D76"/>
    <mergeCell ref="B77:D77"/>
    <mergeCell ref="B78:D78"/>
    <mergeCell ref="B82:E82"/>
    <mergeCell ref="A83:F83"/>
    <mergeCell ref="A84:F84"/>
    <mergeCell ref="B86:E86"/>
    <mergeCell ref="A87:F87"/>
    <mergeCell ref="B54:D54"/>
    <mergeCell ref="B55:D55"/>
    <mergeCell ref="B50:D50"/>
    <mergeCell ref="A30:F30"/>
    <mergeCell ref="B33:D33"/>
    <mergeCell ref="B34:D34"/>
    <mergeCell ref="B37:D37"/>
    <mergeCell ref="B38:D38"/>
    <mergeCell ref="B35:D35"/>
    <mergeCell ref="B36:D36"/>
    <mergeCell ref="B39:D39"/>
    <mergeCell ref="B42:D42"/>
    <mergeCell ref="B40:D40"/>
    <mergeCell ref="B61:D61"/>
    <mergeCell ref="B47:D47"/>
    <mergeCell ref="B48:D48"/>
    <mergeCell ref="B49:D49"/>
    <mergeCell ref="B41:D41"/>
    <mergeCell ref="B43:D43"/>
    <mergeCell ref="B44:D44"/>
    <mergeCell ref="B45:D45"/>
    <mergeCell ref="B46:D46"/>
    <mergeCell ref="B56:D56"/>
    <mergeCell ref="B57:D57"/>
    <mergeCell ref="B58:D58"/>
    <mergeCell ref="B59:D59"/>
    <mergeCell ref="B60:D60"/>
    <mergeCell ref="B51:D51"/>
    <mergeCell ref="B53:D53"/>
  </mergeCells>
  <dataValidations count="1">
    <dataValidation type="list" allowBlank="1" showInputMessage="1" showErrorMessage="1" sqref="B76:B78 B12:B20 B33:B67" xr:uid="{D1358098-AE6F-44BA-9B30-BAA9A09E88E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13BDD-F21E-41BF-9ED6-E378A3A102D8}">
  <sheetPr>
    <pageSetUpPr fitToPage="1"/>
  </sheetPr>
  <dimension ref="A12:F91"/>
  <sheetViews>
    <sheetView view="pageBreakPreview" topLeftCell="A13" zoomScale="80" zoomScaleNormal="100" zoomScaleSheetLayoutView="80" workbookViewId="0">
      <selection activeCell="E28" sqref="E28"/>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202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203</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c r="C34" s="205"/>
      <c r="D34" s="205"/>
      <c r="E34" s="60"/>
      <c r="F34" s="50"/>
    </row>
    <row r="35" spans="1:6" ht="14.25" x14ac:dyDescent="0.2">
      <c r="A35" s="50"/>
      <c r="B35" s="205" t="s">
        <v>11</v>
      </c>
      <c r="C35" s="205"/>
      <c r="D35" s="205"/>
      <c r="E35" s="60"/>
      <c r="F35" s="50"/>
    </row>
    <row r="36" spans="1:6" ht="14.25" x14ac:dyDescent="0.2">
      <c r="A36" s="50"/>
      <c r="B36" s="205"/>
      <c r="C36" s="205"/>
      <c r="D36" s="205"/>
      <c r="E36" s="60"/>
      <c r="F36" s="50"/>
    </row>
    <row r="37" spans="1:6" ht="14.25" x14ac:dyDescent="0.2">
      <c r="A37" s="50"/>
      <c r="B37" s="205"/>
      <c r="C37" s="205"/>
      <c r="D37" s="205"/>
      <c r="E37" s="60"/>
      <c r="F37" s="50"/>
    </row>
    <row r="38" spans="1:6" ht="14.25" x14ac:dyDescent="0.2">
      <c r="A38" s="50"/>
      <c r="B38" s="205" t="s">
        <v>158</v>
      </c>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t="s">
        <v>157</v>
      </c>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4</v>
      </c>
      <c r="D66" s="74">
        <v>350</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1400</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1400</v>
      </c>
      <c r="F71" s="50"/>
    </row>
    <row r="72" spans="1:6" ht="13.5" customHeight="1" x14ac:dyDescent="0.2">
      <c r="A72" s="50"/>
      <c r="B72" s="51" t="s">
        <v>5</v>
      </c>
      <c r="C72" s="63">
        <v>0.05</v>
      </c>
      <c r="D72" s="51"/>
      <c r="E72" s="36">
        <f>ROUND(E71*C72,2)</f>
        <v>70</v>
      </c>
      <c r="F72" s="50"/>
    </row>
    <row r="73" spans="1:6" ht="13.5" customHeight="1" x14ac:dyDescent="0.2">
      <c r="A73" s="50"/>
      <c r="B73" s="51" t="s">
        <v>4</v>
      </c>
      <c r="C73" s="64">
        <v>9.9750000000000005E-2</v>
      </c>
      <c r="D73" s="51"/>
      <c r="E73" s="44">
        <f>ROUND(E71*C73,2)</f>
        <v>139.65</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1609.65</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1609.65</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4:D64"/>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AFB59339-AA6C-4390-B800-DEC4E97A55F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2AAE-53D7-47E6-A1DB-F9D90CEF5164}">
  <sheetPr>
    <pageSetUpPr fitToPage="1"/>
  </sheetPr>
  <dimension ref="A12:F89"/>
  <sheetViews>
    <sheetView view="pageBreakPreview" topLeftCell="A10" zoomScale="80" zoomScaleNormal="100" zoomScaleSheetLayoutView="80" workbookViewId="0">
      <selection activeCell="D64" sqref="D64"/>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202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204</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30" customHeight="1" x14ac:dyDescent="0.2">
      <c r="A34" s="50"/>
      <c r="B34" s="205" t="s">
        <v>207</v>
      </c>
      <c r="C34" s="205"/>
      <c r="D34" s="205"/>
      <c r="E34" s="60"/>
      <c r="F34" s="50"/>
    </row>
    <row r="35" spans="1:6" ht="14.25" x14ac:dyDescent="0.2">
      <c r="A35" s="50"/>
      <c r="B35" s="205"/>
      <c r="C35" s="205"/>
      <c r="D35" s="205"/>
      <c r="E35" s="60"/>
      <c r="F35" s="50"/>
    </row>
    <row r="36" spans="1:6" ht="33" customHeight="1" x14ac:dyDescent="0.2">
      <c r="A36" s="50"/>
      <c r="B36" s="205" t="s">
        <v>206</v>
      </c>
      <c r="C36" s="205"/>
      <c r="D36" s="205"/>
      <c r="E36" s="60"/>
      <c r="F36" s="50"/>
    </row>
    <row r="37" spans="1:6" ht="14.25" x14ac:dyDescent="0.2">
      <c r="A37" s="50"/>
      <c r="B37" s="205"/>
      <c r="C37" s="205"/>
      <c r="D37" s="205"/>
      <c r="E37" s="60"/>
      <c r="F37" s="50"/>
    </row>
    <row r="38" spans="1:6" ht="14.25" x14ac:dyDescent="0.2">
      <c r="A38" s="50"/>
      <c r="B38" s="205" t="s">
        <v>158</v>
      </c>
      <c r="C38" s="205"/>
      <c r="D38" s="205"/>
      <c r="E38" s="60"/>
      <c r="F38" s="50"/>
    </row>
    <row r="39" spans="1:6" ht="14.25" x14ac:dyDescent="0.2">
      <c r="A39" s="50"/>
      <c r="B39" s="205"/>
      <c r="C39" s="205"/>
      <c r="D39" s="205"/>
      <c r="E39" s="60"/>
      <c r="F39" s="50"/>
    </row>
    <row r="40" spans="1:6" ht="14.25" x14ac:dyDescent="0.2">
      <c r="A40" s="50"/>
      <c r="B40" s="205" t="s">
        <v>187</v>
      </c>
      <c r="C40" s="205"/>
      <c r="D40" s="205"/>
      <c r="E40" s="60"/>
      <c r="F40" s="50"/>
    </row>
    <row r="41" spans="1:6" ht="14.25" x14ac:dyDescent="0.2">
      <c r="A41" s="50"/>
      <c r="B41" s="205"/>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29.25" customHeight="1"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61"/>
      <c r="C63" s="72" t="s">
        <v>87</v>
      </c>
      <c r="D63" s="72" t="s">
        <v>88</v>
      </c>
      <c r="E63" s="60"/>
      <c r="F63" s="50"/>
    </row>
    <row r="64" spans="1:6" ht="14.25" x14ac:dyDescent="0.2">
      <c r="A64" s="50"/>
      <c r="B64" s="61"/>
      <c r="C64" s="73">
        <v>5.75</v>
      </c>
      <c r="D64" s="74">
        <v>350</v>
      </c>
      <c r="E64" s="60"/>
      <c r="F64" s="50"/>
    </row>
    <row r="65" spans="1:6" ht="13.5" customHeight="1" x14ac:dyDescent="0.2">
      <c r="A65" s="50"/>
      <c r="B65" s="205"/>
      <c r="C65" s="205"/>
      <c r="D65" s="205"/>
      <c r="E65" s="60"/>
      <c r="F65" s="50"/>
    </row>
    <row r="66" spans="1:6" ht="13.5" customHeight="1" x14ac:dyDescent="0.2">
      <c r="A66" s="50"/>
      <c r="B66" s="49" t="s">
        <v>17</v>
      </c>
      <c r="C66" s="51"/>
      <c r="D66" s="51"/>
      <c r="E66" s="30">
        <f>C64*D64</f>
        <v>2012.5</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2012.5</v>
      </c>
      <c r="F69" s="50"/>
    </row>
    <row r="70" spans="1:6" ht="13.5" customHeight="1" x14ac:dyDescent="0.2">
      <c r="A70" s="50"/>
      <c r="B70" s="51" t="s">
        <v>5</v>
      </c>
      <c r="C70" s="63">
        <v>0.05</v>
      </c>
      <c r="D70" s="51"/>
      <c r="E70" s="36">
        <f>ROUND(E69*C70,2)</f>
        <v>100.63</v>
      </c>
      <c r="F70" s="50"/>
    </row>
    <row r="71" spans="1:6" ht="13.5" customHeight="1" x14ac:dyDescent="0.2">
      <c r="A71" s="50"/>
      <c r="B71" s="51" t="s">
        <v>4</v>
      </c>
      <c r="C71" s="64">
        <v>9.9750000000000005E-2</v>
      </c>
      <c r="D71" s="51"/>
      <c r="E71" s="44">
        <f>ROUND(E69*C71,2)</f>
        <v>200.75</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2313.88</v>
      </c>
      <c r="F73" s="50"/>
    </row>
    <row r="74" spans="1:6" ht="15.75" thickTop="1" x14ac:dyDescent="0.2">
      <c r="A74" s="50"/>
      <c r="B74" s="200"/>
      <c r="C74" s="200"/>
      <c r="D74" s="200"/>
      <c r="E74" s="66"/>
      <c r="F74" s="50"/>
    </row>
    <row r="75" spans="1:6" ht="15" x14ac:dyDescent="0.2">
      <c r="A75" s="50"/>
      <c r="B75" s="201" t="s">
        <v>20</v>
      </c>
      <c r="C75" s="201"/>
      <c r="D75" s="201"/>
      <c r="E75" s="66">
        <v>0</v>
      </c>
      <c r="F75" s="50"/>
    </row>
    <row r="76" spans="1:6" ht="15" x14ac:dyDescent="0.2">
      <c r="A76" s="50"/>
      <c r="B76" s="200"/>
      <c r="C76" s="200"/>
      <c r="D76" s="200"/>
      <c r="E76" s="66"/>
      <c r="F76" s="50"/>
    </row>
    <row r="77" spans="1:6" ht="19.5" customHeight="1" x14ac:dyDescent="0.2">
      <c r="A77" s="50"/>
      <c r="B77" s="67" t="s">
        <v>19</v>
      </c>
      <c r="C77" s="68"/>
      <c r="D77" s="68"/>
      <c r="E77" s="69">
        <f>E73-E75</f>
        <v>2313.88</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2"/>
      <c r="C80" s="202"/>
      <c r="D80" s="202"/>
      <c r="E80" s="202"/>
      <c r="F80" s="50"/>
    </row>
    <row r="81" spans="1:6" ht="14.25" x14ac:dyDescent="0.2">
      <c r="A81" s="203" t="s">
        <v>32</v>
      </c>
      <c r="B81" s="203"/>
      <c r="C81" s="203"/>
      <c r="D81" s="203"/>
      <c r="E81" s="203"/>
      <c r="F81" s="203"/>
    </row>
    <row r="82" spans="1:6" ht="14.25" x14ac:dyDescent="0.2">
      <c r="A82" s="204" t="s">
        <v>67</v>
      </c>
      <c r="B82" s="204"/>
      <c r="C82" s="204"/>
      <c r="D82" s="204"/>
      <c r="E82" s="204"/>
      <c r="F82" s="204"/>
    </row>
    <row r="83" spans="1:6" x14ac:dyDescent="0.2">
      <c r="A83" s="50"/>
      <c r="B83" s="50"/>
      <c r="C83" s="50"/>
      <c r="D83" s="50"/>
      <c r="E83" s="50"/>
      <c r="F83" s="50"/>
    </row>
    <row r="84" spans="1:6" x14ac:dyDescent="0.2">
      <c r="A84" s="50"/>
      <c r="B84" s="196"/>
      <c r="C84" s="196"/>
      <c r="D84" s="196"/>
      <c r="E84" s="196"/>
      <c r="F84" s="50"/>
    </row>
    <row r="85" spans="1:6" ht="15" x14ac:dyDescent="0.2">
      <c r="A85" s="197" t="s">
        <v>8</v>
      </c>
      <c r="B85" s="197"/>
      <c r="C85" s="197"/>
      <c r="D85" s="197"/>
      <c r="E85" s="197"/>
      <c r="F85" s="197"/>
    </row>
    <row r="87" spans="1:6" ht="39.75" customHeight="1" x14ac:dyDescent="0.2">
      <c r="B87" s="198"/>
      <c r="C87" s="199"/>
      <c r="D87" s="199"/>
    </row>
    <row r="88" spans="1:6" ht="13.5" customHeight="1" x14ac:dyDescent="0.2"/>
    <row r="89" spans="1:6" x14ac:dyDescent="0.2">
      <c r="B89" s="70"/>
      <c r="C89" s="70"/>
      <c r="D89" s="70"/>
    </row>
  </sheetData>
  <mergeCells count="41">
    <mergeCell ref="B87:D87"/>
    <mergeCell ref="B61:D61"/>
    <mergeCell ref="B62:D62"/>
    <mergeCell ref="B65:D65"/>
    <mergeCell ref="B74:D74"/>
    <mergeCell ref="B75:D75"/>
    <mergeCell ref="B76:D76"/>
    <mergeCell ref="B80:E80"/>
    <mergeCell ref="A81:F81"/>
    <mergeCell ref="A82:F82"/>
    <mergeCell ref="B84:E84"/>
    <mergeCell ref="A85:F85"/>
    <mergeCell ref="B60:D60"/>
    <mergeCell ref="B50:D50"/>
    <mergeCell ref="B51:D51"/>
    <mergeCell ref="B52:D52"/>
    <mergeCell ref="B53:D53"/>
    <mergeCell ref="B54:D54"/>
    <mergeCell ref="B55:D55"/>
    <mergeCell ref="B56:D56"/>
    <mergeCell ref="B57:D57"/>
    <mergeCell ref="B58:D58"/>
    <mergeCell ref="B59:D59"/>
    <mergeCell ref="B49:D49"/>
    <mergeCell ref="B36:D36"/>
    <mergeCell ref="B37:D37"/>
    <mergeCell ref="B38:D38"/>
    <mergeCell ref="B39:D39"/>
    <mergeCell ref="B40:D40"/>
    <mergeCell ref="B43:D43"/>
    <mergeCell ref="B44:D44"/>
    <mergeCell ref="B45:D45"/>
    <mergeCell ref="B46:D46"/>
    <mergeCell ref="B47:D47"/>
    <mergeCell ref="B48:D48"/>
    <mergeCell ref="B42:D42"/>
    <mergeCell ref="A30:F30"/>
    <mergeCell ref="B33:D33"/>
    <mergeCell ref="B34:D34"/>
    <mergeCell ref="B35:D35"/>
    <mergeCell ref="B41:D41"/>
  </mergeCells>
  <dataValidations count="1">
    <dataValidation type="list" allowBlank="1" showInputMessage="1" showErrorMessage="1" sqref="B74:B76 B12:B20 B33:B35 B36:B65" xr:uid="{10BE7907-6AFF-4AF9-B47E-770EBCEFB6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526C2-F0DF-44C7-8E55-5798D4C8AFEB}">
  <sheetPr>
    <pageSetUpPr fitToPage="1"/>
  </sheetPr>
  <dimension ref="A12:F89"/>
  <sheetViews>
    <sheetView view="pageBreakPreview" topLeftCell="A15" zoomScale="80" zoomScaleNormal="100" zoomScaleSheetLayoutView="80" workbookViewId="0">
      <selection activeCell="B22" sqref="B2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208</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209</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30" customHeight="1" x14ac:dyDescent="0.2">
      <c r="A34" s="50"/>
      <c r="B34" s="205"/>
      <c r="C34" s="205"/>
      <c r="D34" s="205"/>
      <c r="E34" s="60"/>
      <c r="F34" s="50"/>
    </row>
    <row r="35" spans="1:6" ht="14.25" x14ac:dyDescent="0.2">
      <c r="A35" s="50"/>
      <c r="B35" s="205"/>
      <c r="C35" s="205"/>
      <c r="D35" s="205"/>
      <c r="E35" s="60"/>
      <c r="F35" s="50"/>
    </row>
    <row r="36" spans="1:6" ht="14.25" x14ac:dyDescent="0.2">
      <c r="A36" s="50"/>
      <c r="B36" s="205" t="s">
        <v>205</v>
      </c>
      <c r="C36" s="205"/>
      <c r="D36" s="205"/>
      <c r="E36" s="60"/>
      <c r="F36" s="50"/>
    </row>
    <row r="37" spans="1:6" ht="14.25" x14ac:dyDescent="0.2">
      <c r="A37" s="50"/>
      <c r="B37" s="205"/>
      <c r="C37" s="205"/>
      <c r="D37" s="205"/>
      <c r="E37" s="60"/>
      <c r="F37" s="50"/>
    </row>
    <row r="38" spans="1:6" ht="33" customHeight="1" x14ac:dyDescent="0.2">
      <c r="A38" s="50"/>
      <c r="B38" s="205"/>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29.25" customHeight="1"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61"/>
      <c r="C63" s="72" t="s">
        <v>87</v>
      </c>
      <c r="D63" s="72" t="s">
        <v>88</v>
      </c>
      <c r="E63" s="60"/>
      <c r="F63" s="50"/>
    </row>
    <row r="64" spans="1:6" ht="14.25" x14ac:dyDescent="0.2">
      <c r="A64" s="50"/>
      <c r="B64" s="61"/>
      <c r="C64" s="73">
        <v>2</v>
      </c>
      <c r="D64" s="74">
        <v>350</v>
      </c>
      <c r="E64" s="60"/>
      <c r="F64" s="50"/>
    </row>
    <row r="65" spans="1:6" ht="13.5" customHeight="1" x14ac:dyDescent="0.2">
      <c r="A65" s="50"/>
      <c r="B65" s="205"/>
      <c r="C65" s="205"/>
      <c r="D65" s="205"/>
      <c r="E65" s="60"/>
      <c r="F65" s="50"/>
    </row>
    <row r="66" spans="1:6" ht="13.5" customHeight="1" x14ac:dyDescent="0.2">
      <c r="A66" s="50"/>
      <c r="B66" s="49" t="s">
        <v>17</v>
      </c>
      <c r="C66" s="51"/>
      <c r="D66" s="51"/>
      <c r="E66" s="30">
        <f>C64*D64</f>
        <v>700</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700</v>
      </c>
      <c r="F69" s="50"/>
    </row>
    <row r="70" spans="1:6" ht="13.5" customHeight="1" x14ac:dyDescent="0.2">
      <c r="A70" s="50"/>
      <c r="B70" s="51" t="s">
        <v>5</v>
      </c>
      <c r="C70" s="63">
        <v>0.05</v>
      </c>
      <c r="D70" s="51"/>
      <c r="E70" s="36">
        <f>ROUND(E69*C70,2)</f>
        <v>35</v>
      </c>
      <c r="F70" s="50"/>
    </row>
    <row r="71" spans="1:6" ht="13.5" customHeight="1" x14ac:dyDescent="0.2">
      <c r="A71" s="50"/>
      <c r="B71" s="51" t="s">
        <v>4</v>
      </c>
      <c r="C71" s="64">
        <v>9.9750000000000005E-2</v>
      </c>
      <c r="D71" s="51"/>
      <c r="E71" s="44">
        <f>ROUND(E69*C71,2)</f>
        <v>69.83</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804.83</v>
      </c>
      <c r="F73" s="50"/>
    </row>
    <row r="74" spans="1:6" ht="15.75" thickTop="1" x14ac:dyDescent="0.2">
      <c r="A74" s="50"/>
      <c r="B74" s="200"/>
      <c r="C74" s="200"/>
      <c r="D74" s="200"/>
      <c r="E74" s="66"/>
      <c r="F74" s="50"/>
    </row>
    <row r="75" spans="1:6" ht="15" x14ac:dyDescent="0.2">
      <c r="A75" s="50"/>
      <c r="B75" s="201" t="s">
        <v>20</v>
      </c>
      <c r="C75" s="201"/>
      <c r="D75" s="201"/>
      <c r="E75" s="66">
        <v>0</v>
      </c>
      <c r="F75" s="50"/>
    </row>
    <row r="76" spans="1:6" ht="15" x14ac:dyDescent="0.2">
      <c r="A76" s="50"/>
      <c r="B76" s="200"/>
      <c r="C76" s="200"/>
      <c r="D76" s="200"/>
      <c r="E76" s="66"/>
      <c r="F76" s="50"/>
    </row>
    <row r="77" spans="1:6" ht="19.5" customHeight="1" x14ac:dyDescent="0.2">
      <c r="A77" s="50"/>
      <c r="B77" s="67" t="s">
        <v>19</v>
      </c>
      <c r="C77" s="68"/>
      <c r="D77" s="68"/>
      <c r="E77" s="69">
        <f>E73-E75</f>
        <v>804.83</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2"/>
      <c r="C80" s="202"/>
      <c r="D80" s="202"/>
      <c r="E80" s="202"/>
      <c r="F80" s="50"/>
    </row>
    <row r="81" spans="1:6" ht="14.25" x14ac:dyDescent="0.2">
      <c r="A81" s="203" t="s">
        <v>32</v>
      </c>
      <c r="B81" s="203"/>
      <c r="C81" s="203"/>
      <c r="D81" s="203"/>
      <c r="E81" s="203"/>
      <c r="F81" s="203"/>
    </row>
    <row r="82" spans="1:6" ht="14.25" x14ac:dyDescent="0.2">
      <c r="A82" s="204" t="s">
        <v>67</v>
      </c>
      <c r="B82" s="204"/>
      <c r="C82" s="204"/>
      <c r="D82" s="204"/>
      <c r="E82" s="204"/>
      <c r="F82" s="204"/>
    </row>
    <row r="83" spans="1:6" x14ac:dyDescent="0.2">
      <c r="A83" s="50"/>
      <c r="B83" s="50"/>
      <c r="C83" s="50"/>
      <c r="D83" s="50"/>
      <c r="E83" s="50"/>
      <c r="F83" s="50"/>
    </row>
    <row r="84" spans="1:6" x14ac:dyDescent="0.2">
      <c r="A84" s="50"/>
      <c r="B84" s="196"/>
      <c r="C84" s="196"/>
      <c r="D84" s="196"/>
      <c r="E84" s="196"/>
      <c r="F84" s="50"/>
    </row>
    <row r="85" spans="1:6" ht="15" x14ac:dyDescent="0.2">
      <c r="A85" s="197" t="s">
        <v>8</v>
      </c>
      <c r="B85" s="197"/>
      <c r="C85" s="197"/>
      <c r="D85" s="197"/>
      <c r="E85" s="197"/>
      <c r="F85" s="197"/>
    </row>
    <row r="87" spans="1:6" ht="39.75" customHeight="1" x14ac:dyDescent="0.2">
      <c r="B87" s="198"/>
      <c r="C87" s="199"/>
      <c r="D87" s="199"/>
    </row>
    <row r="88" spans="1:6" ht="13.5" customHeight="1" x14ac:dyDescent="0.2"/>
    <row r="89" spans="1:6" x14ac:dyDescent="0.2">
      <c r="B89" s="70"/>
      <c r="C89" s="70"/>
      <c r="D89" s="70"/>
    </row>
  </sheetData>
  <mergeCells count="41">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80:E80"/>
    <mergeCell ref="B56:D56"/>
    <mergeCell ref="B57:D57"/>
    <mergeCell ref="B58:D58"/>
    <mergeCell ref="B59:D59"/>
    <mergeCell ref="B60:D60"/>
    <mergeCell ref="B61:D61"/>
    <mergeCell ref="B62:D62"/>
    <mergeCell ref="B65:D65"/>
    <mergeCell ref="B74:D74"/>
    <mergeCell ref="B75:D75"/>
    <mergeCell ref="B76:D76"/>
    <mergeCell ref="A81:F81"/>
    <mergeCell ref="A82:F82"/>
    <mergeCell ref="B84:E84"/>
    <mergeCell ref="A85:F85"/>
    <mergeCell ref="B87:D87"/>
  </mergeCells>
  <dataValidations count="1">
    <dataValidation type="list" allowBlank="1" showInputMessage="1" showErrorMessage="1" sqref="B74:B76 B12:B20 B33:B65" xr:uid="{5C5A2BF1-7B16-4D10-B971-77F8000EF45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8E9FB-202D-4D59-A78E-CBAD518D507E}">
  <sheetPr>
    <pageSetUpPr fitToPage="1"/>
  </sheetPr>
  <dimension ref="A12:F91"/>
  <sheetViews>
    <sheetView view="pageBreakPreview" zoomScale="80" zoomScaleNormal="100" zoomScaleSheetLayoutView="80" workbookViewId="0">
      <selection activeCell="B60" sqref="B60:D6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211</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c r="C34" s="205"/>
      <c r="D34" s="205"/>
      <c r="E34" s="60"/>
      <c r="F34" s="50"/>
    </row>
    <row r="35" spans="1:6" ht="14.25" x14ac:dyDescent="0.2">
      <c r="A35" s="50"/>
      <c r="B35" s="205" t="s">
        <v>214</v>
      </c>
      <c r="C35" s="205"/>
      <c r="D35" s="205"/>
      <c r="E35" s="60"/>
      <c r="F35" s="50"/>
    </row>
    <row r="36" spans="1:6" ht="14.25" x14ac:dyDescent="0.2">
      <c r="A36" s="50"/>
      <c r="B36" s="205"/>
      <c r="C36" s="205"/>
      <c r="D36" s="205"/>
      <c r="E36" s="60"/>
      <c r="F36" s="50"/>
    </row>
    <row r="37" spans="1:6" ht="14.25" x14ac:dyDescent="0.2">
      <c r="A37" s="50"/>
      <c r="B37" s="205" t="s">
        <v>216</v>
      </c>
      <c r="C37" s="205"/>
      <c r="D37" s="205"/>
      <c r="E37" s="60"/>
      <c r="F37" s="50"/>
    </row>
    <row r="38" spans="1:6" ht="14.25" x14ac:dyDescent="0.2">
      <c r="A38" s="50"/>
      <c r="B38" s="205"/>
      <c r="C38" s="205"/>
      <c r="D38" s="205"/>
      <c r="E38" s="60"/>
      <c r="F38" s="50"/>
    </row>
    <row r="39" spans="1:6" ht="14.25" x14ac:dyDescent="0.2">
      <c r="A39" s="50"/>
      <c r="B39" s="205" t="s">
        <v>217</v>
      </c>
      <c r="C39" s="205"/>
      <c r="D39" s="205"/>
      <c r="E39" s="60"/>
      <c r="F39" s="50"/>
    </row>
    <row r="40" spans="1:6" ht="14.25" x14ac:dyDescent="0.2">
      <c r="A40" s="50"/>
      <c r="B40" s="205"/>
      <c r="C40" s="205"/>
      <c r="D40" s="205"/>
      <c r="E40" s="60"/>
      <c r="F40" s="50"/>
    </row>
    <row r="41" spans="1:6" ht="14.25" x14ac:dyDescent="0.2">
      <c r="A41" s="50"/>
      <c r="B41" s="205"/>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61"/>
      <c r="C65" s="72" t="s">
        <v>87</v>
      </c>
      <c r="D65" s="72" t="s">
        <v>88</v>
      </c>
      <c r="E65" s="60"/>
      <c r="F65" s="50"/>
    </row>
    <row r="66" spans="1:6" ht="14.25" x14ac:dyDescent="0.2">
      <c r="A66" s="50"/>
      <c r="B66" s="61"/>
      <c r="C66" s="73">
        <v>5.5</v>
      </c>
      <c r="D66" s="74">
        <v>350</v>
      </c>
      <c r="E66" s="60"/>
      <c r="F66" s="50"/>
    </row>
    <row r="67" spans="1:6" ht="13.5" customHeight="1" x14ac:dyDescent="0.2">
      <c r="A67" s="50"/>
      <c r="B67" s="205"/>
      <c r="C67" s="205"/>
      <c r="D67" s="205"/>
      <c r="E67" s="60"/>
      <c r="F67" s="50"/>
    </row>
    <row r="68" spans="1:6" ht="13.5" customHeight="1" x14ac:dyDescent="0.2">
      <c r="A68" s="50"/>
      <c r="B68" s="49" t="s">
        <v>17</v>
      </c>
      <c r="C68" s="51"/>
      <c r="D68" s="51"/>
      <c r="E68" s="30">
        <f>C66*D66</f>
        <v>1925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1925</v>
      </c>
      <c r="F71" s="50"/>
    </row>
    <row r="72" spans="1:6" ht="13.5" customHeight="1" x14ac:dyDescent="0.2">
      <c r="A72" s="50"/>
      <c r="B72" s="51" t="s">
        <v>5</v>
      </c>
      <c r="C72" s="63">
        <v>0.05</v>
      </c>
      <c r="D72" s="51"/>
      <c r="E72" s="36">
        <f>ROUND(E71*C72,2)</f>
        <v>96.25</v>
      </c>
      <c r="F72" s="50"/>
    </row>
    <row r="73" spans="1:6" ht="13.5" customHeight="1" x14ac:dyDescent="0.2">
      <c r="A73" s="50"/>
      <c r="B73" s="51" t="s">
        <v>4</v>
      </c>
      <c r="C73" s="64">
        <v>9.9750000000000005E-2</v>
      </c>
      <c r="D73" s="51"/>
      <c r="E73" s="44">
        <f>ROUND(E71*C73,2)</f>
        <v>192.02</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2213.27</v>
      </c>
      <c r="F75" s="50"/>
    </row>
    <row r="76" spans="1:6" ht="15.75" thickTop="1" x14ac:dyDescent="0.2">
      <c r="A76" s="50"/>
      <c r="B76" s="200"/>
      <c r="C76" s="200"/>
      <c r="D76" s="200"/>
      <c r="E76" s="66"/>
      <c r="F76" s="50"/>
    </row>
    <row r="77" spans="1:6" ht="15" x14ac:dyDescent="0.2">
      <c r="A77" s="50"/>
      <c r="B77" s="201" t="s">
        <v>20</v>
      </c>
      <c r="C77" s="201"/>
      <c r="D77" s="201"/>
      <c r="E77" s="66">
        <v>0</v>
      </c>
      <c r="F77" s="50"/>
    </row>
    <row r="78" spans="1:6" ht="15" x14ac:dyDescent="0.2">
      <c r="A78" s="50"/>
      <c r="B78" s="200"/>
      <c r="C78" s="200"/>
      <c r="D78" s="200"/>
      <c r="E78" s="66"/>
      <c r="F78" s="50"/>
    </row>
    <row r="79" spans="1:6" ht="19.5" customHeight="1" x14ac:dyDescent="0.2">
      <c r="A79" s="50"/>
      <c r="B79" s="67" t="s">
        <v>19</v>
      </c>
      <c r="C79" s="68"/>
      <c r="D79" s="68"/>
      <c r="E79" s="69">
        <f>E75-E77</f>
        <v>2213.27</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2"/>
      <c r="C82" s="202"/>
      <c r="D82" s="202"/>
      <c r="E82" s="202"/>
      <c r="F82" s="50"/>
    </row>
    <row r="83" spans="1:6" ht="14.25" x14ac:dyDescent="0.2">
      <c r="A83" s="203" t="s">
        <v>32</v>
      </c>
      <c r="B83" s="203"/>
      <c r="C83" s="203"/>
      <c r="D83" s="203"/>
      <c r="E83" s="203"/>
      <c r="F83" s="203"/>
    </row>
    <row r="84" spans="1:6" ht="14.25" x14ac:dyDescent="0.2">
      <c r="A84" s="204" t="s">
        <v>67</v>
      </c>
      <c r="B84" s="204"/>
      <c r="C84" s="204"/>
      <c r="D84" s="204"/>
      <c r="E84" s="204"/>
      <c r="F84" s="204"/>
    </row>
    <row r="85" spans="1:6" x14ac:dyDescent="0.2">
      <c r="A85" s="50"/>
      <c r="B85" s="50"/>
      <c r="C85" s="50"/>
      <c r="D85" s="50"/>
      <c r="E85" s="50"/>
      <c r="F85" s="50"/>
    </row>
    <row r="86" spans="1:6" x14ac:dyDescent="0.2">
      <c r="A86" s="50"/>
      <c r="B86" s="196"/>
      <c r="C86" s="196"/>
      <c r="D86" s="196"/>
      <c r="E86" s="196"/>
      <c r="F86" s="50"/>
    </row>
    <row r="87" spans="1:6" ht="15" x14ac:dyDescent="0.2">
      <c r="A87" s="197" t="s">
        <v>8</v>
      </c>
      <c r="B87" s="197"/>
      <c r="C87" s="197"/>
      <c r="D87" s="197"/>
      <c r="E87" s="197"/>
      <c r="F87" s="197"/>
    </row>
    <row r="89" spans="1:6" ht="39.75" customHeight="1" x14ac:dyDescent="0.2">
      <c r="B89" s="198"/>
      <c r="C89" s="199"/>
      <c r="D89" s="199"/>
    </row>
    <row r="90" spans="1:6" ht="13.5" customHeight="1" x14ac:dyDescent="0.2"/>
    <row r="91" spans="1:6" x14ac:dyDescent="0.2">
      <c r="B91" s="70"/>
      <c r="C91" s="70"/>
      <c r="D91" s="70"/>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4:D64"/>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AB9C8506-2DDB-4185-A4D2-1422DE2A0F6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CAC6-63E3-46BA-A951-7A4929139E21}">
  <sheetPr>
    <pageSetUpPr fitToPage="1"/>
  </sheetPr>
  <dimension ref="A12:F92"/>
  <sheetViews>
    <sheetView view="pageBreakPreview" topLeftCell="A10"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213</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t="s">
        <v>140</v>
      </c>
      <c r="C34" s="205"/>
      <c r="D34" s="205"/>
      <c r="E34" s="60"/>
      <c r="F34" s="50"/>
    </row>
    <row r="35" spans="1:6" ht="14.25" x14ac:dyDescent="0.2">
      <c r="A35" s="50"/>
      <c r="B35" s="205"/>
      <c r="C35" s="205"/>
      <c r="D35" s="205"/>
      <c r="E35" s="60"/>
      <c r="F35" s="50"/>
    </row>
    <row r="36" spans="1:6" ht="14.25" x14ac:dyDescent="0.2">
      <c r="A36" s="50"/>
      <c r="B36" s="205" t="s">
        <v>215</v>
      </c>
      <c r="C36" s="205"/>
      <c r="D36" s="205"/>
      <c r="E36" s="60"/>
      <c r="F36" s="50"/>
    </row>
    <row r="37" spans="1:6" ht="14.25" x14ac:dyDescent="0.2">
      <c r="A37" s="50"/>
      <c r="B37" s="205"/>
      <c r="C37" s="205"/>
      <c r="D37" s="205"/>
      <c r="E37" s="60"/>
      <c r="F37" s="50"/>
    </row>
    <row r="38" spans="1:6" ht="14.25" x14ac:dyDescent="0.2">
      <c r="A38" s="50"/>
      <c r="B38" s="205" t="s">
        <v>158</v>
      </c>
      <c r="C38" s="205"/>
      <c r="D38" s="205"/>
      <c r="E38" s="60"/>
      <c r="F38" s="50"/>
    </row>
    <row r="39" spans="1:6" ht="14.25" x14ac:dyDescent="0.2">
      <c r="A39" s="50"/>
      <c r="B39" s="205"/>
      <c r="C39" s="205"/>
      <c r="D39" s="205"/>
      <c r="E39" s="60"/>
      <c r="F39" s="50"/>
    </row>
    <row r="40" spans="1:6" ht="14.25" x14ac:dyDescent="0.2">
      <c r="A40" s="50"/>
      <c r="B40" s="205" t="s">
        <v>187</v>
      </c>
      <c r="C40" s="205"/>
      <c r="D40" s="205"/>
      <c r="E40" s="60"/>
      <c r="F40" s="50"/>
    </row>
    <row r="41" spans="1:6" ht="14.25" x14ac:dyDescent="0.2">
      <c r="A41" s="50"/>
      <c r="B41" s="205"/>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205"/>
      <c r="C65" s="205"/>
      <c r="D65" s="205"/>
      <c r="E65" s="60"/>
      <c r="F65" s="50"/>
    </row>
    <row r="66" spans="1:6" ht="14.25" x14ac:dyDescent="0.2">
      <c r="A66" s="50"/>
      <c r="B66" s="61"/>
      <c r="C66" s="72" t="s">
        <v>87</v>
      </c>
      <c r="D66" s="72" t="s">
        <v>88</v>
      </c>
      <c r="E66" s="60"/>
      <c r="F66" s="50"/>
    </row>
    <row r="67" spans="1:6" ht="14.25" x14ac:dyDescent="0.2">
      <c r="A67" s="50"/>
      <c r="B67" s="61"/>
      <c r="C67" s="73">
        <v>4.5</v>
      </c>
      <c r="D67" s="74">
        <v>350</v>
      </c>
      <c r="E67" s="60"/>
      <c r="F67" s="50"/>
    </row>
    <row r="68" spans="1:6" ht="13.5" customHeight="1" x14ac:dyDescent="0.2">
      <c r="A68" s="50"/>
      <c r="B68" s="205"/>
      <c r="C68" s="205"/>
      <c r="D68" s="205"/>
      <c r="E68" s="60"/>
      <c r="F68" s="50"/>
    </row>
    <row r="69" spans="1:6" ht="13.5" customHeight="1" x14ac:dyDescent="0.2">
      <c r="A69" s="50"/>
      <c r="B69" s="49" t="s">
        <v>17</v>
      </c>
      <c r="C69" s="51"/>
      <c r="D69" s="51"/>
      <c r="E69" s="30">
        <f>C67*D67</f>
        <v>1575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1575</v>
      </c>
      <c r="F72" s="50"/>
    </row>
    <row r="73" spans="1:6" ht="13.5" customHeight="1" x14ac:dyDescent="0.2">
      <c r="A73" s="50"/>
      <c r="B73" s="51" t="s">
        <v>5</v>
      </c>
      <c r="C73" s="63">
        <v>0.05</v>
      </c>
      <c r="D73" s="51"/>
      <c r="E73" s="36">
        <f>ROUND(E72*C73,2)</f>
        <v>78.75</v>
      </c>
      <c r="F73" s="50"/>
    </row>
    <row r="74" spans="1:6" ht="13.5" customHeight="1" x14ac:dyDescent="0.2">
      <c r="A74" s="50"/>
      <c r="B74" s="51" t="s">
        <v>4</v>
      </c>
      <c r="C74" s="64">
        <v>9.9750000000000005E-2</v>
      </c>
      <c r="D74" s="51"/>
      <c r="E74" s="44">
        <f>ROUND(E72*C74,2)</f>
        <v>157.11000000000001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1810.8600000000001</v>
      </c>
      <c r="F76" s="50"/>
    </row>
    <row r="77" spans="1:6" ht="15.75" thickTop="1" x14ac:dyDescent="0.2">
      <c r="A77" s="50"/>
      <c r="B77" s="200"/>
      <c r="C77" s="200"/>
      <c r="D77" s="200"/>
      <c r="E77" s="66"/>
      <c r="F77" s="50"/>
    </row>
    <row r="78" spans="1:6" ht="15" x14ac:dyDescent="0.2">
      <c r="A78" s="50"/>
      <c r="B78" s="201" t="s">
        <v>20</v>
      </c>
      <c r="C78" s="201"/>
      <c r="D78" s="201"/>
      <c r="E78" s="66">
        <v>0</v>
      </c>
      <c r="F78" s="50"/>
    </row>
    <row r="79" spans="1:6" ht="15" x14ac:dyDescent="0.2">
      <c r="A79" s="50"/>
      <c r="B79" s="200"/>
      <c r="C79" s="200"/>
      <c r="D79" s="200"/>
      <c r="E79" s="66"/>
      <c r="F79" s="50"/>
    </row>
    <row r="80" spans="1:6" ht="19.5" customHeight="1" x14ac:dyDescent="0.2">
      <c r="A80" s="50"/>
      <c r="B80" s="67" t="s">
        <v>19</v>
      </c>
      <c r="C80" s="68"/>
      <c r="D80" s="68"/>
      <c r="E80" s="69">
        <f>E76-E78</f>
        <v>1810.8600000000001</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2"/>
      <c r="C83" s="202"/>
      <c r="D83" s="202"/>
      <c r="E83" s="202"/>
      <c r="F83" s="50"/>
    </row>
    <row r="84" spans="1:6" ht="14.25" x14ac:dyDescent="0.2">
      <c r="A84" s="203" t="s">
        <v>32</v>
      </c>
      <c r="B84" s="203"/>
      <c r="C84" s="203"/>
      <c r="D84" s="203"/>
      <c r="E84" s="203"/>
      <c r="F84" s="203"/>
    </row>
    <row r="85" spans="1:6" ht="14.25" x14ac:dyDescent="0.2">
      <c r="A85" s="204" t="s">
        <v>67</v>
      </c>
      <c r="B85" s="204"/>
      <c r="C85" s="204"/>
      <c r="D85" s="204"/>
      <c r="E85" s="204"/>
      <c r="F85" s="204"/>
    </row>
    <row r="86" spans="1:6" x14ac:dyDescent="0.2">
      <c r="A86" s="50"/>
      <c r="B86" s="50"/>
      <c r="C86" s="50"/>
      <c r="D86" s="50"/>
      <c r="E86" s="50"/>
      <c r="F86" s="50"/>
    </row>
    <row r="87" spans="1:6" x14ac:dyDescent="0.2">
      <c r="A87" s="50"/>
      <c r="B87" s="196"/>
      <c r="C87" s="196"/>
      <c r="D87" s="196"/>
      <c r="E87" s="196"/>
      <c r="F87" s="50"/>
    </row>
    <row r="88" spans="1:6" ht="15" x14ac:dyDescent="0.2">
      <c r="A88" s="197" t="s">
        <v>8</v>
      </c>
      <c r="B88" s="197"/>
      <c r="C88" s="197"/>
      <c r="D88" s="197"/>
      <c r="E88" s="197"/>
      <c r="F88" s="197"/>
    </row>
    <row r="90" spans="1:6" ht="39.75" customHeight="1" x14ac:dyDescent="0.2">
      <c r="B90" s="198"/>
      <c r="C90" s="199"/>
      <c r="D90" s="199"/>
    </row>
    <row r="91" spans="1:6" ht="13.5" customHeight="1" x14ac:dyDescent="0.2"/>
    <row r="92" spans="1:6" x14ac:dyDescent="0.2">
      <c r="B92" s="70"/>
      <c r="C92" s="70"/>
      <c r="D92" s="70"/>
    </row>
  </sheetData>
  <mergeCells count="44">
    <mergeCell ref="A84:F84"/>
    <mergeCell ref="A85:F85"/>
    <mergeCell ref="B87:E87"/>
    <mergeCell ref="A88:F88"/>
    <mergeCell ref="B90:D90"/>
    <mergeCell ref="B58:D58"/>
    <mergeCell ref="B47:D47"/>
    <mergeCell ref="B48:D48"/>
    <mergeCell ref="B49:D49"/>
    <mergeCell ref="B50:D50"/>
    <mergeCell ref="B51:D51"/>
    <mergeCell ref="B53:D53"/>
    <mergeCell ref="B54:D54"/>
    <mergeCell ref="B55:D55"/>
    <mergeCell ref="B56:D56"/>
    <mergeCell ref="B57:D57"/>
    <mergeCell ref="B52:D52"/>
    <mergeCell ref="B78:D78"/>
    <mergeCell ref="B79:D79"/>
    <mergeCell ref="B83:E83"/>
    <mergeCell ref="B59:D59"/>
    <mergeCell ref="B60:D60"/>
    <mergeCell ref="B61:D61"/>
    <mergeCell ref="B62:D62"/>
    <mergeCell ref="B63:D63"/>
    <mergeCell ref="B64:D64"/>
    <mergeCell ref="B65:D65"/>
    <mergeCell ref="B68:D68"/>
    <mergeCell ref="B77:D77"/>
    <mergeCell ref="B46:D46"/>
    <mergeCell ref="B42:D42"/>
    <mergeCell ref="B44:D44"/>
    <mergeCell ref="B45:D45"/>
    <mergeCell ref="B37:D37"/>
    <mergeCell ref="B38:D38"/>
    <mergeCell ref="B39:D39"/>
    <mergeCell ref="B40:D40"/>
    <mergeCell ref="B41:D41"/>
    <mergeCell ref="B43:D43"/>
    <mergeCell ref="A30:F30"/>
    <mergeCell ref="B33:D33"/>
    <mergeCell ref="B34:D34"/>
    <mergeCell ref="B35:D35"/>
    <mergeCell ref="B36:D36"/>
  </mergeCells>
  <dataValidations count="1">
    <dataValidation type="list" allowBlank="1" showInputMessage="1" showErrorMessage="1" sqref="B77:B79 B12:B20 B33:B68" xr:uid="{4E7750D8-AB43-4617-B381-B1567F32F82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445B-CBD6-46FD-8C07-FC0865F4BFC0}">
  <sheetPr>
    <pageSetUpPr fitToPage="1"/>
  </sheetPr>
  <dimension ref="A12:F92"/>
  <sheetViews>
    <sheetView view="pageBreakPreview" zoomScale="80" zoomScaleNormal="100" zoomScaleSheetLayoutView="80" workbookViewId="0">
      <selection activeCell="B68" sqref="B68:D68"/>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219</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t="s">
        <v>220</v>
      </c>
      <c r="C34" s="205"/>
      <c r="D34" s="205"/>
      <c r="E34" s="60"/>
      <c r="F34" s="50"/>
    </row>
    <row r="35" spans="1:6" ht="14.25" x14ac:dyDescent="0.2">
      <c r="A35" s="50"/>
      <c r="B35" s="205"/>
      <c r="C35" s="205"/>
      <c r="D35" s="205"/>
      <c r="E35" s="60"/>
      <c r="F35" s="50"/>
    </row>
    <row r="36" spans="1:6" ht="14.25" x14ac:dyDescent="0.2">
      <c r="A36" s="50"/>
      <c r="B36" s="205" t="s">
        <v>221</v>
      </c>
      <c r="C36" s="205"/>
      <c r="D36" s="205"/>
      <c r="E36" s="60"/>
      <c r="F36" s="50"/>
    </row>
    <row r="37" spans="1:6" ht="14.25" x14ac:dyDescent="0.2">
      <c r="A37" s="50"/>
      <c r="B37" s="205"/>
      <c r="C37" s="205"/>
      <c r="D37" s="205"/>
      <c r="E37" s="60"/>
      <c r="F37" s="50"/>
    </row>
    <row r="38" spans="1:6" ht="14.25" x14ac:dyDescent="0.2">
      <c r="A38" s="50"/>
      <c r="B38" s="205" t="s">
        <v>222</v>
      </c>
      <c r="C38" s="205"/>
      <c r="D38" s="205"/>
      <c r="E38" s="60"/>
      <c r="F38" s="50"/>
    </row>
    <row r="39" spans="1:6" ht="14.25" x14ac:dyDescent="0.2">
      <c r="A39" s="50"/>
      <c r="B39" s="205"/>
      <c r="C39" s="205"/>
      <c r="D39" s="205"/>
      <c r="E39" s="60"/>
      <c r="F39" s="50"/>
    </row>
    <row r="40" spans="1:6" ht="14.25" x14ac:dyDescent="0.2">
      <c r="A40" s="50"/>
      <c r="B40" s="205" t="s">
        <v>157</v>
      </c>
      <c r="C40" s="205"/>
      <c r="D40" s="205"/>
      <c r="E40" s="60"/>
      <c r="F40" s="50"/>
    </row>
    <row r="41" spans="1:6" ht="14.25" x14ac:dyDescent="0.2">
      <c r="A41" s="50"/>
      <c r="B41" s="205"/>
      <c r="C41" s="205"/>
      <c r="D41" s="205"/>
      <c r="E41" s="60"/>
      <c r="F41" s="50"/>
    </row>
    <row r="42" spans="1:6" ht="14.25" x14ac:dyDescent="0.2">
      <c r="A42" s="50"/>
      <c r="B42" s="205" t="s">
        <v>158</v>
      </c>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205"/>
      <c r="C65" s="205"/>
      <c r="D65" s="205"/>
      <c r="E65" s="60"/>
      <c r="F65" s="50"/>
    </row>
    <row r="66" spans="1:6" ht="14.25" x14ac:dyDescent="0.2">
      <c r="A66" s="50"/>
      <c r="B66" s="61"/>
      <c r="C66" s="72" t="s">
        <v>87</v>
      </c>
      <c r="D66" s="72" t="s">
        <v>88</v>
      </c>
      <c r="E66" s="60"/>
      <c r="F66" s="50"/>
    </row>
    <row r="67" spans="1:6" ht="14.25" x14ac:dyDescent="0.2">
      <c r="A67" s="50"/>
      <c r="B67" s="61"/>
      <c r="C67" s="73">
        <v>13.25</v>
      </c>
      <c r="D67" s="74">
        <v>350</v>
      </c>
      <c r="E67" s="60"/>
      <c r="F67" s="50"/>
    </row>
    <row r="68" spans="1:6" ht="13.5" customHeight="1" x14ac:dyDescent="0.2">
      <c r="A68" s="50"/>
      <c r="B68" s="205"/>
      <c r="C68" s="205"/>
      <c r="D68" s="205"/>
      <c r="E68" s="60"/>
      <c r="F68" s="50"/>
    </row>
    <row r="69" spans="1:6" ht="13.5" customHeight="1" x14ac:dyDescent="0.2">
      <c r="A69" s="50"/>
      <c r="B69" s="49" t="s">
        <v>17</v>
      </c>
      <c r="C69" s="51"/>
      <c r="D69" s="51"/>
      <c r="E69" s="30">
        <f>C67*D67</f>
        <v>4637.5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4637.5</v>
      </c>
      <c r="F72" s="50"/>
    </row>
    <row r="73" spans="1:6" ht="13.5" customHeight="1" x14ac:dyDescent="0.2">
      <c r="A73" s="50"/>
      <c r="B73" s="51" t="s">
        <v>5</v>
      </c>
      <c r="C73" s="63">
        <v>0.05</v>
      </c>
      <c r="D73" s="51"/>
      <c r="E73" s="36">
        <f>ROUND(E72*C73,2)</f>
        <v>231.88</v>
      </c>
      <c r="F73" s="50"/>
    </row>
    <row r="74" spans="1:6" ht="13.5" customHeight="1" x14ac:dyDescent="0.2">
      <c r="A74" s="50"/>
      <c r="B74" s="51" t="s">
        <v>4</v>
      </c>
      <c r="C74" s="64">
        <v>9.9750000000000005E-2</v>
      </c>
      <c r="D74" s="51"/>
      <c r="E74" s="44">
        <f>ROUND(E72*C74,2)</f>
        <v>462.59</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5331.97</v>
      </c>
      <c r="F76" s="50"/>
    </row>
    <row r="77" spans="1:6" ht="15.75" thickTop="1" x14ac:dyDescent="0.2">
      <c r="A77" s="50"/>
      <c r="B77" s="200"/>
      <c r="C77" s="200"/>
      <c r="D77" s="200"/>
      <c r="E77" s="66"/>
      <c r="F77" s="50"/>
    </row>
    <row r="78" spans="1:6" ht="15" x14ac:dyDescent="0.2">
      <c r="A78" s="50"/>
      <c r="B78" s="201" t="s">
        <v>20</v>
      </c>
      <c r="C78" s="201"/>
      <c r="D78" s="201"/>
      <c r="E78" s="66">
        <v>0</v>
      </c>
      <c r="F78" s="50"/>
    </row>
    <row r="79" spans="1:6" ht="15" x14ac:dyDescent="0.2">
      <c r="A79" s="50"/>
      <c r="B79" s="200"/>
      <c r="C79" s="200"/>
      <c r="D79" s="200"/>
      <c r="E79" s="66"/>
      <c r="F79" s="50"/>
    </row>
    <row r="80" spans="1:6" ht="19.5" customHeight="1" x14ac:dyDescent="0.2">
      <c r="A80" s="50"/>
      <c r="B80" s="67" t="s">
        <v>19</v>
      </c>
      <c r="C80" s="68"/>
      <c r="D80" s="68"/>
      <c r="E80" s="69">
        <f>E76-E78</f>
        <v>5331.97</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2"/>
      <c r="C83" s="202"/>
      <c r="D83" s="202"/>
      <c r="E83" s="202"/>
      <c r="F83" s="50"/>
    </row>
    <row r="84" spans="1:6" ht="14.25" x14ac:dyDescent="0.2">
      <c r="A84" s="203" t="s">
        <v>32</v>
      </c>
      <c r="B84" s="203"/>
      <c r="C84" s="203"/>
      <c r="D84" s="203"/>
      <c r="E84" s="203"/>
      <c r="F84" s="203"/>
    </row>
    <row r="85" spans="1:6" ht="14.25" x14ac:dyDescent="0.2">
      <c r="A85" s="204" t="s">
        <v>67</v>
      </c>
      <c r="B85" s="204"/>
      <c r="C85" s="204"/>
      <c r="D85" s="204"/>
      <c r="E85" s="204"/>
      <c r="F85" s="204"/>
    </row>
    <row r="86" spans="1:6" x14ac:dyDescent="0.2">
      <c r="A86" s="50"/>
      <c r="B86" s="50"/>
      <c r="C86" s="50"/>
      <c r="D86" s="50"/>
      <c r="E86" s="50"/>
      <c r="F86" s="50"/>
    </row>
    <row r="87" spans="1:6" x14ac:dyDescent="0.2">
      <c r="A87" s="50"/>
      <c r="B87" s="196"/>
      <c r="C87" s="196"/>
      <c r="D87" s="196"/>
      <c r="E87" s="196"/>
      <c r="F87" s="50"/>
    </row>
    <row r="88" spans="1:6" ht="15" x14ac:dyDescent="0.2">
      <c r="A88" s="197" t="s">
        <v>8</v>
      </c>
      <c r="B88" s="197"/>
      <c r="C88" s="197"/>
      <c r="D88" s="197"/>
      <c r="E88" s="197"/>
      <c r="F88" s="197"/>
    </row>
    <row r="90" spans="1:6" ht="39.75" customHeight="1" x14ac:dyDescent="0.2">
      <c r="B90" s="198"/>
      <c r="C90" s="199"/>
      <c r="D90" s="199"/>
    </row>
    <row r="91" spans="1:6" ht="13.5" customHeight="1" x14ac:dyDescent="0.2"/>
    <row r="92" spans="1:6" x14ac:dyDescent="0.2">
      <c r="B92" s="70"/>
      <c r="C92" s="70"/>
      <c r="D92" s="70"/>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5:D65"/>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ADF7DAB6-C19B-4C5F-AC84-CE9BA04307C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545FF-039E-47E6-A074-177B2F867642}">
  <sheetPr>
    <pageSetUpPr fitToPage="1"/>
  </sheetPr>
  <dimension ref="A12:F88"/>
  <sheetViews>
    <sheetView view="pageBreakPreview" topLeftCell="A43" zoomScale="80" zoomScaleNormal="100" zoomScaleSheetLayoutView="80" workbookViewId="0">
      <selection activeCell="N30" sqref="N3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223</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224</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43.5" customHeight="1" x14ac:dyDescent="0.2">
      <c r="A34" s="50"/>
      <c r="B34" s="205" t="s">
        <v>225</v>
      </c>
      <c r="C34" s="205"/>
      <c r="D34" s="205"/>
      <c r="E34" s="60"/>
      <c r="F34" s="50"/>
    </row>
    <row r="35" spans="1:6" ht="14.25" x14ac:dyDescent="0.2">
      <c r="A35" s="50"/>
      <c r="B35" s="205"/>
      <c r="C35" s="205"/>
      <c r="D35" s="205"/>
      <c r="E35" s="60"/>
      <c r="F35" s="50"/>
    </row>
    <row r="36" spans="1:6" ht="14.25" x14ac:dyDescent="0.2">
      <c r="A36" s="50"/>
      <c r="B36" s="205" t="s">
        <v>157</v>
      </c>
      <c r="C36" s="205"/>
      <c r="D36" s="205"/>
      <c r="E36" s="60"/>
      <c r="F36" s="50"/>
    </row>
    <row r="37" spans="1:6" ht="14.25" x14ac:dyDescent="0.2">
      <c r="A37" s="50"/>
      <c r="B37" s="205"/>
      <c r="C37" s="205"/>
      <c r="D37" s="205"/>
      <c r="E37" s="60"/>
      <c r="F37" s="50"/>
    </row>
    <row r="38" spans="1:6" ht="14.25" x14ac:dyDescent="0.2">
      <c r="A38" s="50"/>
      <c r="B38" s="205" t="s">
        <v>158</v>
      </c>
      <c r="C38" s="205"/>
      <c r="D38" s="205"/>
      <c r="E38" s="60"/>
      <c r="F38" s="50"/>
    </row>
    <row r="39" spans="1:6" ht="14.25" x14ac:dyDescent="0.2">
      <c r="A39" s="50"/>
      <c r="B39" s="205"/>
      <c r="C39" s="205"/>
      <c r="D39" s="205"/>
      <c r="E39" s="60"/>
      <c r="F39" s="50"/>
    </row>
    <row r="40" spans="1:6" ht="14.25" x14ac:dyDescent="0.2">
      <c r="A40" s="50"/>
      <c r="B40" s="205" t="s">
        <v>226</v>
      </c>
      <c r="C40" s="205"/>
      <c r="D40" s="205"/>
      <c r="E40" s="60"/>
      <c r="F40" s="50"/>
    </row>
    <row r="41" spans="1:6" ht="14.25" x14ac:dyDescent="0.2">
      <c r="A41" s="50"/>
      <c r="B41" s="205"/>
      <c r="C41" s="205"/>
      <c r="D41" s="205"/>
      <c r="E41" s="60"/>
      <c r="F41" s="50"/>
    </row>
    <row r="42" spans="1:6" ht="45" customHeight="1" x14ac:dyDescent="0.2">
      <c r="A42" s="50"/>
      <c r="B42" s="205" t="s">
        <v>227</v>
      </c>
      <c r="C42" s="205"/>
      <c r="D42" s="205"/>
      <c r="E42" s="60"/>
      <c r="F42" s="50"/>
    </row>
    <row r="43" spans="1:6" ht="14.25" x14ac:dyDescent="0.2">
      <c r="A43" s="50"/>
      <c r="B43" s="205"/>
      <c r="C43" s="205"/>
      <c r="D43" s="205"/>
      <c r="E43" s="60"/>
      <c r="F43" s="50"/>
    </row>
    <row r="44" spans="1:6" ht="14.25" x14ac:dyDescent="0.2">
      <c r="A44" s="50"/>
      <c r="B44" s="205" t="s">
        <v>228</v>
      </c>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205"/>
      <c r="C55" s="205"/>
      <c r="D55" s="205"/>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61"/>
      <c r="C62" s="72" t="s">
        <v>87</v>
      </c>
      <c r="D62" s="72" t="s">
        <v>88</v>
      </c>
      <c r="E62" s="60"/>
      <c r="F62" s="50"/>
    </row>
    <row r="63" spans="1:6" ht="14.25" x14ac:dyDescent="0.2">
      <c r="A63" s="50"/>
      <c r="B63" s="61"/>
      <c r="C63" s="73">
        <v>29.5</v>
      </c>
      <c r="D63" s="74">
        <v>350</v>
      </c>
      <c r="E63" s="60"/>
      <c r="F63" s="50"/>
    </row>
    <row r="64" spans="1:6" ht="13.5" customHeight="1" x14ac:dyDescent="0.2">
      <c r="A64" s="50"/>
      <c r="B64" s="205"/>
      <c r="C64" s="205"/>
      <c r="D64" s="205"/>
      <c r="E64" s="60"/>
      <c r="F64" s="50"/>
    </row>
    <row r="65" spans="1:6" ht="13.5" customHeight="1" x14ac:dyDescent="0.2">
      <c r="A65" s="50"/>
      <c r="B65" s="49" t="s">
        <v>17</v>
      </c>
      <c r="C65" s="51"/>
      <c r="D65" s="51"/>
      <c r="E65" s="30">
        <f>C63*D63</f>
        <v>10325</v>
      </c>
      <c r="F65" s="50"/>
    </row>
    <row r="66" spans="1:6" ht="13.5" customHeight="1" x14ac:dyDescent="0.2">
      <c r="A66" s="50"/>
      <c r="B66" s="62" t="s">
        <v>14</v>
      </c>
      <c r="C66" s="51"/>
      <c r="D66" s="51"/>
      <c r="E66" s="31">
        <v>0</v>
      </c>
      <c r="F66" s="50"/>
    </row>
    <row r="67" spans="1:6" ht="13.5" customHeight="1" x14ac:dyDescent="0.2">
      <c r="A67" s="50"/>
      <c r="B67" s="62" t="s">
        <v>15</v>
      </c>
      <c r="C67" s="51"/>
      <c r="D67" s="51"/>
      <c r="E67" s="31">
        <v>0</v>
      </c>
      <c r="F67" s="50"/>
    </row>
    <row r="68" spans="1:6" ht="13.5" customHeight="1" x14ac:dyDescent="0.2">
      <c r="A68" s="50"/>
      <c r="B68" s="49" t="s">
        <v>16</v>
      </c>
      <c r="C68" s="51"/>
      <c r="D68" s="51"/>
      <c r="E68" s="30">
        <f>SUM(E65:E67)</f>
        <v>10325</v>
      </c>
      <c r="F68" s="50"/>
    </row>
    <row r="69" spans="1:6" ht="13.5" customHeight="1" x14ac:dyDescent="0.2">
      <c r="A69" s="50"/>
      <c r="B69" s="51" t="s">
        <v>5</v>
      </c>
      <c r="C69" s="63">
        <v>0.05</v>
      </c>
      <c r="D69" s="51"/>
      <c r="E69" s="36">
        <f>ROUND(E68*C69,2)</f>
        <v>516.25</v>
      </c>
      <c r="F69" s="50"/>
    </row>
    <row r="70" spans="1:6" ht="13.5" customHeight="1" x14ac:dyDescent="0.2">
      <c r="A70" s="50"/>
      <c r="B70" s="51" t="s">
        <v>4</v>
      </c>
      <c r="C70" s="64">
        <v>9.9750000000000005E-2</v>
      </c>
      <c r="D70" s="51"/>
      <c r="E70" s="44">
        <f>ROUND(E68*C70,2)</f>
        <v>1029.92</v>
      </c>
      <c r="F70" s="50"/>
    </row>
    <row r="71" spans="1:6" ht="13.5" customHeight="1" x14ac:dyDescent="0.2">
      <c r="A71" s="50"/>
      <c r="B71" s="51"/>
      <c r="C71" s="51"/>
      <c r="D71" s="51"/>
      <c r="E71" s="65"/>
      <c r="F71" s="50"/>
    </row>
    <row r="72" spans="1:6" ht="16.5" customHeight="1" thickBot="1" x14ac:dyDescent="0.25">
      <c r="A72" s="50"/>
      <c r="B72" s="49" t="s">
        <v>18</v>
      </c>
      <c r="C72" s="51"/>
      <c r="D72" s="51"/>
      <c r="E72" s="34">
        <f>SUM(E68:E70)</f>
        <v>11871.17</v>
      </c>
      <c r="F72" s="50"/>
    </row>
    <row r="73" spans="1:6" ht="15.75" thickTop="1" x14ac:dyDescent="0.2">
      <c r="A73" s="50"/>
      <c r="B73" s="200"/>
      <c r="C73" s="200"/>
      <c r="D73" s="200"/>
      <c r="E73" s="66"/>
      <c r="F73" s="50"/>
    </row>
    <row r="74" spans="1:6" ht="15" x14ac:dyDescent="0.2">
      <c r="A74" s="50"/>
      <c r="B74" s="201" t="s">
        <v>20</v>
      </c>
      <c r="C74" s="201"/>
      <c r="D74" s="201"/>
      <c r="E74" s="66">
        <v>0</v>
      </c>
      <c r="F74" s="50"/>
    </row>
    <row r="75" spans="1:6" ht="15" x14ac:dyDescent="0.2">
      <c r="A75" s="50"/>
      <c r="B75" s="200"/>
      <c r="C75" s="200"/>
      <c r="D75" s="200"/>
      <c r="E75" s="66"/>
      <c r="F75" s="50"/>
    </row>
    <row r="76" spans="1:6" ht="19.5" customHeight="1" x14ac:dyDescent="0.2">
      <c r="A76" s="50"/>
      <c r="B76" s="67" t="s">
        <v>19</v>
      </c>
      <c r="C76" s="68"/>
      <c r="D76" s="68"/>
      <c r="E76" s="69">
        <f>E72-E74</f>
        <v>11871.17</v>
      </c>
      <c r="F76" s="50"/>
    </row>
    <row r="77" spans="1:6" ht="13.5" customHeight="1" x14ac:dyDescent="0.2">
      <c r="A77" s="50"/>
      <c r="B77" s="50"/>
      <c r="C77" s="50"/>
      <c r="D77" s="50"/>
      <c r="E77" s="50"/>
      <c r="F77" s="50"/>
    </row>
    <row r="78" spans="1:6" x14ac:dyDescent="0.2">
      <c r="A78" s="50"/>
      <c r="B78" s="50"/>
      <c r="C78" s="50"/>
      <c r="D78" s="50"/>
      <c r="E78" s="50"/>
      <c r="F78" s="50"/>
    </row>
    <row r="79" spans="1:6" x14ac:dyDescent="0.2">
      <c r="A79" s="50"/>
      <c r="B79" s="202"/>
      <c r="C79" s="202"/>
      <c r="D79" s="202"/>
      <c r="E79" s="202"/>
      <c r="F79" s="50"/>
    </row>
    <row r="80" spans="1:6" ht="14.25" x14ac:dyDescent="0.2">
      <c r="A80" s="203" t="s">
        <v>32</v>
      </c>
      <c r="B80" s="203"/>
      <c r="C80" s="203"/>
      <c r="D80" s="203"/>
      <c r="E80" s="203"/>
      <c r="F80" s="203"/>
    </row>
    <row r="81" spans="1:6" ht="14.25" x14ac:dyDescent="0.2">
      <c r="A81" s="204" t="s">
        <v>67</v>
      </c>
      <c r="B81" s="204"/>
      <c r="C81" s="204"/>
      <c r="D81" s="204"/>
      <c r="E81" s="204"/>
      <c r="F81" s="204"/>
    </row>
    <row r="82" spans="1:6" x14ac:dyDescent="0.2">
      <c r="A82" s="50"/>
      <c r="B82" s="50"/>
      <c r="C82" s="50"/>
      <c r="D82" s="50"/>
      <c r="E82" s="50"/>
      <c r="F82" s="50"/>
    </row>
    <row r="83" spans="1:6" x14ac:dyDescent="0.2">
      <c r="A83" s="50"/>
      <c r="B83" s="196"/>
      <c r="C83" s="196"/>
      <c r="D83" s="196"/>
      <c r="E83" s="196"/>
      <c r="F83" s="50"/>
    </row>
    <row r="84" spans="1:6" ht="15" x14ac:dyDescent="0.2">
      <c r="A84" s="197" t="s">
        <v>8</v>
      </c>
      <c r="B84" s="197"/>
      <c r="C84" s="197"/>
      <c r="D84" s="197"/>
      <c r="E84" s="197"/>
      <c r="F84" s="197"/>
    </row>
    <row r="86" spans="1:6" ht="39.75" customHeight="1" x14ac:dyDescent="0.2">
      <c r="B86" s="198"/>
      <c r="C86" s="199"/>
      <c r="D86" s="199"/>
    </row>
    <row r="87" spans="1:6" ht="13.5" customHeight="1" x14ac:dyDescent="0.2"/>
    <row r="88" spans="1:6" x14ac:dyDescent="0.2">
      <c r="B88" s="70"/>
      <c r="C88" s="70"/>
      <c r="D88" s="70"/>
    </row>
  </sheetData>
  <mergeCells count="40">
    <mergeCell ref="B60:D60"/>
    <mergeCell ref="B61:D61"/>
    <mergeCell ref="B64:D64"/>
    <mergeCell ref="A84:F84"/>
    <mergeCell ref="B86:D86"/>
    <mergeCell ref="B74:D74"/>
    <mergeCell ref="B75:D75"/>
    <mergeCell ref="B79:E79"/>
    <mergeCell ref="A80:F80"/>
    <mergeCell ref="A81:F81"/>
    <mergeCell ref="B83:E83"/>
    <mergeCell ref="B73:D73"/>
    <mergeCell ref="B54:D54"/>
    <mergeCell ref="B49:D49"/>
    <mergeCell ref="B50:D50"/>
    <mergeCell ref="B51:D51"/>
    <mergeCell ref="B52:D52"/>
    <mergeCell ref="B53:D53"/>
    <mergeCell ref="B58:D58"/>
    <mergeCell ref="B59:D59"/>
    <mergeCell ref="B44:D44"/>
    <mergeCell ref="B38:D38"/>
    <mergeCell ref="B39:D39"/>
    <mergeCell ref="B40:D40"/>
    <mergeCell ref="B41:D41"/>
    <mergeCell ref="B42:D42"/>
    <mergeCell ref="B43:D43"/>
    <mergeCell ref="B55:D55"/>
    <mergeCell ref="B56:D56"/>
    <mergeCell ref="B57:D57"/>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3:B75 B12:B20 B33:B43 B44:B64" xr:uid="{020F29DC-0215-4FB7-A1B3-9A49852291F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51</v>
      </c>
      <c r="C24" s="22"/>
      <c r="D24" s="22"/>
      <c r="E24" s="22"/>
      <c r="F24" s="22"/>
    </row>
    <row r="25" spans="1:6" ht="15" x14ac:dyDescent="0.2">
      <c r="A25" s="18"/>
      <c r="B25" s="26" t="s">
        <v>50</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52</v>
      </c>
      <c r="F29" s="22"/>
    </row>
    <row r="30" spans="1:6" ht="13.5" thickBot="1" x14ac:dyDescent="0.25">
      <c r="A30" s="20"/>
      <c r="B30" s="20"/>
      <c r="C30" s="20"/>
      <c r="D30" s="20"/>
      <c r="E30" s="20"/>
      <c r="F30" s="21"/>
    </row>
    <row r="31" spans="1:6" s="41" customFormat="1" ht="21.75" customHeight="1" x14ac:dyDescent="0.2">
      <c r="A31" s="190" t="s">
        <v>0</v>
      </c>
      <c r="B31" s="190"/>
      <c r="C31" s="190"/>
      <c r="D31" s="190"/>
      <c r="E31" s="190"/>
      <c r="F31" s="190"/>
    </row>
    <row r="32" spans="1:6" x14ac:dyDescent="0.2">
      <c r="A32" s="18"/>
      <c r="B32" s="19"/>
      <c r="C32" s="18"/>
      <c r="D32" s="18"/>
      <c r="E32" s="18"/>
    </row>
    <row r="33" spans="1:6" ht="14.25" x14ac:dyDescent="0.2">
      <c r="A33" s="22"/>
      <c r="B33" s="23" t="s">
        <v>6</v>
      </c>
      <c r="C33" s="23"/>
      <c r="D33" s="23"/>
      <c r="E33" s="29"/>
      <c r="F33" s="22"/>
    </row>
    <row r="34" spans="1:6" ht="14.25" x14ac:dyDescent="0.2">
      <c r="A34" s="22"/>
      <c r="B34" s="189"/>
      <c r="C34" s="189"/>
      <c r="D34" s="189"/>
      <c r="E34" s="29"/>
      <c r="F34" s="22"/>
    </row>
    <row r="35" spans="1:6" ht="14.25" x14ac:dyDescent="0.2">
      <c r="A35" s="22"/>
      <c r="B35" s="189"/>
      <c r="C35" s="189"/>
      <c r="D35" s="189"/>
      <c r="E35" s="29"/>
      <c r="F35" s="22"/>
    </row>
    <row r="36" spans="1:6" ht="14.25" x14ac:dyDescent="0.2">
      <c r="A36" s="22"/>
      <c r="B36" s="189" t="s">
        <v>54</v>
      </c>
      <c r="C36" s="189"/>
      <c r="D36" s="189"/>
      <c r="E36" s="29"/>
      <c r="F36" s="22"/>
    </row>
    <row r="37" spans="1:6" ht="14.25" x14ac:dyDescent="0.2">
      <c r="A37" s="22"/>
      <c r="B37" s="189"/>
      <c r="C37" s="189"/>
      <c r="D37" s="189"/>
      <c r="E37" s="29"/>
      <c r="F37" s="22"/>
    </row>
    <row r="38" spans="1:6" ht="14.25" x14ac:dyDescent="0.2">
      <c r="A38" s="22"/>
      <c r="B38" s="189"/>
      <c r="C38" s="189"/>
      <c r="D38" s="189"/>
      <c r="E38" s="29"/>
      <c r="F38" s="22"/>
    </row>
    <row r="39" spans="1:6" ht="14.25" x14ac:dyDescent="0.2">
      <c r="A39" s="22"/>
      <c r="B39" s="189" t="s">
        <v>55</v>
      </c>
      <c r="C39" s="189"/>
      <c r="D39" s="189"/>
      <c r="E39" s="29"/>
      <c r="F39" s="22"/>
    </row>
    <row r="40" spans="1:6" ht="14.25" x14ac:dyDescent="0.2">
      <c r="A40" s="22"/>
      <c r="B40" s="189"/>
      <c r="C40" s="189"/>
      <c r="D40" s="189"/>
      <c r="E40" s="29"/>
      <c r="F40" s="22"/>
    </row>
    <row r="41" spans="1:6" ht="13.5" customHeight="1" x14ac:dyDescent="0.2">
      <c r="A41" s="22"/>
      <c r="B41" s="189"/>
      <c r="C41" s="189"/>
      <c r="D41" s="189"/>
      <c r="E41" s="29"/>
      <c r="F41" s="22"/>
    </row>
    <row r="42" spans="1:6" ht="14.25" x14ac:dyDescent="0.2">
      <c r="A42" s="22"/>
      <c r="B42" s="189" t="s">
        <v>56</v>
      </c>
      <c r="C42" s="189"/>
      <c r="D42" s="189"/>
      <c r="E42" s="29"/>
      <c r="F42" s="22"/>
    </row>
    <row r="43" spans="1:6" ht="14.25" x14ac:dyDescent="0.2">
      <c r="A43" s="22"/>
      <c r="B43" s="189"/>
      <c r="C43" s="189"/>
      <c r="D43" s="189"/>
      <c r="E43" s="29"/>
      <c r="F43" s="22"/>
    </row>
    <row r="44" spans="1:6" ht="14.25" x14ac:dyDescent="0.2">
      <c r="A44" s="22"/>
      <c r="B44" s="189"/>
      <c r="C44" s="189"/>
      <c r="D44" s="189"/>
      <c r="E44" s="29"/>
      <c r="F44" s="22"/>
    </row>
    <row r="45" spans="1:6" ht="14.25" x14ac:dyDescent="0.2">
      <c r="A45" s="22"/>
      <c r="B45" s="189" t="s">
        <v>57</v>
      </c>
      <c r="C45" s="189"/>
      <c r="D45" s="189"/>
      <c r="E45" s="29"/>
      <c r="F45" s="22"/>
    </row>
    <row r="46" spans="1:6" ht="14.25" x14ac:dyDescent="0.2">
      <c r="A46" s="22"/>
      <c r="B46" s="189"/>
      <c r="C46" s="189"/>
      <c r="D46" s="189"/>
      <c r="E46" s="29"/>
      <c r="F46" s="22"/>
    </row>
    <row r="47" spans="1:6" ht="14.25" x14ac:dyDescent="0.2">
      <c r="A47" s="22"/>
      <c r="B47" s="189"/>
      <c r="C47" s="189"/>
      <c r="D47" s="189"/>
      <c r="E47" s="29"/>
      <c r="F47" s="22"/>
    </row>
    <row r="48" spans="1:6" ht="14.25" x14ac:dyDescent="0.2">
      <c r="A48" s="22"/>
      <c r="B48" s="189" t="s">
        <v>58</v>
      </c>
      <c r="C48" s="189"/>
      <c r="D48" s="189"/>
      <c r="E48" s="29"/>
      <c r="F48" s="22"/>
    </row>
    <row r="49" spans="1:6" ht="14.25" x14ac:dyDescent="0.2">
      <c r="A49" s="22"/>
      <c r="B49" s="189"/>
      <c r="C49" s="189"/>
      <c r="D49" s="189"/>
      <c r="E49" s="29"/>
      <c r="F49" s="22"/>
    </row>
    <row r="50" spans="1:6" ht="14.25" x14ac:dyDescent="0.2">
      <c r="A50" s="22"/>
      <c r="B50" s="189"/>
      <c r="C50" s="189"/>
      <c r="D50" s="189"/>
      <c r="E50" s="29"/>
      <c r="F50" s="22"/>
    </row>
    <row r="51" spans="1:6" ht="14.25" x14ac:dyDescent="0.2">
      <c r="A51" s="22"/>
      <c r="B51" s="189"/>
      <c r="C51" s="189"/>
      <c r="D51" s="189"/>
      <c r="E51" s="29"/>
      <c r="F51" s="22"/>
    </row>
    <row r="52" spans="1:6" ht="14.25" x14ac:dyDescent="0.2">
      <c r="A52" s="22"/>
      <c r="B52" s="189"/>
      <c r="C52" s="189"/>
      <c r="D52" s="189"/>
      <c r="E52" s="29"/>
      <c r="F52" s="22"/>
    </row>
    <row r="53" spans="1:6" ht="14.25" x14ac:dyDescent="0.2">
      <c r="A53" s="22"/>
      <c r="B53" s="189"/>
      <c r="C53" s="189"/>
      <c r="D53" s="189"/>
      <c r="E53" s="29"/>
      <c r="F53" s="22"/>
    </row>
    <row r="54" spans="1:6" ht="14.25" x14ac:dyDescent="0.2">
      <c r="A54" s="22"/>
      <c r="B54" s="189"/>
      <c r="C54" s="189"/>
      <c r="D54" s="189"/>
      <c r="E54" s="29"/>
      <c r="F54" s="22"/>
    </row>
    <row r="55" spans="1:6" ht="14.25" x14ac:dyDescent="0.2">
      <c r="A55" s="22"/>
      <c r="B55" s="189"/>
      <c r="C55" s="189"/>
      <c r="D55" s="189"/>
      <c r="E55" s="29"/>
      <c r="F55" s="22"/>
    </row>
    <row r="56" spans="1:6" ht="14.25" x14ac:dyDescent="0.2">
      <c r="A56" s="22"/>
      <c r="B56" s="189"/>
      <c r="C56" s="189"/>
      <c r="D56" s="189"/>
      <c r="E56" s="29"/>
      <c r="F56" s="22"/>
    </row>
    <row r="57" spans="1:6" ht="14.25" x14ac:dyDescent="0.2">
      <c r="A57" s="22"/>
      <c r="B57" s="189"/>
      <c r="C57" s="189"/>
      <c r="D57" s="189"/>
      <c r="E57" s="29"/>
      <c r="F57" s="22"/>
    </row>
    <row r="58" spans="1:6" ht="14.25" x14ac:dyDescent="0.2">
      <c r="A58" s="22"/>
      <c r="B58" s="189"/>
      <c r="C58" s="189"/>
      <c r="D58" s="189"/>
      <c r="E58" s="29"/>
      <c r="F58" s="22"/>
    </row>
    <row r="59" spans="1:6" ht="14.25" x14ac:dyDescent="0.2">
      <c r="A59" s="22"/>
      <c r="B59" s="189"/>
      <c r="C59" s="189"/>
      <c r="D59" s="189"/>
      <c r="E59" s="29"/>
      <c r="F59" s="22"/>
    </row>
    <row r="60" spans="1:6" ht="14.25" x14ac:dyDescent="0.2">
      <c r="A60" s="22"/>
      <c r="B60" s="189"/>
      <c r="C60" s="189"/>
      <c r="D60" s="189"/>
      <c r="E60" s="29"/>
      <c r="F60" s="22"/>
    </row>
    <row r="61" spans="1:6" ht="14.25" x14ac:dyDescent="0.2">
      <c r="A61" s="22"/>
      <c r="B61" s="189"/>
      <c r="C61" s="189"/>
      <c r="D61" s="189"/>
      <c r="E61" s="29"/>
      <c r="F61" s="22"/>
    </row>
    <row r="62" spans="1:6" ht="14.25" x14ac:dyDescent="0.2">
      <c r="A62" s="22"/>
      <c r="B62" s="189"/>
      <c r="C62" s="189"/>
      <c r="D62" s="189"/>
      <c r="E62" s="29"/>
      <c r="F62" s="22"/>
    </row>
    <row r="63" spans="1:6" ht="14.25" x14ac:dyDescent="0.2">
      <c r="A63" s="22"/>
      <c r="B63" s="189"/>
      <c r="C63" s="189"/>
      <c r="D63" s="189"/>
      <c r="E63" s="29"/>
      <c r="F63" s="22"/>
    </row>
    <row r="64" spans="1:6" ht="14.25" x14ac:dyDescent="0.2">
      <c r="A64" s="22"/>
      <c r="B64" s="189"/>
      <c r="C64" s="189"/>
      <c r="D64" s="189"/>
      <c r="E64" s="29"/>
      <c r="F64" s="22"/>
    </row>
    <row r="65" spans="1:6" ht="14.25" x14ac:dyDescent="0.2">
      <c r="A65" s="22"/>
      <c r="B65" s="189"/>
      <c r="C65" s="189"/>
      <c r="D65" s="189"/>
      <c r="E65" s="29"/>
      <c r="F65" s="22"/>
    </row>
    <row r="66" spans="1:6" ht="14.25" x14ac:dyDescent="0.2">
      <c r="A66" s="22"/>
      <c r="B66" s="189"/>
      <c r="C66" s="189"/>
      <c r="D66" s="189"/>
      <c r="E66" s="29"/>
      <c r="F66" s="22"/>
    </row>
    <row r="67" spans="1:6" ht="14.25" x14ac:dyDescent="0.2">
      <c r="A67" s="22"/>
      <c r="B67" s="189"/>
      <c r="C67" s="189"/>
      <c r="D67" s="189"/>
      <c r="E67" s="29"/>
      <c r="F67" s="22"/>
    </row>
    <row r="68" spans="1:6" ht="14.25" x14ac:dyDescent="0.2">
      <c r="A68" s="22"/>
      <c r="B68" s="189"/>
      <c r="C68" s="189"/>
      <c r="D68" s="189"/>
      <c r="E68" s="29"/>
      <c r="F68" s="22"/>
    </row>
    <row r="69" spans="1:6" ht="14.25" x14ac:dyDescent="0.2">
      <c r="A69" s="22"/>
      <c r="B69" s="189"/>
      <c r="C69" s="189"/>
      <c r="D69" s="189"/>
      <c r="E69" s="29"/>
      <c r="F69" s="22"/>
    </row>
    <row r="70" spans="1:6" ht="14.25" x14ac:dyDescent="0.2">
      <c r="A70" s="22"/>
      <c r="B70" s="189"/>
      <c r="C70" s="189"/>
      <c r="D70" s="189"/>
      <c r="E70" s="29"/>
      <c r="F70" s="22"/>
    </row>
    <row r="71" spans="1:6" ht="14.25" x14ac:dyDescent="0.2">
      <c r="A71" s="22"/>
      <c r="B71" s="189"/>
      <c r="C71" s="189"/>
      <c r="D71" s="189"/>
      <c r="E71" s="29"/>
      <c r="F71" s="22"/>
    </row>
    <row r="72" spans="1:6" ht="14.25" x14ac:dyDescent="0.2">
      <c r="A72" s="22"/>
      <c r="B72" s="189"/>
      <c r="C72" s="189"/>
      <c r="D72" s="189"/>
      <c r="E72" s="29"/>
      <c r="F72" s="22"/>
    </row>
    <row r="73" spans="1:6" ht="14.25" x14ac:dyDescent="0.2">
      <c r="A73" s="22"/>
      <c r="B73" s="189"/>
      <c r="C73" s="189"/>
      <c r="D73" s="189"/>
      <c r="E73" s="29"/>
      <c r="F73" s="22"/>
    </row>
    <row r="74" spans="1:6" ht="13.5" customHeight="1" x14ac:dyDescent="0.2">
      <c r="A74" s="22"/>
      <c r="B74" s="189"/>
      <c r="C74" s="189"/>
      <c r="D74" s="189"/>
      <c r="E74" s="29"/>
      <c r="F74" s="22"/>
    </row>
    <row r="75" spans="1:6" ht="13.5" customHeight="1" x14ac:dyDescent="0.2">
      <c r="A75" s="22"/>
      <c r="B75" s="26" t="s">
        <v>17</v>
      </c>
      <c r="C75" s="27"/>
      <c r="D75" s="27"/>
      <c r="E75" s="30">
        <f>5.25*225</f>
        <v>1181.25</v>
      </c>
      <c r="F75" s="22"/>
    </row>
    <row r="76" spans="1:6" ht="13.5" customHeight="1" x14ac:dyDescent="0.2">
      <c r="A76" s="22"/>
      <c r="B76" s="35" t="s">
        <v>46</v>
      </c>
      <c r="C76" s="27"/>
      <c r="D76" s="27"/>
      <c r="E76" s="31">
        <v>40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1221.25</v>
      </c>
      <c r="F78" s="22"/>
    </row>
    <row r="79" spans="1:6" ht="13.5" customHeight="1" x14ac:dyDescent="0.2">
      <c r="A79" s="22"/>
      <c r="B79" s="27" t="s">
        <v>5</v>
      </c>
      <c r="C79" s="32">
        <v>0.05</v>
      </c>
      <c r="D79" s="27"/>
      <c r="E79" s="36">
        <f>ROUND(E78*C79,2)</f>
        <v>61.06</v>
      </c>
      <c r="F79" s="22"/>
    </row>
    <row r="80" spans="1:6" ht="13.5" customHeight="1" x14ac:dyDescent="0.2">
      <c r="A80" s="22"/>
      <c r="B80" s="27" t="s">
        <v>4</v>
      </c>
      <c r="C80" s="43">
        <v>9.9750000000000005E-2</v>
      </c>
      <c r="D80" s="27"/>
      <c r="E80" s="44">
        <f>ROUND(E78*C80,2)</f>
        <v>121.82</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1404.1299999999999</v>
      </c>
      <c r="F82" s="22"/>
    </row>
    <row r="83" spans="1:6" ht="15.75" thickTop="1" x14ac:dyDescent="0.2">
      <c r="A83" s="22"/>
      <c r="B83" s="192"/>
      <c r="C83" s="192"/>
      <c r="D83" s="192"/>
      <c r="E83" s="37"/>
      <c r="F83" s="22"/>
    </row>
    <row r="84" spans="1:6" ht="15" x14ac:dyDescent="0.2">
      <c r="A84" s="22"/>
      <c r="B84" s="191" t="s">
        <v>20</v>
      </c>
      <c r="C84" s="191"/>
      <c r="D84" s="191"/>
      <c r="E84" s="37">
        <v>0</v>
      </c>
      <c r="F84" s="22"/>
    </row>
    <row r="85" spans="1:6" ht="15" x14ac:dyDescent="0.2">
      <c r="A85" s="22"/>
      <c r="B85" s="192"/>
      <c r="C85" s="192"/>
      <c r="D85" s="192"/>
      <c r="E85" s="37"/>
      <c r="F85" s="22"/>
    </row>
    <row r="86" spans="1:6" ht="19.5" customHeight="1" x14ac:dyDescent="0.2">
      <c r="A86" s="22"/>
      <c r="B86" s="38" t="s">
        <v>19</v>
      </c>
      <c r="C86" s="39"/>
      <c r="D86" s="39"/>
      <c r="E86" s="40">
        <f>E82-E84</f>
        <v>1404.1299999999999</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7"/>
      <c r="C89" s="187"/>
      <c r="D89" s="187"/>
      <c r="E89" s="187"/>
      <c r="F89" s="22"/>
    </row>
    <row r="90" spans="1:6" ht="14.25" x14ac:dyDescent="0.2">
      <c r="A90" s="195" t="s">
        <v>32</v>
      </c>
      <c r="B90" s="195"/>
      <c r="C90" s="195"/>
      <c r="D90" s="195"/>
      <c r="E90" s="195"/>
      <c r="F90" s="195"/>
    </row>
    <row r="91" spans="1:6" ht="14.25" x14ac:dyDescent="0.2">
      <c r="A91" s="193" t="s">
        <v>7</v>
      </c>
      <c r="B91" s="193"/>
      <c r="C91" s="193"/>
      <c r="D91" s="193"/>
      <c r="E91" s="193"/>
      <c r="F91" s="193"/>
    </row>
    <row r="92" spans="1:6" x14ac:dyDescent="0.2">
      <c r="A92" s="22"/>
      <c r="B92" s="22"/>
      <c r="C92" s="22"/>
      <c r="D92" s="22"/>
      <c r="E92" s="22"/>
      <c r="F92" s="22"/>
    </row>
    <row r="93" spans="1:6" x14ac:dyDescent="0.2">
      <c r="A93" s="22"/>
      <c r="B93" s="188"/>
      <c r="C93" s="188"/>
      <c r="D93" s="188"/>
      <c r="E93" s="188"/>
      <c r="F93" s="22"/>
    </row>
    <row r="94" spans="1:6" ht="15" x14ac:dyDescent="0.2">
      <c r="A94" s="194" t="s">
        <v>8</v>
      </c>
      <c r="B94" s="194"/>
      <c r="C94" s="194"/>
      <c r="D94" s="194"/>
      <c r="E94" s="194"/>
      <c r="F94" s="194"/>
    </row>
    <row r="96" spans="1:6" ht="39.75" customHeight="1" x14ac:dyDescent="0.2">
      <c r="B96" s="185"/>
      <c r="C96" s="186"/>
      <c r="D96" s="186"/>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2">
    <pageSetUpPr fitToPage="1"/>
  </sheetPr>
  <dimension ref="A1:D48"/>
  <sheetViews>
    <sheetView view="pageBreakPreview" zoomScaleNormal="100" workbookViewId="0">
      <selection activeCell="C13" sqref="C13"/>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207" t="s">
        <v>1</v>
      </c>
      <c r="C1" s="207"/>
      <c r="D1" s="13"/>
    </row>
    <row r="2" spans="1:4" ht="13.5" customHeight="1" x14ac:dyDescent="0.3">
      <c r="A2" s="6"/>
      <c r="B2" s="14"/>
      <c r="C2" s="14"/>
      <c r="D2" s="7"/>
    </row>
    <row r="3" spans="1:4" ht="13.5" thickBot="1" x14ac:dyDescent="0.25">
      <c r="A3" s="6"/>
      <c r="D3" s="7"/>
    </row>
    <row r="4" spans="1:4" ht="13.5" thickBot="1" x14ac:dyDescent="0.25">
      <c r="A4" s="6"/>
      <c r="B4" s="75"/>
      <c r="C4" s="76" t="s">
        <v>3</v>
      </c>
      <c r="D4" s="7"/>
    </row>
    <row r="5" spans="1:4" x14ac:dyDescent="0.2">
      <c r="A5" s="6"/>
      <c r="B5" s="15"/>
      <c r="C5" s="42"/>
      <c r="D5" s="7"/>
    </row>
    <row r="6" spans="1:4" x14ac:dyDescent="0.2">
      <c r="A6" s="6"/>
      <c r="B6" s="15"/>
      <c r="C6" s="8" t="s">
        <v>12</v>
      </c>
      <c r="D6" s="7"/>
    </row>
    <row r="7" spans="1:4" x14ac:dyDescent="0.2">
      <c r="A7" s="6"/>
      <c r="B7" s="15"/>
      <c r="C7" s="8" t="s">
        <v>135</v>
      </c>
      <c r="D7" s="7"/>
    </row>
    <row r="8" spans="1:4" x14ac:dyDescent="0.2">
      <c r="A8" s="6"/>
      <c r="B8" s="15"/>
      <c r="C8" s="8" t="s">
        <v>21</v>
      </c>
      <c r="D8" s="7"/>
    </row>
    <row r="9" spans="1:4" x14ac:dyDescent="0.2">
      <c r="A9" s="6"/>
      <c r="B9" s="15"/>
      <c r="C9" s="8" t="s">
        <v>136</v>
      </c>
      <c r="D9" s="7"/>
    </row>
    <row r="10" spans="1:4" x14ac:dyDescent="0.2">
      <c r="A10" s="6"/>
      <c r="B10" s="15"/>
      <c r="C10" s="8" t="s">
        <v>137</v>
      </c>
      <c r="D10" s="7"/>
    </row>
    <row r="11" spans="1:4" x14ac:dyDescent="0.2">
      <c r="A11" s="6"/>
      <c r="B11" s="15"/>
      <c r="C11" s="8" t="s">
        <v>138</v>
      </c>
      <c r="D11" s="7"/>
    </row>
    <row r="12" spans="1:4" x14ac:dyDescent="0.2">
      <c r="A12" s="6"/>
      <c r="B12" s="15"/>
      <c r="C12" s="8" t="s">
        <v>139</v>
      </c>
      <c r="D12" s="7"/>
    </row>
    <row r="13" spans="1:4" x14ac:dyDescent="0.2">
      <c r="A13" s="6"/>
      <c r="B13" s="15"/>
      <c r="C13" s="8" t="s">
        <v>140</v>
      </c>
      <c r="D13" s="7"/>
    </row>
    <row r="14" spans="1:4" x14ac:dyDescent="0.2">
      <c r="A14" s="6"/>
      <c r="B14" s="15"/>
      <c r="C14" s="8" t="s">
        <v>141</v>
      </c>
      <c r="D14" s="7"/>
    </row>
    <row r="15" spans="1:4" x14ac:dyDescent="0.2">
      <c r="A15" s="6"/>
      <c r="B15" s="15"/>
      <c r="C15" s="8" t="s">
        <v>142</v>
      </c>
      <c r="D15" s="7"/>
    </row>
    <row r="16" spans="1:4" x14ac:dyDescent="0.2">
      <c r="A16" s="6"/>
      <c r="B16" s="15"/>
      <c r="C16" s="8" t="s">
        <v>143</v>
      </c>
      <c r="D16" s="7"/>
    </row>
    <row r="17" spans="1:4" x14ac:dyDescent="0.2">
      <c r="A17" s="6"/>
      <c r="B17" s="15"/>
      <c r="C17" s="8" t="s">
        <v>2</v>
      </c>
      <c r="D17" s="7"/>
    </row>
    <row r="18" spans="1:4" x14ac:dyDescent="0.2">
      <c r="A18" s="6"/>
      <c r="B18" s="15"/>
      <c r="C18" s="8" t="s">
        <v>23</v>
      </c>
      <c r="D18" s="7"/>
    </row>
    <row r="19" spans="1:4" x14ac:dyDescent="0.2">
      <c r="A19" s="6"/>
      <c r="B19" s="15"/>
      <c r="C19" s="8" t="s">
        <v>144</v>
      </c>
      <c r="D19" s="7"/>
    </row>
    <row r="20" spans="1:4" x14ac:dyDescent="0.2">
      <c r="A20" s="6"/>
      <c r="B20" s="15"/>
      <c r="C20" s="8" t="s">
        <v>145</v>
      </c>
      <c r="D20" s="7"/>
    </row>
    <row r="21" spans="1:4" x14ac:dyDescent="0.2">
      <c r="A21" s="6"/>
      <c r="B21" s="15"/>
      <c r="C21" s="8" t="s">
        <v>146</v>
      </c>
      <c r="D21" s="7"/>
    </row>
    <row r="22" spans="1:4" x14ac:dyDescent="0.2">
      <c r="A22" s="6"/>
      <c r="B22" s="15"/>
      <c r="C22" s="8" t="s">
        <v>147</v>
      </c>
      <c r="D22" s="7"/>
    </row>
    <row r="23" spans="1:4" x14ac:dyDescent="0.2">
      <c r="A23" s="6"/>
      <c r="B23" s="15"/>
      <c r="C23" s="8" t="s">
        <v>22</v>
      </c>
      <c r="D23" s="7"/>
    </row>
    <row r="24" spans="1:4" x14ac:dyDescent="0.2">
      <c r="A24" s="6"/>
      <c r="B24" s="15"/>
      <c r="C24" s="8" t="s">
        <v>24</v>
      </c>
      <c r="D24" s="7"/>
    </row>
    <row r="25" spans="1:4" x14ac:dyDescent="0.2">
      <c r="A25" s="6"/>
      <c r="B25" s="15"/>
      <c r="C25" s="8" t="s">
        <v>25</v>
      </c>
      <c r="D25" s="7"/>
    </row>
    <row r="26" spans="1:4" x14ac:dyDescent="0.2">
      <c r="A26" s="6"/>
      <c r="B26" s="15"/>
      <c r="C26" s="8" t="s">
        <v>11</v>
      </c>
      <c r="D26" s="7"/>
    </row>
    <row r="27" spans="1:4" x14ac:dyDescent="0.2">
      <c r="A27" s="6"/>
      <c r="B27" s="15"/>
      <c r="C27" s="8" t="s">
        <v>10</v>
      </c>
      <c r="D27" s="7"/>
    </row>
    <row r="28" spans="1:4" ht="25.5" x14ac:dyDescent="0.2">
      <c r="A28" s="6"/>
      <c r="B28" s="15"/>
      <c r="C28" s="8" t="s">
        <v>148</v>
      </c>
      <c r="D28" s="7"/>
    </row>
    <row r="29" spans="1:4" x14ac:dyDescent="0.2">
      <c r="A29" s="6"/>
      <c r="B29" s="15"/>
      <c r="C29" s="8" t="s">
        <v>149</v>
      </c>
      <c r="D29" s="7"/>
    </row>
    <row r="30" spans="1:4" x14ac:dyDescent="0.2">
      <c r="A30" s="6"/>
      <c r="B30" s="15"/>
      <c r="C30" s="8" t="s">
        <v>150</v>
      </c>
      <c r="D30" s="7"/>
    </row>
    <row r="31" spans="1:4" x14ac:dyDescent="0.2">
      <c r="A31" s="6"/>
      <c r="B31" s="15"/>
      <c r="C31" s="8" t="s">
        <v>151</v>
      </c>
      <c r="D31" s="7"/>
    </row>
    <row r="32" spans="1:4" x14ac:dyDescent="0.2">
      <c r="A32" s="6"/>
      <c r="B32" s="15"/>
      <c r="C32" s="9" t="s">
        <v>27</v>
      </c>
      <c r="D32" s="7"/>
    </row>
    <row r="33" spans="1:4" x14ac:dyDescent="0.2">
      <c r="A33" s="6"/>
      <c r="B33" s="15"/>
      <c r="C33" s="9" t="s">
        <v>29</v>
      </c>
      <c r="D33" s="7"/>
    </row>
    <row r="34" spans="1:4" x14ac:dyDescent="0.2">
      <c r="A34" s="6"/>
      <c r="B34" s="15"/>
      <c r="C34" s="9" t="s">
        <v>28</v>
      </c>
      <c r="D34" s="7"/>
    </row>
    <row r="35" spans="1:4" x14ac:dyDescent="0.2">
      <c r="A35" s="6"/>
      <c r="B35" s="15"/>
      <c r="C35" s="9" t="s">
        <v>152</v>
      </c>
      <c r="D35" s="7"/>
    </row>
    <row r="36" spans="1:4" x14ac:dyDescent="0.2">
      <c r="A36" s="6"/>
      <c r="B36" s="15"/>
      <c r="C36" s="9" t="s">
        <v>26</v>
      </c>
      <c r="D36" s="7"/>
    </row>
    <row r="37" spans="1:4" x14ac:dyDescent="0.2">
      <c r="A37" s="6"/>
      <c r="B37" s="15"/>
      <c r="C37" s="9" t="s">
        <v>153</v>
      </c>
      <c r="D37" s="7"/>
    </row>
    <row r="38" spans="1:4" x14ac:dyDescent="0.2">
      <c r="A38" s="6"/>
      <c r="B38" s="15"/>
      <c r="C38" s="9" t="s">
        <v>154</v>
      </c>
      <c r="D38" s="7"/>
    </row>
    <row r="39" spans="1:4" x14ac:dyDescent="0.2">
      <c r="A39" s="6"/>
      <c r="B39" s="15"/>
      <c r="C39" s="9" t="s">
        <v>155</v>
      </c>
      <c r="D39" s="7"/>
    </row>
    <row r="40" spans="1:4" x14ac:dyDescent="0.2">
      <c r="A40" s="6"/>
      <c r="B40" s="15"/>
      <c r="C40" s="8" t="s">
        <v>30</v>
      </c>
      <c r="D40" s="7"/>
    </row>
    <row r="41" spans="1:4" x14ac:dyDescent="0.2">
      <c r="A41" s="6"/>
      <c r="B41" s="15"/>
      <c r="C41" s="8" t="s">
        <v>156</v>
      </c>
      <c r="D41" s="7"/>
    </row>
    <row r="42" spans="1:4" x14ac:dyDescent="0.2">
      <c r="A42" s="6"/>
      <c r="B42" s="15"/>
      <c r="C42" s="8" t="s">
        <v>157</v>
      </c>
      <c r="D42" s="7"/>
    </row>
    <row r="43" spans="1:4" x14ac:dyDescent="0.2">
      <c r="A43" s="6"/>
      <c r="B43" s="15"/>
      <c r="C43" s="8" t="s">
        <v>158</v>
      </c>
      <c r="D43" s="7"/>
    </row>
    <row r="44" spans="1:4" x14ac:dyDescent="0.2">
      <c r="A44" s="6"/>
      <c r="B44" s="15"/>
      <c r="C44" s="8" t="s">
        <v>159</v>
      </c>
      <c r="D44" s="7"/>
    </row>
    <row r="45" spans="1:4" x14ac:dyDescent="0.2">
      <c r="A45" s="6"/>
      <c r="B45" s="15"/>
      <c r="C45" s="8" t="s">
        <v>160</v>
      </c>
      <c r="D45" s="7"/>
    </row>
    <row r="46" spans="1:4" x14ac:dyDescent="0.2">
      <c r="A46" s="6"/>
      <c r="B46" s="15"/>
      <c r="C46" s="10"/>
      <c r="D46" s="7"/>
    </row>
    <row r="47" spans="1:4" x14ac:dyDescent="0.2">
      <c r="A47" s="6"/>
      <c r="B47" s="15"/>
      <c r="C47" s="8"/>
      <c r="D47" s="7"/>
    </row>
    <row r="48" spans="1:4" ht="13.5" thickBot="1" x14ac:dyDescent="0.25">
      <c r="A48" s="11"/>
      <c r="B48" s="16"/>
      <c r="C48" s="12"/>
      <c r="D48"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CAFE-E94A-4AF9-8FFC-E5C507785001}">
  <dimension ref="A1:F88"/>
  <sheetViews>
    <sheetView workbookViewId="0"/>
  </sheetViews>
  <sheetFormatPr baseColWidth="10" defaultRowHeight="12.75" x14ac:dyDescent="0.2"/>
  <cols>
    <col min="1" max="1" width="5.140625" style="46" customWidth="1"/>
    <col min="2" max="2" width="120" style="46" customWidth="1"/>
    <col min="3" max="3" width="11.5703125" style="46" customWidth="1"/>
    <col min="4" max="4" width="17.5703125" style="155" customWidth="1"/>
    <col min="5" max="5" width="17.7109375" style="156" customWidth="1"/>
    <col min="6" max="6" width="10.5703125" style="156" customWidth="1"/>
  </cols>
  <sheetData>
    <row r="1" spans="1:6" ht="14.25" x14ac:dyDescent="0.2">
      <c r="A1" s="77"/>
      <c r="B1" s="77"/>
      <c r="C1" s="77"/>
      <c r="D1" s="78"/>
      <c r="E1" s="79"/>
      <c r="F1" s="79"/>
    </row>
    <row r="2" spans="1:6" ht="14.25" x14ac:dyDescent="0.2">
      <c r="A2" s="77"/>
      <c r="B2" s="77"/>
      <c r="C2" s="77"/>
      <c r="D2" s="78"/>
      <c r="E2" s="79"/>
      <c r="F2" s="79"/>
    </row>
    <row r="3" spans="1:6" ht="14.25" x14ac:dyDescent="0.2">
      <c r="A3" s="77"/>
      <c r="B3" s="77"/>
      <c r="C3" s="77"/>
      <c r="D3" s="78"/>
      <c r="E3" s="79"/>
      <c r="F3" s="79"/>
    </row>
    <row r="4" spans="1:6" ht="14.25" x14ac:dyDescent="0.2">
      <c r="A4" s="77"/>
      <c r="B4" s="77"/>
      <c r="C4" s="77"/>
      <c r="D4" s="78"/>
      <c r="E4" s="79"/>
      <c r="F4" s="79"/>
    </row>
    <row r="5" spans="1:6" ht="14.25" x14ac:dyDescent="0.2">
      <c r="A5" s="77"/>
      <c r="B5" s="77"/>
      <c r="C5" s="77"/>
      <c r="D5" s="78"/>
      <c r="E5" s="79"/>
      <c r="F5" s="79"/>
    </row>
    <row r="6" spans="1:6" ht="14.25" x14ac:dyDescent="0.2">
      <c r="A6" s="77"/>
      <c r="B6" s="77"/>
      <c r="C6" s="77"/>
      <c r="D6" s="78"/>
      <c r="E6" s="79"/>
      <c r="F6" s="79"/>
    </row>
    <row r="7" spans="1:6" ht="14.25" x14ac:dyDescent="0.2">
      <c r="A7" s="77"/>
      <c r="B7" s="77"/>
      <c r="C7" s="77"/>
      <c r="D7" s="78"/>
      <c r="E7" s="79"/>
      <c r="F7" s="79"/>
    </row>
    <row r="8" spans="1:6" ht="14.25" x14ac:dyDescent="0.2">
      <c r="A8" s="77"/>
      <c r="B8" s="77"/>
      <c r="C8" s="77"/>
      <c r="D8" s="78"/>
      <c r="E8" s="79"/>
      <c r="F8" s="79"/>
    </row>
    <row r="9" spans="1:6" ht="14.25" x14ac:dyDescent="0.2">
      <c r="A9" s="77"/>
      <c r="B9" s="77"/>
      <c r="C9" s="77"/>
      <c r="D9" s="78"/>
      <c r="E9" s="79"/>
      <c r="F9" s="79"/>
    </row>
    <row r="10" spans="1:6" ht="14.25" x14ac:dyDescent="0.2">
      <c r="A10" s="77"/>
      <c r="B10" s="77"/>
      <c r="C10" s="77"/>
      <c r="D10" s="78"/>
      <c r="E10" s="79"/>
      <c r="F10" s="79"/>
    </row>
    <row r="11" spans="1:6" ht="14.25" x14ac:dyDescent="0.2">
      <c r="A11" s="77"/>
      <c r="B11" s="77"/>
      <c r="C11" s="77"/>
      <c r="D11" s="78"/>
      <c r="E11" s="79"/>
      <c r="F11" s="79"/>
    </row>
    <row r="12" spans="1:6" ht="14.25" x14ac:dyDescent="0.2">
      <c r="A12" s="77"/>
      <c r="B12" s="80"/>
      <c r="C12" s="80"/>
      <c r="D12" s="78"/>
      <c r="E12" s="79"/>
      <c r="F12" s="79"/>
    </row>
    <row r="13" spans="1:6" ht="14.25" x14ac:dyDescent="0.2">
      <c r="A13" s="77"/>
      <c r="B13" s="80"/>
      <c r="C13" s="80"/>
      <c r="D13" s="78"/>
      <c r="E13" s="79"/>
      <c r="F13" s="79"/>
    </row>
    <row r="14" spans="1:6" ht="14.25" x14ac:dyDescent="0.2">
      <c r="A14" s="77"/>
      <c r="B14" s="80"/>
      <c r="C14" s="80"/>
      <c r="D14" s="78"/>
      <c r="E14" s="79"/>
      <c r="F14" s="79"/>
    </row>
    <row r="15" spans="1:6" ht="14.25" x14ac:dyDescent="0.2">
      <c r="A15" s="77"/>
      <c r="B15" s="80"/>
      <c r="C15" s="80"/>
      <c r="D15" s="78"/>
      <c r="E15" s="79"/>
      <c r="F15" s="79"/>
    </row>
    <row r="16" spans="1:6" ht="14.25" x14ac:dyDescent="0.2">
      <c r="A16" s="77"/>
      <c r="B16" s="80"/>
      <c r="C16" s="80"/>
      <c r="D16" s="78"/>
      <c r="E16" s="79"/>
      <c r="F16" s="79"/>
    </row>
    <row r="17" spans="1:6" ht="14.25" x14ac:dyDescent="0.2">
      <c r="A17" s="77"/>
      <c r="B17" s="80"/>
      <c r="C17" s="80"/>
      <c r="D17" s="78"/>
      <c r="E17" s="79"/>
      <c r="F17" s="79"/>
    </row>
    <row r="18" spans="1:6" ht="14.25" x14ac:dyDescent="0.2">
      <c r="A18" s="77"/>
      <c r="B18" s="80"/>
      <c r="C18" s="80"/>
      <c r="D18" s="78"/>
      <c r="E18" s="79"/>
      <c r="F18" s="79"/>
    </row>
    <row r="19" spans="1:6" ht="14.25" x14ac:dyDescent="0.2">
      <c r="A19" s="77"/>
      <c r="B19" s="80"/>
      <c r="C19" s="80"/>
      <c r="D19" s="78"/>
      <c r="E19" s="79"/>
      <c r="F19" s="79"/>
    </row>
    <row r="20" spans="1:6" ht="14.25" x14ac:dyDescent="0.2">
      <c r="A20" s="77"/>
      <c r="B20" s="80"/>
      <c r="C20" s="80"/>
      <c r="D20" s="78"/>
      <c r="E20" s="79"/>
      <c r="F20" s="79"/>
    </row>
    <row r="21" spans="1:6" ht="15" x14ac:dyDescent="0.2">
      <c r="A21" s="81"/>
      <c r="B21" s="82" t="s">
        <v>241</v>
      </c>
      <c r="C21" s="82"/>
      <c r="D21" s="83"/>
      <c r="E21" s="84"/>
      <c r="F21" s="84"/>
    </row>
    <row r="22" spans="1:6" ht="15" x14ac:dyDescent="0.2">
      <c r="A22" s="81"/>
      <c r="B22" s="85"/>
      <c r="C22" s="85"/>
      <c r="D22" s="83"/>
      <c r="E22" s="84"/>
      <c r="F22" s="84"/>
    </row>
    <row r="23" spans="1:6" ht="15" x14ac:dyDescent="0.2">
      <c r="A23" s="81"/>
      <c r="B23" s="82" t="s">
        <v>229</v>
      </c>
      <c r="C23" s="82"/>
      <c r="D23" s="83"/>
      <c r="E23" s="84"/>
      <c r="F23" s="84"/>
    </row>
    <row r="24" spans="1:6" ht="15" x14ac:dyDescent="0.2">
      <c r="A24" s="81"/>
      <c r="B24" s="86" t="s">
        <v>230</v>
      </c>
      <c r="C24" s="85"/>
      <c r="D24" s="83"/>
      <c r="E24" s="84"/>
      <c r="F24" s="84"/>
    </row>
    <row r="25" spans="1:6" ht="15" x14ac:dyDescent="0.2">
      <c r="A25" s="81"/>
      <c r="B25" s="85" t="s">
        <v>35</v>
      </c>
      <c r="C25" s="85"/>
      <c r="D25" s="83"/>
      <c r="E25" s="84"/>
      <c r="F25" s="84"/>
    </row>
    <row r="26" spans="1:6" ht="15" x14ac:dyDescent="0.2">
      <c r="A26" s="81"/>
      <c r="B26" s="85" t="s">
        <v>231</v>
      </c>
      <c r="C26" s="85"/>
      <c r="D26" s="83"/>
      <c r="E26" s="84"/>
      <c r="F26" s="84"/>
    </row>
    <row r="27" spans="1:6" ht="15" x14ac:dyDescent="0.2">
      <c r="A27" s="87"/>
      <c r="B27" s="85"/>
      <c r="C27" s="85"/>
      <c r="D27" s="88"/>
      <c r="E27" s="89"/>
      <c r="F27" s="89"/>
    </row>
    <row r="28" spans="1:6" ht="15" x14ac:dyDescent="0.2">
      <c r="A28" s="81"/>
      <c r="B28" s="82"/>
      <c r="C28" s="82"/>
      <c r="D28" s="89" t="s">
        <v>13</v>
      </c>
      <c r="E28" s="90" t="s">
        <v>232</v>
      </c>
      <c r="F28" s="90"/>
    </row>
    <row r="29" spans="1:6" ht="15.75" thickBot="1" x14ac:dyDescent="0.25">
      <c r="A29" s="91"/>
      <c r="B29" s="91"/>
      <c r="C29" s="91"/>
      <c r="D29" s="92"/>
      <c r="E29" s="93"/>
      <c r="F29" s="93"/>
    </row>
    <row r="30" spans="1:6" ht="15" x14ac:dyDescent="0.2">
      <c r="A30" s="206" t="s">
        <v>0</v>
      </c>
      <c r="B30" s="206"/>
      <c r="C30" s="206"/>
      <c r="D30" s="206"/>
      <c r="E30" s="206"/>
      <c r="F30" s="94"/>
    </row>
    <row r="31" spans="1:6" ht="14.25" x14ac:dyDescent="0.2">
      <c r="A31" s="95"/>
      <c r="B31" s="95"/>
      <c r="C31" s="95"/>
      <c r="D31" s="95"/>
      <c r="E31" s="95"/>
      <c r="F31" s="95"/>
    </row>
    <row r="32" spans="1:6" ht="14.25" x14ac:dyDescent="0.2">
      <c r="A32" s="96"/>
      <c r="B32" s="97" t="s">
        <v>6</v>
      </c>
      <c r="C32" s="98"/>
      <c r="D32" s="99"/>
      <c r="E32" s="100"/>
      <c r="F32" s="100"/>
    </row>
    <row r="33" spans="1:6" ht="14.25" x14ac:dyDescent="0.2">
      <c r="A33" s="101"/>
      <c r="B33" s="102"/>
      <c r="C33" s="101"/>
      <c r="D33" s="99"/>
      <c r="E33" s="100"/>
      <c r="F33" s="100"/>
    </row>
    <row r="34" spans="1:6" ht="14.25" x14ac:dyDescent="0.2">
      <c r="A34" s="101"/>
      <c r="B34" s="103" t="s">
        <v>233</v>
      </c>
      <c r="C34" s="104"/>
      <c r="D34" s="105"/>
      <c r="E34" s="105"/>
      <c r="F34" s="106"/>
    </row>
    <row r="35" spans="1:6" ht="14.25" x14ac:dyDescent="0.2">
      <c r="A35" s="101"/>
      <c r="B35" s="103"/>
      <c r="C35" s="107"/>
      <c r="D35" s="105"/>
      <c r="E35" s="105"/>
      <c r="F35" s="106"/>
    </row>
    <row r="36" spans="1:6" ht="14.25" x14ac:dyDescent="0.2">
      <c r="A36" s="101"/>
      <c r="B36" s="103" t="s">
        <v>234</v>
      </c>
      <c r="C36" s="104"/>
      <c r="D36" s="105"/>
      <c r="E36" s="105"/>
      <c r="F36" s="106"/>
    </row>
    <row r="37" spans="1:6" ht="14.25" x14ac:dyDescent="0.2">
      <c r="A37" s="101"/>
      <c r="B37" s="103" t="s">
        <v>235</v>
      </c>
      <c r="C37" s="104"/>
      <c r="D37" s="105"/>
      <c r="E37" s="105"/>
      <c r="F37" s="106"/>
    </row>
    <row r="38" spans="1:6" ht="14.25" x14ac:dyDescent="0.2">
      <c r="A38" s="101"/>
      <c r="B38" s="103"/>
      <c r="C38" s="104"/>
      <c r="D38" s="105"/>
      <c r="E38" s="105"/>
      <c r="F38" s="106"/>
    </row>
    <row r="39" spans="1:6" ht="14.25" x14ac:dyDescent="0.2">
      <c r="A39" s="101"/>
      <c r="B39" s="103" t="s">
        <v>236</v>
      </c>
      <c r="C39" s="104"/>
      <c r="D39" s="105"/>
      <c r="E39" s="105"/>
      <c r="F39" s="106"/>
    </row>
    <row r="40" spans="1:6" ht="14.25" x14ac:dyDescent="0.2">
      <c r="A40" s="101"/>
      <c r="B40" s="103" t="s">
        <v>237</v>
      </c>
      <c r="C40" s="107"/>
      <c r="D40" s="105"/>
      <c r="E40" s="105"/>
      <c r="F40" s="106"/>
    </row>
    <row r="41" spans="1:6" ht="14.25" x14ac:dyDescent="0.2">
      <c r="A41" s="101"/>
      <c r="B41" s="103"/>
      <c r="C41" s="104"/>
      <c r="D41" s="105"/>
      <c r="E41" s="105"/>
      <c r="F41" s="106"/>
    </row>
    <row r="42" spans="1:6" ht="14.25" x14ac:dyDescent="0.2">
      <c r="A42" s="101"/>
      <c r="B42" s="103" t="s">
        <v>238</v>
      </c>
      <c r="C42" s="104"/>
      <c r="D42" s="105"/>
      <c r="E42" s="105"/>
      <c r="F42" s="106"/>
    </row>
    <row r="43" spans="1:6" ht="14.25" x14ac:dyDescent="0.2">
      <c r="A43" s="101"/>
      <c r="B43" s="103" t="s">
        <v>239</v>
      </c>
      <c r="C43" s="104"/>
      <c r="D43" s="105"/>
      <c r="E43" s="105"/>
      <c r="F43" s="106"/>
    </row>
    <row r="44" spans="1:6" ht="14.25" x14ac:dyDescent="0.2">
      <c r="A44" s="101"/>
      <c r="B44" s="103"/>
      <c r="C44" s="104"/>
      <c r="D44" s="105"/>
      <c r="E44" s="105"/>
      <c r="F44" s="106"/>
    </row>
    <row r="45" spans="1:6" ht="14.25" x14ac:dyDescent="0.2">
      <c r="A45" s="101"/>
      <c r="B45" s="103" t="s">
        <v>240</v>
      </c>
      <c r="C45" s="104"/>
      <c r="D45" s="105"/>
      <c r="E45" s="105"/>
      <c r="F45" s="106"/>
    </row>
    <row r="46" spans="1:6" ht="14.25" x14ac:dyDescent="0.2">
      <c r="A46" s="101"/>
      <c r="B46" s="103"/>
      <c r="C46" s="104"/>
      <c r="D46" s="105"/>
      <c r="E46" s="105"/>
      <c r="F46" s="106"/>
    </row>
    <row r="47" spans="1:6" ht="14.25" x14ac:dyDescent="0.2">
      <c r="A47" s="101"/>
      <c r="B47" s="103"/>
      <c r="C47" s="104"/>
      <c r="D47" s="105"/>
      <c r="E47" s="105"/>
      <c r="F47" s="106"/>
    </row>
    <row r="48" spans="1:6" ht="14.25" x14ac:dyDescent="0.2">
      <c r="A48" s="101"/>
      <c r="B48" s="103"/>
      <c r="C48" s="104"/>
      <c r="D48" s="105"/>
      <c r="E48" s="105"/>
      <c r="F48" s="106"/>
    </row>
    <row r="49" spans="1:6" ht="14.25" x14ac:dyDescent="0.2">
      <c r="A49" s="101"/>
      <c r="B49" s="103"/>
      <c r="C49" s="108"/>
      <c r="D49" s="108"/>
      <c r="E49" s="105"/>
      <c r="F49" s="106"/>
    </row>
    <row r="50" spans="1:6" ht="14.25" x14ac:dyDescent="0.2">
      <c r="A50" s="101"/>
      <c r="B50" s="103"/>
      <c r="C50" s="104"/>
      <c r="D50" s="105"/>
      <c r="E50" s="105"/>
      <c r="F50" s="106"/>
    </row>
    <row r="51" spans="1:6" ht="14.25" x14ac:dyDescent="0.2">
      <c r="A51" s="101"/>
      <c r="B51" s="103"/>
      <c r="C51" s="104"/>
      <c r="D51" s="105"/>
      <c r="E51" s="105"/>
      <c r="F51" s="106"/>
    </row>
    <row r="52" spans="1:6" ht="14.25" x14ac:dyDescent="0.2">
      <c r="A52" s="101"/>
      <c r="B52" s="103"/>
      <c r="C52" s="104"/>
      <c r="D52" s="105"/>
      <c r="E52" s="105"/>
      <c r="F52" s="106"/>
    </row>
    <row r="53" spans="1:6" ht="14.25" x14ac:dyDescent="0.2">
      <c r="A53" s="101"/>
      <c r="B53" s="103"/>
      <c r="C53" s="104"/>
      <c r="D53" s="105"/>
      <c r="E53" s="105"/>
      <c r="F53" s="106"/>
    </row>
    <row r="54" spans="1:6" ht="14.25" x14ac:dyDescent="0.2">
      <c r="A54" s="101"/>
      <c r="B54" s="103"/>
      <c r="C54" s="104"/>
      <c r="D54" s="105"/>
      <c r="E54" s="105"/>
      <c r="F54" s="106"/>
    </row>
    <row r="55" spans="1:6" ht="14.25" x14ac:dyDescent="0.2">
      <c r="A55" s="101"/>
      <c r="B55" s="103"/>
      <c r="C55" s="104"/>
      <c r="D55" s="105"/>
      <c r="E55" s="105"/>
      <c r="F55" s="106"/>
    </row>
    <row r="56" spans="1:6" ht="14.25" x14ac:dyDescent="0.2">
      <c r="A56" s="101"/>
      <c r="B56" s="103"/>
      <c r="C56" s="104"/>
      <c r="D56" s="105"/>
      <c r="E56" s="105"/>
      <c r="F56" s="106"/>
    </row>
    <row r="57" spans="1:6" ht="14.25" x14ac:dyDescent="0.2">
      <c r="A57" s="101"/>
      <c r="B57" s="109"/>
      <c r="C57" s="104"/>
      <c r="D57" s="105"/>
      <c r="E57" s="105"/>
      <c r="F57" s="106"/>
    </row>
    <row r="58" spans="1:6" ht="14.25" x14ac:dyDescent="0.2">
      <c r="A58" s="101"/>
      <c r="B58" s="109"/>
      <c r="C58" s="104"/>
      <c r="D58" s="105"/>
      <c r="E58" s="105"/>
      <c r="F58" s="106"/>
    </row>
    <row r="59" spans="1:6" ht="14.25" x14ac:dyDescent="0.2">
      <c r="A59" s="101"/>
      <c r="B59" s="109"/>
      <c r="C59" s="104"/>
      <c r="D59" s="105"/>
      <c r="E59" s="105"/>
      <c r="F59" s="106"/>
    </row>
    <row r="60" spans="1:6" ht="14.25" x14ac:dyDescent="0.2">
      <c r="A60" s="101"/>
      <c r="B60" s="109"/>
      <c r="C60" s="104"/>
      <c r="D60" s="105"/>
      <c r="E60" s="105"/>
      <c r="F60" s="106"/>
    </row>
    <row r="61" spans="1:6" ht="14.25" x14ac:dyDescent="0.2">
      <c r="A61" s="101"/>
      <c r="B61" s="109"/>
      <c r="C61" s="104"/>
      <c r="D61" s="105"/>
      <c r="E61" s="105"/>
      <c r="F61" s="106"/>
    </row>
    <row r="62" spans="1:6" ht="14.25" x14ac:dyDescent="0.2">
      <c r="A62" s="101"/>
      <c r="B62" s="110"/>
      <c r="C62" s="111"/>
      <c r="D62" s="112"/>
      <c r="E62" s="105"/>
      <c r="F62" s="106"/>
    </row>
    <row r="63" spans="1:6" ht="15" x14ac:dyDescent="0.2">
      <c r="A63" s="101"/>
      <c r="B63" s="110"/>
      <c r="C63" s="113"/>
      <c r="D63" s="114"/>
      <c r="E63" s="105"/>
      <c r="F63" s="106"/>
    </row>
    <row r="64" spans="1:6" ht="14.25" x14ac:dyDescent="0.2">
      <c r="A64" s="101"/>
      <c r="B64" s="109"/>
      <c r="C64" s="115"/>
      <c r="D64" s="116"/>
      <c r="E64" s="106"/>
      <c r="F64" s="106"/>
    </row>
    <row r="65" spans="1:6" ht="14.25" x14ac:dyDescent="0.2">
      <c r="A65" s="101"/>
      <c r="B65" s="117"/>
      <c r="C65" s="115" t="s">
        <v>87</v>
      </c>
      <c r="D65" s="116" t="s">
        <v>88</v>
      </c>
      <c r="E65" s="118"/>
      <c r="F65" s="118"/>
    </row>
    <row r="66" spans="1:6" ht="14.25" x14ac:dyDescent="0.2">
      <c r="A66" s="102"/>
      <c r="B66" s="110"/>
      <c r="C66" s="119">
        <v>19</v>
      </c>
      <c r="D66" s="120">
        <v>350</v>
      </c>
      <c r="E66" s="106"/>
      <c r="F66" s="106"/>
    </row>
    <row r="67" spans="1:6" ht="14.25" x14ac:dyDescent="0.2">
      <c r="A67" s="102"/>
      <c r="B67" s="121"/>
      <c r="C67" s="122"/>
      <c r="D67" s="122"/>
      <c r="E67" s="123"/>
      <c r="F67" s="102"/>
    </row>
    <row r="68" spans="1:6" ht="15" x14ac:dyDescent="0.2">
      <c r="A68" s="124"/>
      <c r="B68" s="125"/>
      <c r="C68" s="125"/>
      <c r="D68" s="83"/>
      <c r="E68" s="126"/>
      <c r="F68" s="127"/>
    </row>
    <row r="69" spans="1:6" ht="15" x14ac:dyDescent="0.2">
      <c r="A69" s="124"/>
      <c r="B69" s="128" t="s">
        <v>17</v>
      </c>
      <c r="C69" s="51"/>
      <c r="D69" s="83"/>
      <c r="E69" s="126">
        <v>6650</v>
      </c>
      <c r="F69" s="129"/>
    </row>
    <row r="70" spans="1:6" ht="15" x14ac:dyDescent="0.2">
      <c r="A70" s="124"/>
      <c r="B70" s="130" t="s">
        <v>14</v>
      </c>
      <c r="C70" s="51"/>
      <c r="D70" s="83"/>
      <c r="E70" s="129">
        <v>0</v>
      </c>
      <c r="F70" s="129"/>
    </row>
    <row r="71" spans="1:6" ht="15" x14ac:dyDescent="0.2">
      <c r="A71" s="124"/>
      <c r="B71" s="130" t="s">
        <v>242</v>
      </c>
      <c r="C71" s="51"/>
      <c r="D71" s="83"/>
      <c r="E71" s="129">
        <v>0</v>
      </c>
      <c r="F71" s="129"/>
    </row>
    <row r="72" spans="1:6" ht="15" x14ac:dyDescent="0.2">
      <c r="A72" s="124"/>
      <c r="B72" s="82" t="s">
        <v>15</v>
      </c>
      <c r="C72" s="125"/>
      <c r="D72" s="83"/>
      <c r="E72" s="131">
        <v>0</v>
      </c>
      <c r="F72" s="131"/>
    </row>
    <row r="73" spans="1:6" ht="15" x14ac:dyDescent="0.2">
      <c r="A73" s="124"/>
      <c r="B73" s="49" t="s">
        <v>16</v>
      </c>
      <c r="C73" s="132"/>
      <c r="D73" s="51"/>
      <c r="E73" s="133">
        <v>6650</v>
      </c>
      <c r="F73" s="134"/>
    </row>
    <row r="74" spans="1:6" ht="15" x14ac:dyDescent="0.2">
      <c r="A74" s="124"/>
      <c r="B74" s="135" t="s">
        <v>5</v>
      </c>
      <c r="C74" s="136">
        <v>0.05</v>
      </c>
      <c r="D74" s="51"/>
      <c r="E74" s="134">
        <v>332.5</v>
      </c>
      <c r="F74" s="134"/>
    </row>
    <row r="75" spans="1:6" ht="15" x14ac:dyDescent="0.2">
      <c r="A75" s="124"/>
      <c r="B75" s="59" t="s">
        <v>4</v>
      </c>
      <c r="C75" s="136">
        <v>9.9750000000000005E-2</v>
      </c>
      <c r="D75" s="83"/>
      <c r="E75" s="84">
        <v>663.34</v>
      </c>
      <c r="F75" s="137"/>
    </row>
    <row r="76" spans="1:6" ht="15" x14ac:dyDescent="0.2">
      <c r="A76" s="124"/>
      <c r="B76" s="138"/>
      <c r="C76" s="125"/>
      <c r="D76" s="139"/>
      <c r="E76" s="140"/>
      <c r="F76" s="141"/>
    </row>
    <row r="77" spans="1:6" ht="15.75" thickBot="1" x14ac:dyDescent="0.25">
      <c r="A77" s="124"/>
      <c r="B77" s="125" t="s">
        <v>18</v>
      </c>
      <c r="C77" s="135"/>
      <c r="D77" s="135"/>
      <c r="E77" s="142">
        <v>7645.84</v>
      </c>
      <c r="F77" s="143"/>
    </row>
    <row r="78" spans="1:6" ht="15.75" thickTop="1" x14ac:dyDescent="0.2">
      <c r="A78" s="124"/>
      <c r="B78" s="59"/>
      <c r="C78" s="135"/>
      <c r="D78" s="83"/>
      <c r="E78" s="84"/>
      <c r="F78" s="137"/>
    </row>
    <row r="79" spans="1:6" ht="15" x14ac:dyDescent="0.2">
      <c r="A79" s="124"/>
      <c r="B79" s="125" t="s">
        <v>20</v>
      </c>
      <c r="C79" s="135"/>
      <c r="D79" s="135"/>
      <c r="E79" s="144">
        <v>0</v>
      </c>
      <c r="F79" s="145"/>
    </row>
    <row r="80" spans="1:6" ht="15" x14ac:dyDescent="0.2">
      <c r="A80" s="85"/>
      <c r="B80" s="210"/>
      <c r="C80" s="210"/>
      <c r="D80" s="146"/>
      <c r="E80" s="147"/>
      <c r="F80" s="148"/>
    </row>
    <row r="81" spans="1:6" ht="15" x14ac:dyDescent="0.2">
      <c r="A81" s="85"/>
      <c r="B81" s="211" t="s">
        <v>19</v>
      </c>
      <c r="C81" s="212"/>
      <c r="D81" s="149"/>
      <c r="E81" s="150">
        <v>7645.84</v>
      </c>
      <c r="F81" s="148"/>
    </row>
    <row r="82" spans="1:6" x14ac:dyDescent="0.2">
      <c r="A82" s="151"/>
      <c r="B82" s="213"/>
      <c r="C82" s="214"/>
      <c r="D82" s="215"/>
      <c r="E82" s="215"/>
      <c r="F82" s="152"/>
    </row>
    <row r="83" spans="1:6" ht="14.25" x14ac:dyDescent="0.2">
      <c r="A83" s="216" t="s">
        <v>32</v>
      </c>
      <c r="B83" s="216"/>
      <c r="C83" s="216"/>
      <c r="D83" s="217"/>
      <c r="E83" s="217"/>
      <c r="F83" s="77"/>
    </row>
    <row r="84" spans="1:6" ht="14.25" x14ac:dyDescent="0.2">
      <c r="A84" s="218" t="s">
        <v>67</v>
      </c>
      <c r="B84" s="218"/>
      <c r="C84" s="218"/>
      <c r="D84" s="219"/>
      <c r="E84" s="219"/>
      <c r="F84" s="46"/>
    </row>
    <row r="85" spans="1:6" ht="14.25" x14ac:dyDescent="0.2">
      <c r="A85" s="153"/>
      <c r="B85" s="153"/>
      <c r="C85" s="153"/>
      <c r="D85" s="154"/>
      <c r="E85" s="154"/>
      <c r="F85" s="46"/>
    </row>
    <row r="86" spans="1:6" ht="14.25" x14ac:dyDescent="0.2">
      <c r="A86" s="153"/>
      <c r="B86" s="153"/>
      <c r="C86" s="153"/>
      <c r="D86" s="154"/>
      <c r="E86" s="154"/>
      <c r="F86" s="46"/>
    </row>
    <row r="87" spans="1:6" ht="15" x14ac:dyDescent="0.2">
      <c r="A87" s="194" t="s">
        <v>8</v>
      </c>
      <c r="B87" s="194"/>
      <c r="C87" s="194"/>
      <c r="D87" s="194"/>
      <c r="E87" s="194"/>
      <c r="F87" s="194"/>
    </row>
    <row r="88" spans="1:6" ht="15" x14ac:dyDescent="0.2">
      <c r="A88" s="85"/>
      <c r="B88" s="208"/>
      <c r="C88" s="208"/>
      <c r="D88" s="209"/>
      <c r="E88" s="209"/>
      <c r="F88" s="46"/>
    </row>
  </sheetData>
  <mergeCells count="8">
    <mergeCell ref="A87:F87"/>
    <mergeCell ref="B88:E88"/>
    <mergeCell ref="A30:E30"/>
    <mergeCell ref="B80:C80"/>
    <mergeCell ref="B81:C81"/>
    <mergeCell ref="B82:E82"/>
    <mergeCell ref="A83:E83"/>
    <mergeCell ref="A84:E84"/>
  </mergeCells>
  <dataValidations count="2">
    <dataValidation type="list" operator="lessThan" allowBlank="1" showInputMessage="1" sqref="B34 B36 B38" xr:uid="{A5F5259F-3B95-4980-A442-788545F91FA3}">
      <formula1>dnrServices</formula1>
    </dataValidation>
    <dataValidation type="list" allowBlank="1" showInputMessage="1" showErrorMessage="1" sqref="B79:C79 B12:C20 B77:C77" xr:uid="{22223B02-F44C-48BB-A6BA-87E2B87248FC}">
      <formula1>Liste_Activités</formula1>
    </dataValidation>
  </dataValidation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10E21-C43E-4507-AB95-7E5196E3E90B}">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243</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246</v>
      </c>
      <c r="F28" s="90"/>
    </row>
    <row r="29" spans="1:6" ht="13.5" customHeight="1" thickBot="1" x14ac:dyDescent="0.25">
      <c r="A29" s="157"/>
      <c r="B29" s="157"/>
      <c r="C29" s="157"/>
      <c r="D29" s="158"/>
      <c r="E29" s="159"/>
      <c r="F29" s="159"/>
    </row>
    <row r="30" spans="1:6" ht="21.75" customHeight="1" x14ac:dyDescent="0.2">
      <c r="A30" s="221" t="s">
        <v>0</v>
      </c>
      <c r="B30" s="221"/>
      <c r="C30" s="221"/>
      <c r="D30" s="221"/>
      <c r="E30" s="221"/>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247</v>
      </c>
      <c r="C34" s="165"/>
      <c r="D34" s="166"/>
      <c r="E34" s="166"/>
      <c r="F34" s="166"/>
    </row>
    <row r="35" spans="1:6" ht="14.25" customHeight="1" x14ac:dyDescent="0.2">
      <c r="A35" s="101"/>
      <c r="B35" s="164" t="s">
        <v>248</v>
      </c>
      <c r="C35" s="167"/>
      <c r="D35" s="166"/>
      <c r="E35" s="166"/>
      <c r="F35" s="166"/>
    </row>
    <row r="36" spans="1:6" ht="14.25" customHeight="1" x14ac:dyDescent="0.2">
      <c r="A36" s="101"/>
      <c r="B36" s="164" t="s">
        <v>249</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250</v>
      </c>
      <c r="C40" s="167"/>
      <c r="D40" s="166"/>
      <c r="E40" s="166"/>
      <c r="F40" s="166"/>
    </row>
    <row r="41" spans="1:6" ht="14.25" customHeight="1" x14ac:dyDescent="0.2">
      <c r="A41" s="101"/>
      <c r="B41" s="164" t="s">
        <v>248</v>
      </c>
      <c r="C41" s="165"/>
      <c r="D41" s="166"/>
      <c r="E41" s="166"/>
      <c r="F41" s="166"/>
    </row>
    <row r="42" spans="1:6" ht="14.25" customHeight="1" x14ac:dyDescent="0.2">
      <c r="A42" s="101"/>
      <c r="B42" s="164" t="s">
        <v>251</v>
      </c>
      <c r="C42" s="165"/>
      <c r="D42" s="166"/>
      <c r="E42" s="166"/>
      <c r="F42" s="166"/>
    </row>
    <row r="43" spans="1:6" ht="14.25" customHeight="1" x14ac:dyDescent="0.2">
      <c r="A43" s="101"/>
      <c r="B43" s="164" t="s">
        <v>248</v>
      </c>
      <c r="C43" s="165"/>
      <c r="D43" s="166"/>
      <c r="E43" s="166"/>
      <c r="F43" s="166"/>
    </row>
    <row r="44" spans="1:6" ht="14.25" customHeight="1" x14ac:dyDescent="0.2">
      <c r="A44" s="101"/>
      <c r="B44" s="164" t="s">
        <v>252</v>
      </c>
      <c r="C44" s="165"/>
      <c r="D44" s="166"/>
      <c r="E44" s="166"/>
      <c r="F44" s="166"/>
    </row>
    <row r="45" spans="1:6" ht="14.25" customHeight="1" x14ac:dyDescent="0.2">
      <c r="A45" s="101"/>
      <c r="B45" s="164" t="s">
        <v>248</v>
      </c>
      <c r="C45" s="165"/>
      <c r="D45" s="166"/>
      <c r="E45" s="166"/>
      <c r="F45" s="166"/>
    </row>
    <row r="46" spans="1:6" ht="14.25" customHeight="1" x14ac:dyDescent="0.2">
      <c r="A46" s="101"/>
      <c r="B46" s="164" t="s">
        <v>253</v>
      </c>
      <c r="C46" s="165"/>
      <c r="D46" s="166"/>
      <c r="E46" s="166"/>
      <c r="F46" s="166"/>
    </row>
    <row r="47" spans="1:6" ht="14.25" customHeight="1" x14ac:dyDescent="0.2">
      <c r="A47" s="101"/>
      <c r="B47" s="164" t="s">
        <v>254</v>
      </c>
      <c r="C47" s="165"/>
      <c r="D47" s="166"/>
      <c r="E47" s="166"/>
      <c r="F47" s="166"/>
    </row>
    <row r="48" spans="1:6" ht="14.25" customHeight="1" x14ac:dyDescent="0.2">
      <c r="A48" s="101"/>
      <c r="B48" s="164" t="s">
        <v>248</v>
      </c>
      <c r="C48" s="165"/>
      <c r="D48" s="166"/>
      <c r="E48" s="166"/>
      <c r="F48" s="166"/>
    </row>
    <row r="49" spans="1:6" ht="14.25" customHeight="1" x14ac:dyDescent="0.2">
      <c r="A49" s="101"/>
      <c r="B49" s="164" t="s">
        <v>255</v>
      </c>
      <c r="C49" s="165"/>
      <c r="D49" s="166"/>
      <c r="E49" s="166"/>
      <c r="F49" s="166"/>
    </row>
    <row r="50" spans="1:6" ht="14.25" customHeight="1" x14ac:dyDescent="0.2">
      <c r="A50" s="101"/>
      <c r="B50" s="164" t="s">
        <v>248</v>
      </c>
      <c r="C50" s="168"/>
      <c r="D50" s="168"/>
      <c r="E50" s="166"/>
      <c r="F50" s="166"/>
    </row>
    <row r="51" spans="1:6" ht="14.25" customHeight="1" x14ac:dyDescent="0.2">
      <c r="A51" s="101"/>
      <c r="B51" s="164" t="s">
        <v>256</v>
      </c>
      <c r="C51" s="165"/>
      <c r="D51" s="166"/>
      <c r="E51" s="166"/>
      <c r="F51" s="166"/>
    </row>
    <row r="52" spans="1:6" ht="14.25" customHeight="1" x14ac:dyDescent="0.2">
      <c r="A52" s="101"/>
      <c r="B52" s="164" t="s">
        <v>248</v>
      </c>
      <c r="C52" s="165"/>
      <c r="D52" s="166"/>
      <c r="E52" s="166"/>
      <c r="F52" s="166"/>
    </row>
    <row r="53" spans="1:6" ht="14.25" customHeight="1" x14ac:dyDescent="0.2">
      <c r="A53" s="101"/>
      <c r="B53" s="164" t="s">
        <v>147</v>
      </c>
      <c r="C53" s="165"/>
      <c r="D53" s="166"/>
      <c r="E53" s="166"/>
      <c r="F53" s="166"/>
    </row>
    <row r="54" spans="1:6" ht="14.25" customHeight="1" x14ac:dyDescent="0.2">
      <c r="A54" s="101"/>
      <c r="B54" s="164" t="s">
        <v>248</v>
      </c>
      <c r="C54" s="165"/>
      <c r="D54" s="166"/>
      <c r="E54" s="166"/>
      <c r="F54" s="166"/>
    </row>
    <row r="55" spans="1:6" ht="14.25" customHeight="1" x14ac:dyDescent="0.2">
      <c r="A55" s="101"/>
      <c r="B55" s="164" t="s">
        <v>22</v>
      </c>
      <c r="C55" s="165"/>
      <c r="D55" s="166"/>
      <c r="E55" s="166"/>
      <c r="F55" s="166"/>
    </row>
    <row r="56" spans="1:6" ht="14.25" customHeight="1" x14ac:dyDescent="0.2">
      <c r="A56" s="101"/>
      <c r="B56" s="164" t="s">
        <v>248</v>
      </c>
      <c r="C56" s="165"/>
      <c r="D56" s="166"/>
      <c r="E56" s="166"/>
      <c r="F56" s="166"/>
    </row>
    <row r="57" spans="1:6" ht="14.25" customHeight="1" x14ac:dyDescent="0.2">
      <c r="A57" s="101"/>
      <c r="B57" s="164" t="s">
        <v>257</v>
      </c>
      <c r="C57" s="165"/>
      <c r="D57" s="166"/>
      <c r="E57" s="166"/>
      <c r="F57" s="166"/>
    </row>
    <row r="58" spans="1:6" ht="14.25" customHeight="1" x14ac:dyDescent="0.2">
      <c r="A58" s="101"/>
      <c r="B58" s="164" t="s">
        <v>248</v>
      </c>
      <c r="C58" s="165"/>
      <c r="D58" s="166"/>
      <c r="E58" s="166"/>
      <c r="F58" s="166"/>
    </row>
    <row r="59" spans="1:6" ht="14.25" customHeight="1" x14ac:dyDescent="0.2">
      <c r="A59" s="101"/>
      <c r="B59" s="164" t="s">
        <v>24</v>
      </c>
      <c r="C59" s="165"/>
      <c r="D59" s="166"/>
      <c r="E59" s="166"/>
      <c r="F59" s="166"/>
    </row>
    <row r="60" spans="1:6" ht="14.25" customHeight="1" x14ac:dyDescent="0.2">
      <c r="A60" s="101"/>
      <c r="B60" s="164" t="s">
        <v>248</v>
      </c>
      <c r="C60" s="165"/>
      <c r="D60" s="166"/>
      <c r="E60" s="166"/>
      <c r="F60" s="166"/>
    </row>
    <row r="61" spans="1:6" ht="14.25" customHeight="1" x14ac:dyDescent="0.2">
      <c r="A61" s="101"/>
      <c r="B61" s="164" t="s">
        <v>149</v>
      </c>
      <c r="C61" s="165"/>
      <c r="D61" s="166"/>
      <c r="E61" s="166"/>
      <c r="F61" s="166"/>
    </row>
    <row r="62" spans="1:6" ht="14.25" customHeight="1" x14ac:dyDescent="0.2">
      <c r="A62" s="101"/>
      <c r="B62" s="164" t="s">
        <v>248</v>
      </c>
      <c r="C62" s="165"/>
      <c r="D62" s="166"/>
      <c r="E62" s="166"/>
      <c r="F62" s="166"/>
    </row>
    <row r="63" spans="1:6" ht="14.25" customHeight="1" x14ac:dyDescent="0.2">
      <c r="A63" s="101"/>
      <c r="B63" s="164" t="s">
        <v>258</v>
      </c>
      <c r="C63" s="169"/>
      <c r="D63" s="170"/>
      <c r="E63" s="166"/>
      <c r="F63" s="166"/>
    </row>
    <row r="64" spans="1:6" ht="14.25" customHeight="1" x14ac:dyDescent="0.2">
      <c r="A64" s="101"/>
      <c r="B64" s="164" t="s">
        <v>248</v>
      </c>
      <c r="C64" s="115"/>
      <c r="D64" s="116"/>
      <c r="E64" s="166"/>
      <c r="F64" s="166"/>
    </row>
    <row r="65" spans="1:6" ht="14.25" customHeight="1" x14ac:dyDescent="0.2">
      <c r="A65" s="101"/>
      <c r="B65" s="164" t="s">
        <v>259</v>
      </c>
      <c r="C65" s="171" t="s">
        <v>87</v>
      </c>
      <c r="D65" s="172" t="s">
        <v>88</v>
      </c>
      <c r="E65" s="166"/>
      <c r="F65" s="166"/>
    </row>
    <row r="66" spans="1:6" ht="14.25" customHeight="1" x14ac:dyDescent="0.2">
      <c r="A66" s="101"/>
      <c r="B66" s="164" t="s">
        <v>248</v>
      </c>
      <c r="C66" s="119">
        <v>88.75</v>
      </c>
      <c r="D66" s="120">
        <v>350</v>
      </c>
      <c r="E66" s="173"/>
      <c r="F66" s="173"/>
    </row>
    <row r="67" spans="1:6" ht="14.25" customHeight="1" x14ac:dyDescent="0.2">
      <c r="A67" s="101"/>
      <c r="B67" s="164" t="s">
        <v>260</v>
      </c>
      <c r="C67" s="174">
        <v>0</v>
      </c>
      <c r="D67" s="175">
        <v>200</v>
      </c>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31062.5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31062.5</v>
      </c>
      <c r="F73" s="131"/>
    </row>
    <row r="74" spans="1:6" ht="15.95" customHeight="1" x14ac:dyDescent="0.2">
      <c r="A74" s="85"/>
      <c r="B74" s="51" t="s">
        <v>5</v>
      </c>
      <c r="C74" s="132">
        <v>0.05</v>
      </c>
      <c r="D74" s="51"/>
      <c r="E74" s="134">
        <v>1553.13</v>
      </c>
      <c r="F74" s="134"/>
    </row>
    <row r="75" spans="1:6" ht="15.95" customHeight="1" x14ac:dyDescent="0.2">
      <c r="A75" s="85"/>
      <c r="B75" s="135" t="s">
        <v>4</v>
      </c>
      <c r="C75" s="136">
        <v>9.9750000000000005E-2</v>
      </c>
      <c r="D75" s="51"/>
      <c r="E75" s="179">
        <v>3098.48</v>
      </c>
      <c r="F75" s="134"/>
    </row>
    <row r="76" spans="1:6" ht="15.95" customHeight="1" x14ac:dyDescent="0.2">
      <c r="A76" s="85"/>
      <c r="B76" s="59"/>
      <c r="C76" s="85"/>
      <c r="D76" s="83"/>
      <c r="E76" s="84"/>
      <c r="F76" s="84"/>
    </row>
    <row r="77" spans="1:6" ht="15.95" customHeight="1" thickBot="1" x14ac:dyDescent="0.25">
      <c r="A77" s="85"/>
      <c r="B77" s="138" t="s">
        <v>18</v>
      </c>
      <c r="C77" s="125"/>
      <c r="D77" s="139"/>
      <c r="E77" s="180">
        <v>35714.11</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2" t="s">
        <v>19</v>
      </c>
      <c r="C81" s="223"/>
      <c r="D81" s="182"/>
      <c r="E81" s="183">
        <v>35714.11</v>
      </c>
      <c r="F81" s="84"/>
    </row>
    <row r="82" spans="1:6" ht="15.95" customHeight="1" x14ac:dyDescent="0.2">
      <c r="A82" s="85"/>
      <c r="B82" s="85"/>
      <c r="C82" s="85"/>
      <c r="D82" s="83"/>
      <c r="E82" s="84"/>
      <c r="F82" s="84"/>
    </row>
    <row r="83" spans="1:6" ht="15.95" customHeight="1" x14ac:dyDescent="0.2">
      <c r="A83" s="151"/>
      <c r="B83" s="213"/>
      <c r="C83" s="214"/>
      <c r="D83" s="214"/>
      <c r="E83" s="214"/>
      <c r="F83" s="184"/>
    </row>
    <row r="84" spans="1:6" ht="15.95" customHeight="1" x14ac:dyDescent="0.2">
      <c r="A84" s="216" t="s">
        <v>32</v>
      </c>
      <c r="B84" s="216"/>
      <c r="C84" s="216"/>
      <c r="D84" s="216"/>
      <c r="E84" s="216"/>
      <c r="F84" s="59"/>
    </row>
    <row r="85" spans="1:6" ht="15.95" customHeight="1" x14ac:dyDescent="0.2">
      <c r="A85" s="218" t="s">
        <v>67</v>
      </c>
      <c r="B85" s="218"/>
      <c r="C85" s="218"/>
      <c r="D85" s="218"/>
      <c r="E85" s="218"/>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0" t="s">
        <v>8</v>
      </c>
      <c r="B88" s="220"/>
      <c r="C88" s="220"/>
      <c r="D88" s="220"/>
      <c r="E88" s="220"/>
      <c r="F88" s="22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FFF80-DBBC-4BAF-8AA2-F73CFF28344E}">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261</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262</v>
      </c>
      <c r="F28" s="90"/>
    </row>
    <row r="29" spans="1:6" ht="13.5" customHeight="1" thickBot="1" x14ac:dyDescent="0.25">
      <c r="A29" s="157"/>
      <c r="B29" s="157"/>
      <c r="C29" s="157"/>
      <c r="D29" s="158"/>
      <c r="E29" s="159"/>
      <c r="F29" s="159"/>
    </row>
    <row r="30" spans="1:6" ht="21.75" customHeight="1" x14ac:dyDescent="0.2">
      <c r="A30" s="221" t="s">
        <v>0</v>
      </c>
      <c r="B30" s="221"/>
      <c r="C30" s="221"/>
      <c r="D30" s="221"/>
      <c r="E30" s="221"/>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263</v>
      </c>
      <c r="C34" s="165"/>
      <c r="D34" s="166"/>
      <c r="E34" s="166"/>
      <c r="F34" s="166"/>
    </row>
    <row r="35" spans="1:6" ht="14.25" customHeight="1" x14ac:dyDescent="0.2">
      <c r="A35" s="101"/>
      <c r="B35" s="164" t="s">
        <v>248</v>
      </c>
      <c r="C35" s="167"/>
      <c r="D35" s="166"/>
      <c r="E35" s="166"/>
      <c r="F35" s="166"/>
    </row>
    <row r="36" spans="1:6" ht="14.25" customHeight="1" x14ac:dyDescent="0.2">
      <c r="A36" s="101"/>
      <c r="B36" s="164" t="s">
        <v>156</v>
      </c>
      <c r="C36" s="165"/>
      <c r="D36" s="166"/>
      <c r="E36" s="166"/>
      <c r="F36" s="166"/>
    </row>
    <row r="37" spans="1:6" ht="14.25" customHeight="1" x14ac:dyDescent="0.2">
      <c r="A37" s="101"/>
      <c r="B37" s="164" t="s">
        <v>248</v>
      </c>
      <c r="C37" s="165"/>
      <c r="D37" s="166"/>
      <c r="E37" s="166"/>
      <c r="F37" s="166"/>
    </row>
    <row r="38" spans="1:6" ht="14.25" customHeight="1" x14ac:dyDescent="0.2">
      <c r="A38" s="101"/>
      <c r="B38" s="164" t="s">
        <v>158</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264</v>
      </c>
      <c r="C40" s="167"/>
      <c r="D40" s="166"/>
      <c r="E40" s="166"/>
      <c r="F40" s="166"/>
    </row>
    <row r="41" spans="1:6" ht="14.25" customHeight="1" x14ac:dyDescent="0.2">
      <c r="A41" s="101"/>
      <c r="B41" s="164"/>
      <c r="C41" s="165"/>
      <c r="D41" s="166"/>
      <c r="E41" s="166"/>
      <c r="F41" s="166"/>
    </row>
    <row r="42" spans="1:6" ht="14.25" customHeight="1" x14ac:dyDescent="0.2">
      <c r="A42" s="101"/>
      <c r="B42" s="164"/>
      <c r="C42" s="165"/>
      <c r="D42" s="166"/>
      <c r="E42" s="166"/>
      <c r="F42" s="166"/>
    </row>
    <row r="43" spans="1:6" ht="14.25" customHeight="1" x14ac:dyDescent="0.2">
      <c r="A43" s="101"/>
      <c r="B43" s="164"/>
      <c r="C43" s="165"/>
      <c r="D43" s="166"/>
      <c r="E43" s="166"/>
      <c r="F43" s="166"/>
    </row>
    <row r="44" spans="1:6" ht="14.25" customHeight="1" x14ac:dyDescent="0.2">
      <c r="A44" s="101"/>
      <c r="B44" s="164"/>
      <c r="C44" s="165"/>
      <c r="D44" s="166"/>
      <c r="E44" s="166"/>
      <c r="F44" s="166"/>
    </row>
    <row r="45" spans="1:6" ht="14.25" customHeight="1" x14ac:dyDescent="0.2">
      <c r="A45" s="101"/>
      <c r="B45" s="164"/>
      <c r="C45" s="165"/>
      <c r="D45" s="166"/>
      <c r="E45" s="166"/>
      <c r="F45" s="166"/>
    </row>
    <row r="46" spans="1:6" ht="14.25" customHeight="1" x14ac:dyDescent="0.2">
      <c r="A46" s="101"/>
      <c r="B46" s="164"/>
      <c r="C46" s="165"/>
      <c r="D46" s="166"/>
      <c r="E46" s="166"/>
      <c r="F46" s="166"/>
    </row>
    <row r="47" spans="1:6" ht="14.25" customHeight="1" x14ac:dyDescent="0.2">
      <c r="A47" s="101"/>
      <c r="B47" s="164"/>
      <c r="C47" s="165"/>
      <c r="D47" s="166"/>
      <c r="E47" s="166"/>
      <c r="F47" s="166"/>
    </row>
    <row r="48" spans="1:6" ht="14.25" customHeight="1" x14ac:dyDescent="0.2">
      <c r="A48" s="101"/>
      <c r="B48" s="164"/>
      <c r="C48" s="165"/>
      <c r="D48" s="166"/>
      <c r="E48" s="166"/>
      <c r="F48" s="166"/>
    </row>
    <row r="49" spans="1:6" ht="14.25" customHeight="1" x14ac:dyDescent="0.2">
      <c r="A49" s="101"/>
      <c r="B49" s="164"/>
      <c r="C49" s="165"/>
      <c r="D49" s="166"/>
      <c r="E49" s="166"/>
      <c r="F49" s="166"/>
    </row>
    <row r="50" spans="1:6" ht="14.25" customHeight="1" x14ac:dyDescent="0.2">
      <c r="A50" s="101"/>
      <c r="B50" s="164"/>
      <c r="C50" s="168"/>
      <c r="D50" s="168"/>
      <c r="E50" s="166"/>
      <c r="F50" s="166"/>
    </row>
    <row r="51" spans="1:6" ht="14.25" customHeight="1" x14ac:dyDescent="0.2">
      <c r="A51" s="101"/>
      <c r="B51" s="164"/>
      <c r="C51" s="165"/>
      <c r="D51" s="166"/>
      <c r="E51" s="166"/>
      <c r="F51" s="166"/>
    </row>
    <row r="52" spans="1:6" ht="14.25" customHeight="1" x14ac:dyDescent="0.2">
      <c r="A52" s="101"/>
      <c r="B52" s="164"/>
      <c r="C52" s="165"/>
      <c r="D52" s="166"/>
      <c r="E52" s="166"/>
      <c r="F52" s="166"/>
    </row>
    <row r="53" spans="1:6" ht="14.25" customHeight="1" x14ac:dyDescent="0.2">
      <c r="A53" s="101"/>
      <c r="B53" s="164"/>
      <c r="C53" s="165"/>
      <c r="D53" s="166"/>
      <c r="E53" s="166"/>
      <c r="F53" s="166"/>
    </row>
    <row r="54" spans="1:6" ht="14.25" customHeight="1" x14ac:dyDescent="0.2">
      <c r="A54" s="101"/>
      <c r="B54" s="164"/>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76"/>
      <c r="C63" s="169"/>
      <c r="D63" s="170"/>
      <c r="E63" s="166"/>
      <c r="F63" s="166"/>
    </row>
    <row r="64" spans="1:6" ht="14.25" customHeight="1" x14ac:dyDescent="0.2">
      <c r="A64" s="101"/>
      <c r="B64" s="164"/>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7.5</v>
      </c>
      <c r="D66" s="120">
        <v>350</v>
      </c>
      <c r="E66" s="173"/>
      <c r="F66" s="173"/>
    </row>
    <row r="67" spans="1:6" ht="14.25" customHeight="1" x14ac:dyDescent="0.2">
      <c r="A67" s="101"/>
      <c r="B67" s="176"/>
      <c r="C67" s="119"/>
      <c r="D67" s="120"/>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2625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2625</v>
      </c>
      <c r="F73" s="131"/>
    </row>
    <row r="74" spans="1:6" ht="15.95" customHeight="1" x14ac:dyDescent="0.2">
      <c r="A74" s="85"/>
      <c r="B74" s="51" t="s">
        <v>5</v>
      </c>
      <c r="C74" s="132">
        <v>0.05</v>
      </c>
      <c r="D74" s="51"/>
      <c r="E74" s="134">
        <v>131.25</v>
      </c>
      <c r="F74" s="134"/>
    </row>
    <row r="75" spans="1:6" ht="15.95" customHeight="1" x14ac:dyDescent="0.2">
      <c r="A75" s="85"/>
      <c r="B75" s="135" t="s">
        <v>4</v>
      </c>
      <c r="C75" s="136">
        <v>9.9750000000000005E-2</v>
      </c>
      <c r="D75" s="51"/>
      <c r="E75" s="179">
        <v>261.83999999999997</v>
      </c>
      <c r="F75" s="134"/>
    </row>
    <row r="76" spans="1:6" ht="15.95" customHeight="1" x14ac:dyDescent="0.2">
      <c r="A76" s="85"/>
      <c r="B76" s="59"/>
      <c r="C76" s="85"/>
      <c r="D76" s="83"/>
      <c r="E76" s="84"/>
      <c r="F76" s="84"/>
    </row>
    <row r="77" spans="1:6" ht="15.95" customHeight="1" thickBot="1" x14ac:dyDescent="0.25">
      <c r="A77" s="85"/>
      <c r="B77" s="138" t="s">
        <v>18</v>
      </c>
      <c r="C77" s="125"/>
      <c r="D77" s="139"/>
      <c r="E77" s="180">
        <v>3018.09</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2" t="s">
        <v>19</v>
      </c>
      <c r="C81" s="223"/>
      <c r="D81" s="182"/>
      <c r="E81" s="183">
        <v>3018.09</v>
      </c>
      <c r="F81" s="84"/>
    </row>
    <row r="82" spans="1:6" ht="15.95" customHeight="1" x14ac:dyDescent="0.2">
      <c r="A82" s="85"/>
      <c r="B82" s="85"/>
      <c r="C82" s="85"/>
      <c r="D82" s="83"/>
      <c r="E82" s="84"/>
      <c r="F82" s="84"/>
    </row>
    <row r="83" spans="1:6" ht="15.95" customHeight="1" x14ac:dyDescent="0.2">
      <c r="A83" s="151"/>
      <c r="B83" s="213"/>
      <c r="C83" s="214"/>
      <c r="D83" s="214"/>
      <c r="E83" s="214"/>
      <c r="F83" s="184"/>
    </row>
    <row r="84" spans="1:6" ht="15.95" customHeight="1" x14ac:dyDescent="0.2">
      <c r="A84" s="216" t="s">
        <v>32</v>
      </c>
      <c r="B84" s="216"/>
      <c r="C84" s="216"/>
      <c r="D84" s="216"/>
      <c r="E84" s="216"/>
      <c r="F84" s="59"/>
    </row>
    <row r="85" spans="1:6" ht="15.95" customHeight="1" x14ac:dyDescent="0.2">
      <c r="A85" s="218" t="s">
        <v>67</v>
      </c>
      <c r="B85" s="218"/>
      <c r="C85" s="218"/>
      <c r="D85" s="218"/>
      <c r="E85" s="218"/>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0" t="s">
        <v>8</v>
      </c>
      <c r="B88" s="220"/>
      <c r="C88" s="220"/>
      <c r="D88" s="220"/>
      <c r="E88" s="220"/>
      <c r="F88" s="220"/>
    </row>
  </sheetData>
  <mergeCells count="6">
    <mergeCell ref="A88:F88"/>
    <mergeCell ref="A30:E30"/>
    <mergeCell ref="B81:C81"/>
    <mergeCell ref="B83:E83"/>
    <mergeCell ref="A84:E84"/>
    <mergeCell ref="A85:E85"/>
  </mergeCells>
  <printOptions horizontalCentered="1"/>
  <pageMargins left="0" right="0" top="0" bottom="0" header="0" footer="0"/>
  <pageSetup paperSize="154" scale="60" orientation="portrait" verticalDpi="597"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07559-C66D-439B-A0E8-128E6106A2E9}">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265</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266</v>
      </c>
      <c r="F28" s="90"/>
    </row>
    <row r="29" spans="1:6" ht="13.5" customHeight="1" thickBot="1" x14ac:dyDescent="0.25">
      <c r="A29" s="157"/>
      <c r="B29" s="157"/>
      <c r="C29" s="157"/>
      <c r="D29" s="158"/>
      <c r="E29" s="159"/>
      <c r="F29" s="159"/>
    </row>
    <row r="30" spans="1:6" ht="21.75" customHeight="1" x14ac:dyDescent="0.2">
      <c r="A30" s="221" t="s">
        <v>0</v>
      </c>
      <c r="B30" s="221"/>
      <c r="C30" s="221"/>
      <c r="D30" s="221"/>
      <c r="E30" s="221"/>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267</v>
      </c>
      <c r="C34" s="165"/>
      <c r="D34" s="166"/>
      <c r="E34" s="166"/>
      <c r="F34" s="166"/>
    </row>
    <row r="35" spans="1:6" ht="14.25" customHeight="1" x14ac:dyDescent="0.2">
      <c r="A35" s="101"/>
      <c r="B35" s="164" t="s">
        <v>248</v>
      </c>
      <c r="C35" s="167"/>
      <c r="D35" s="166"/>
      <c r="E35" s="166"/>
      <c r="F35" s="166"/>
    </row>
    <row r="36" spans="1:6" ht="14.25" customHeight="1" x14ac:dyDescent="0.2">
      <c r="A36" s="101"/>
      <c r="B36" s="164" t="s">
        <v>268</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269</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270</v>
      </c>
      <c r="C40" s="167"/>
      <c r="D40" s="166"/>
      <c r="E40" s="166"/>
      <c r="F40" s="166"/>
    </row>
    <row r="41" spans="1:6" ht="14.25" customHeight="1" x14ac:dyDescent="0.2">
      <c r="A41" s="101"/>
      <c r="B41" s="164" t="s">
        <v>248</v>
      </c>
      <c r="C41" s="165"/>
      <c r="D41" s="166"/>
      <c r="E41" s="166"/>
      <c r="F41" s="166"/>
    </row>
    <row r="42" spans="1:6" ht="14.25" customHeight="1" x14ac:dyDescent="0.2">
      <c r="A42" s="101"/>
      <c r="B42" s="164" t="s">
        <v>271</v>
      </c>
      <c r="C42" s="165"/>
      <c r="D42" s="166"/>
      <c r="E42" s="166"/>
      <c r="F42" s="166"/>
    </row>
    <row r="43" spans="1:6" ht="14.25" customHeight="1" x14ac:dyDescent="0.2">
      <c r="A43" s="101"/>
      <c r="B43" s="164"/>
      <c r="C43" s="165"/>
      <c r="D43" s="166"/>
      <c r="E43" s="166"/>
      <c r="F43" s="166"/>
    </row>
    <row r="44" spans="1:6" ht="14.25" customHeight="1" x14ac:dyDescent="0.2">
      <c r="A44" s="101"/>
      <c r="B44" s="164"/>
      <c r="C44" s="165"/>
      <c r="D44" s="166"/>
      <c r="E44" s="166"/>
      <c r="F44" s="166"/>
    </row>
    <row r="45" spans="1:6" ht="14.25" customHeight="1" x14ac:dyDescent="0.2">
      <c r="A45" s="101"/>
      <c r="B45" s="164"/>
      <c r="C45" s="165"/>
      <c r="D45" s="166"/>
      <c r="E45" s="166"/>
      <c r="F45" s="166"/>
    </row>
    <row r="46" spans="1:6" ht="14.25" customHeight="1" x14ac:dyDescent="0.2">
      <c r="A46" s="101"/>
      <c r="B46" s="164"/>
      <c r="C46" s="165"/>
      <c r="D46" s="166"/>
      <c r="E46" s="166"/>
      <c r="F46" s="166"/>
    </row>
    <row r="47" spans="1:6" ht="14.25" customHeight="1" x14ac:dyDescent="0.2">
      <c r="A47" s="101"/>
      <c r="B47" s="164"/>
      <c r="C47" s="165"/>
      <c r="D47" s="166"/>
      <c r="E47" s="166"/>
      <c r="F47" s="166"/>
    </row>
    <row r="48" spans="1:6" ht="14.25" customHeight="1" x14ac:dyDescent="0.2">
      <c r="A48" s="101"/>
      <c r="B48" s="164"/>
      <c r="C48" s="165"/>
      <c r="D48" s="166"/>
      <c r="E48" s="166"/>
      <c r="F48" s="166"/>
    </row>
    <row r="49" spans="1:6" ht="14.25" customHeight="1" x14ac:dyDescent="0.2">
      <c r="A49" s="101"/>
      <c r="B49" s="164"/>
      <c r="C49" s="165"/>
      <c r="D49" s="166"/>
      <c r="E49" s="166"/>
      <c r="F49" s="166"/>
    </row>
    <row r="50" spans="1:6" ht="14.25" customHeight="1" x14ac:dyDescent="0.2">
      <c r="A50" s="101"/>
      <c r="B50" s="164"/>
      <c r="C50" s="168"/>
      <c r="D50" s="168"/>
      <c r="E50" s="166"/>
      <c r="F50" s="166"/>
    </row>
    <row r="51" spans="1:6" ht="14.25" customHeight="1" x14ac:dyDescent="0.2">
      <c r="A51" s="101"/>
      <c r="B51" s="164"/>
      <c r="C51" s="165"/>
      <c r="D51" s="166"/>
      <c r="E51" s="166"/>
      <c r="F51" s="166"/>
    </row>
    <row r="52" spans="1:6" ht="14.25" customHeight="1" x14ac:dyDescent="0.2">
      <c r="A52" s="101"/>
      <c r="B52" s="164"/>
      <c r="C52" s="165"/>
      <c r="D52" s="166"/>
      <c r="E52" s="166"/>
      <c r="F52" s="166"/>
    </row>
    <row r="53" spans="1:6" ht="14.25" customHeight="1" x14ac:dyDescent="0.2">
      <c r="A53" s="101"/>
      <c r="B53" s="164"/>
      <c r="C53" s="165"/>
      <c r="D53" s="166"/>
      <c r="E53" s="166"/>
      <c r="F53" s="166"/>
    </row>
    <row r="54" spans="1:6" ht="14.25" customHeight="1" x14ac:dyDescent="0.2">
      <c r="A54" s="101"/>
      <c r="B54" s="164"/>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76"/>
      <c r="C63" s="169"/>
      <c r="D63" s="170"/>
      <c r="E63" s="166"/>
      <c r="F63" s="166"/>
    </row>
    <row r="64" spans="1:6" ht="14.25" customHeight="1" x14ac:dyDescent="0.2">
      <c r="A64" s="101"/>
      <c r="B64" s="176"/>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15.75</v>
      </c>
      <c r="D66" s="120">
        <v>400</v>
      </c>
      <c r="E66" s="173"/>
      <c r="F66" s="173"/>
    </row>
    <row r="67" spans="1:6" ht="14.25" customHeight="1" x14ac:dyDescent="0.2">
      <c r="A67" s="101"/>
      <c r="B67" s="176"/>
      <c r="C67" s="119"/>
      <c r="D67" s="120"/>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6300</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6300</v>
      </c>
      <c r="F73" s="131"/>
    </row>
    <row r="74" spans="1:6" ht="15.95" customHeight="1" x14ac:dyDescent="0.2">
      <c r="A74" s="85"/>
      <c r="B74" s="51" t="s">
        <v>5</v>
      </c>
      <c r="C74" s="132">
        <v>0.05</v>
      </c>
      <c r="D74" s="51"/>
      <c r="E74" s="134">
        <v>315</v>
      </c>
      <c r="F74" s="134"/>
    </row>
    <row r="75" spans="1:6" ht="15.95" customHeight="1" x14ac:dyDescent="0.2">
      <c r="A75" s="85"/>
      <c r="B75" s="135" t="s">
        <v>4</v>
      </c>
      <c r="C75" s="136">
        <v>9.9750000000000005E-2</v>
      </c>
      <c r="D75" s="51"/>
      <c r="E75" s="179">
        <v>628.42999999999995</v>
      </c>
      <c r="F75" s="134"/>
    </row>
    <row r="76" spans="1:6" ht="15.95" customHeight="1" x14ac:dyDescent="0.2">
      <c r="A76" s="85"/>
      <c r="B76" s="59"/>
      <c r="C76" s="85"/>
      <c r="D76" s="83"/>
      <c r="E76" s="84"/>
      <c r="F76" s="84"/>
    </row>
    <row r="77" spans="1:6" ht="15.95" customHeight="1" thickBot="1" x14ac:dyDescent="0.25">
      <c r="A77" s="85"/>
      <c r="B77" s="138" t="s">
        <v>18</v>
      </c>
      <c r="C77" s="125"/>
      <c r="D77" s="139"/>
      <c r="E77" s="180">
        <v>7243.43</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2" t="s">
        <v>19</v>
      </c>
      <c r="C81" s="223"/>
      <c r="D81" s="182"/>
      <c r="E81" s="183">
        <v>7243.43</v>
      </c>
      <c r="F81" s="84"/>
    </row>
    <row r="82" spans="1:6" ht="15.95" customHeight="1" x14ac:dyDescent="0.2">
      <c r="A82" s="85"/>
      <c r="B82" s="85"/>
      <c r="C82" s="85"/>
      <c r="D82" s="83"/>
      <c r="E82" s="84"/>
      <c r="F82" s="84"/>
    </row>
    <row r="83" spans="1:6" ht="15.95" customHeight="1" x14ac:dyDescent="0.2">
      <c r="A83" s="151"/>
      <c r="B83" s="213"/>
      <c r="C83" s="214"/>
      <c r="D83" s="214"/>
      <c r="E83" s="214"/>
      <c r="F83" s="184"/>
    </row>
    <row r="84" spans="1:6" ht="15.95" customHeight="1" x14ac:dyDescent="0.2">
      <c r="A84" s="216" t="s">
        <v>32</v>
      </c>
      <c r="B84" s="216"/>
      <c r="C84" s="216"/>
      <c r="D84" s="216"/>
      <c r="E84" s="216"/>
      <c r="F84" s="59"/>
    </row>
    <row r="85" spans="1:6" ht="15.95" customHeight="1" x14ac:dyDescent="0.2">
      <c r="A85" s="218" t="s">
        <v>67</v>
      </c>
      <c r="B85" s="218"/>
      <c r="C85" s="218"/>
      <c r="D85" s="218"/>
      <c r="E85" s="218"/>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0" t="s">
        <v>8</v>
      </c>
      <c r="B88" s="220"/>
      <c r="C88" s="220"/>
      <c r="D88" s="220"/>
      <c r="E88" s="220"/>
      <c r="F88" s="220"/>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42</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60</v>
      </c>
      <c r="F29" s="22"/>
    </row>
    <row r="30" spans="1:6" ht="13.5" thickBot="1" x14ac:dyDescent="0.25">
      <c r="A30" s="20"/>
      <c r="B30" s="20"/>
      <c r="C30" s="20"/>
      <c r="D30" s="20"/>
      <c r="E30" s="20"/>
      <c r="F30" s="21"/>
    </row>
    <row r="31" spans="1:6" s="41" customFormat="1" ht="21.75" customHeight="1" x14ac:dyDescent="0.2">
      <c r="A31" s="190" t="s">
        <v>0</v>
      </c>
      <c r="B31" s="190"/>
      <c r="C31" s="190"/>
      <c r="D31" s="190"/>
      <c r="E31" s="190"/>
      <c r="F31" s="190"/>
    </row>
    <row r="32" spans="1:6" x14ac:dyDescent="0.2">
      <c r="A32" s="18"/>
      <c r="B32" s="19"/>
      <c r="C32" s="18"/>
      <c r="D32" s="18"/>
      <c r="E32" s="18"/>
    </row>
    <row r="33" spans="1:6" ht="14.25" x14ac:dyDescent="0.2">
      <c r="A33" s="22"/>
      <c r="B33" s="23" t="s">
        <v>6</v>
      </c>
      <c r="C33" s="23"/>
      <c r="D33" s="23"/>
      <c r="E33" s="29"/>
      <c r="F33" s="22"/>
    </row>
    <row r="34" spans="1:6" ht="14.25" x14ac:dyDescent="0.2">
      <c r="A34" s="22"/>
      <c r="B34" s="189"/>
      <c r="C34" s="189"/>
      <c r="D34" s="189"/>
      <c r="E34" s="29"/>
      <c r="F34" s="22"/>
    </row>
    <row r="35" spans="1:6" ht="14.25" x14ac:dyDescent="0.2">
      <c r="A35" s="22"/>
      <c r="B35" s="189"/>
      <c r="C35" s="189"/>
      <c r="D35" s="189"/>
      <c r="E35" s="29"/>
      <c r="F35" s="22"/>
    </row>
    <row r="36" spans="1:6" ht="14.25" x14ac:dyDescent="0.2">
      <c r="A36" s="22"/>
      <c r="B36" s="189" t="s">
        <v>61</v>
      </c>
      <c r="C36" s="189"/>
      <c r="D36" s="189"/>
      <c r="E36" s="29"/>
      <c r="F36" s="22"/>
    </row>
    <row r="37" spans="1:6" ht="14.25" x14ac:dyDescent="0.2">
      <c r="A37" s="22"/>
      <c r="B37" s="189"/>
      <c r="C37" s="189"/>
      <c r="D37" s="189"/>
      <c r="E37" s="29"/>
      <c r="F37" s="22"/>
    </row>
    <row r="38" spans="1:6" ht="14.25" x14ac:dyDescent="0.2">
      <c r="A38" s="22"/>
      <c r="B38" s="189"/>
      <c r="C38" s="189"/>
      <c r="D38" s="189"/>
      <c r="E38" s="29"/>
      <c r="F38" s="22"/>
    </row>
    <row r="39" spans="1:6" ht="14.25" x14ac:dyDescent="0.2">
      <c r="A39" s="22"/>
      <c r="B39" s="189" t="s">
        <v>62</v>
      </c>
      <c r="C39" s="189"/>
      <c r="D39" s="189"/>
      <c r="E39" s="29"/>
      <c r="F39" s="22"/>
    </row>
    <row r="40" spans="1:6" ht="14.25" x14ac:dyDescent="0.2">
      <c r="A40" s="22"/>
      <c r="B40" s="189"/>
      <c r="C40" s="189"/>
      <c r="D40" s="189"/>
      <c r="E40" s="29"/>
      <c r="F40" s="22"/>
    </row>
    <row r="41" spans="1:6" ht="13.5" customHeight="1" x14ac:dyDescent="0.2">
      <c r="A41" s="22"/>
      <c r="B41" s="189"/>
      <c r="C41" s="189"/>
      <c r="D41" s="189"/>
      <c r="E41" s="29"/>
      <c r="F41" s="22"/>
    </row>
    <row r="42" spans="1:6" ht="14.25" x14ac:dyDescent="0.2">
      <c r="A42" s="22"/>
      <c r="B42" s="189"/>
      <c r="C42" s="189"/>
      <c r="D42" s="189"/>
      <c r="E42" s="29"/>
      <c r="F42" s="22"/>
    </row>
    <row r="43" spans="1:6" ht="14.25" x14ac:dyDescent="0.2">
      <c r="A43" s="22"/>
      <c r="B43" s="189"/>
      <c r="C43" s="189"/>
      <c r="D43" s="189"/>
      <c r="E43" s="29"/>
      <c r="F43" s="22"/>
    </row>
    <row r="44" spans="1:6" ht="14.25" x14ac:dyDescent="0.2">
      <c r="A44" s="22"/>
      <c r="B44" s="189"/>
      <c r="C44" s="189"/>
      <c r="D44" s="189"/>
      <c r="E44" s="29"/>
      <c r="F44" s="22"/>
    </row>
    <row r="45" spans="1:6" ht="14.25" x14ac:dyDescent="0.2">
      <c r="A45" s="22"/>
      <c r="B45" s="189"/>
      <c r="C45" s="189"/>
      <c r="D45" s="189"/>
      <c r="E45" s="29"/>
      <c r="F45" s="22"/>
    </row>
    <row r="46" spans="1:6" ht="14.25" x14ac:dyDescent="0.2">
      <c r="A46" s="22"/>
      <c r="B46" s="189"/>
      <c r="C46" s="189"/>
      <c r="D46" s="189"/>
      <c r="E46" s="29"/>
      <c r="F46" s="22"/>
    </row>
    <row r="47" spans="1:6" ht="14.25" x14ac:dyDescent="0.2">
      <c r="A47" s="22"/>
      <c r="B47" s="189"/>
      <c r="C47" s="189"/>
      <c r="D47" s="189"/>
      <c r="E47" s="29"/>
      <c r="F47" s="22"/>
    </row>
    <row r="48" spans="1:6" ht="14.25" x14ac:dyDescent="0.2">
      <c r="A48" s="22"/>
      <c r="B48" s="189"/>
      <c r="C48" s="189"/>
      <c r="D48" s="189"/>
      <c r="E48" s="29"/>
      <c r="F48" s="22"/>
    </row>
    <row r="49" spans="1:6" ht="14.25" x14ac:dyDescent="0.2">
      <c r="A49" s="22"/>
      <c r="B49" s="189"/>
      <c r="C49" s="189"/>
      <c r="D49" s="189"/>
      <c r="E49" s="29"/>
      <c r="F49" s="22"/>
    </row>
    <row r="50" spans="1:6" ht="14.25" x14ac:dyDescent="0.2">
      <c r="A50" s="22"/>
      <c r="B50" s="189"/>
      <c r="C50" s="189"/>
      <c r="D50" s="189"/>
      <c r="E50" s="29"/>
      <c r="F50" s="22"/>
    </row>
    <row r="51" spans="1:6" ht="14.25" x14ac:dyDescent="0.2">
      <c r="A51" s="22"/>
      <c r="B51" s="189"/>
      <c r="C51" s="189"/>
      <c r="D51" s="189"/>
      <c r="E51" s="29"/>
      <c r="F51" s="22"/>
    </row>
    <row r="52" spans="1:6" ht="14.25" x14ac:dyDescent="0.2">
      <c r="A52" s="22"/>
      <c r="B52" s="189"/>
      <c r="C52" s="189"/>
      <c r="D52" s="189"/>
      <c r="E52" s="29"/>
      <c r="F52" s="22"/>
    </row>
    <row r="53" spans="1:6" ht="14.25" x14ac:dyDescent="0.2">
      <c r="A53" s="22"/>
      <c r="B53" s="189"/>
      <c r="C53" s="189"/>
      <c r="D53" s="189"/>
      <c r="E53" s="29"/>
      <c r="F53" s="22"/>
    </row>
    <row r="54" spans="1:6" ht="14.25" x14ac:dyDescent="0.2">
      <c r="A54" s="22"/>
      <c r="B54" s="189"/>
      <c r="C54" s="189"/>
      <c r="D54" s="189"/>
      <c r="E54" s="29"/>
      <c r="F54" s="22"/>
    </row>
    <row r="55" spans="1:6" ht="14.25" x14ac:dyDescent="0.2">
      <c r="A55" s="22"/>
      <c r="B55" s="189"/>
      <c r="C55" s="189"/>
      <c r="D55" s="189"/>
      <c r="E55" s="29"/>
      <c r="F55" s="22"/>
    </row>
    <row r="56" spans="1:6" ht="14.25" x14ac:dyDescent="0.2">
      <c r="A56" s="22"/>
      <c r="B56" s="189"/>
      <c r="C56" s="189"/>
      <c r="D56" s="189"/>
      <c r="E56" s="29"/>
      <c r="F56" s="22"/>
    </row>
    <row r="57" spans="1:6" ht="14.25" x14ac:dyDescent="0.2">
      <c r="A57" s="22"/>
      <c r="B57" s="189"/>
      <c r="C57" s="189"/>
      <c r="D57" s="189"/>
      <c r="E57" s="29"/>
      <c r="F57" s="22"/>
    </row>
    <row r="58" spans="1:6" ht="14.25" x14ac:dyDescent="0.2">
      <c r="A58" s="22"/>
      <c r="B58" s="189"/>
      <c r="C58" s="189"/>
      <c r="D58" s="189"/>
      <c r="E58" s="29"/>
      <c r="F58" s="22"/>
    </row>
    <row r="59" spans="1:6" ht="14.25" x14ac:dyDescent="0.2">
      <c r="A59" s="22"/>
      <c r="B59" s="189"/>
      <c r="C59" s="189"/>
      <c r="D59" s="189"/>
      <c r="E59" s="29"/>
      <c r="F59" s="22"/>
    </row>
    <row r="60" spans="1:6" ht="14.25" x14ac:dyDescent="0.2">
      <c r="A60" s="22"/>
      <c r="B60" s="189"/>
      <c r="C60" s="189"/>
      <c r="D60" s="189"/>
      <c r="E60" s="29"/>
      <c r="F60" s="22"/>
    </row>
    <row r="61" spans="1:6" ht="14.25" x14ac:dyDescent="0.2">
      <c r="A61" s="22"/>
      <c r="B61" s="189"/>
      <c r="C61" s="189"/>
      <c r="D61" s="189"/>
      <c r="E61" s="29"/>
      <c r="F61" s="22"/>
    </row>
    <row r="62" spans="1:6" ht="14.25" x14ac:dyDescent="0.2">
      <c r="A62" s="22"/>
      <c r="B62" s="189"/>
      <c r="C62" s="189"/>
      <c r="D62" s="189"/>
      <c r="E62" s="29"/>
      <c r="F62" s="22"/>
    </row>
    <row r="63" spans="1:6" ht="14.25" x14ac:dyDescent="0.2">
      <c r="A63" s="22"/>
      <c r="B63" s="189"/>
      <c r="C63" s="189"/>
      <c r="D63" s="189"/>
      <c r="E63" s="29"/>
      <c r="F63" s="22"/>
    </row>
    <row r="64" spans="1:6" ht="14.25" x14ac:dyDescent="0.2">
      <c r="A64" s="22"/>
      <c r="B64" s="189"/>
      <c r="C64" s="189"/>
      <c r="D64" s="189"/>
      <c r="E64" s="29"/>
      <c r="F64" s="22"/>
    </row>
    <row r="65" spans="1:6" ht="14.25" x14ac:dyDescent="0.2">
      <c r="A65" s="22"/>
      <c r="B65" s="189"/>
      <c r="C65" s="189"/>
      <c r="D65" s="189"/>
      <c r="E65" s="29"/>
      <c r="F65" s="22"/>
    </row>
    <row r="66" spans="1:6" ht="14.25" x14ac:dyDescent="0.2">
      <c r="A66" s="22"/>
      <c r="B66" s="189"/>
      <c r="C66" s="189"/>
      <c r="D66" s="189"/>
      <c r="E66" s="29"/>
      <c r="F66" s="22"/>
    </row>
    <row r="67" spans="1:6" ht="14.25" x14ac:dyDescent="0.2">
      <c r="A67" s="22"/>
      <c r="B67" s="189"/>
      <c r="C67" s="189"/>
      <c r="D67" s="189"/>
      <c r="E67" s="29"/>
      <c r="F67" s="22"/>
    </row>
    <row r="68" spans="1:6" ht="14.25" x14ac:dyDescent="0.2">
      <c r="A68" s="22"/>
      <c r="B68" s="189"/>
      <c r="C68" s="189"/>
      <c r="D68" s="189"/>
      <c r="E68" s="29"/>
      <c r="F68" s="22"/>
    </row>
    <row r="69" spans="1:6" ht="14.25" x14ac:dyDescent="0.2">
      <c r="A69" s="22"/>
      <c r="B69" s="189"/>
      <c r="C69" s="189"/>
      <c r="D69" s="189"/>
      <c r="E69" s="29"/>
      <c r="F69" s="22"/>
    </row>
    <row r="70" spans="1:6" ht="14.25" x14ac:dyDescent="0.2">
      <c r="A70" s="22"/>
      <c r="B70" s="189"/>
      <c r="C70" s="189"/>
      <c r="D70" s="189"/>
      <c r="E70" s="29"/>
      <c r="F70" s="22"/>
    </row>
    <row r="71" spans="1:6" ht="14.25" x14ac:dyDescent="0.2">
      <c r="A71" s="22"/>
      <c r="B71" s="189"/>
      <c r="C71" s="189"/>
      <c r="D71" s="189"/>
      <c r="E71" s="29"/>
      <c r="F71" s="22"/>
    </row>
    <row r="72" spans="1:6" ht="14.25" x14ac:dyDescent="0.2">
      <c r="A72" s="22"/>
      <c r="B72" s="189"/>
      <c r="C72" s="189"/>
      <c r="D72" s="189"/>
      <c r="E72" s="29"/>
      <c r="F72" s="22"/>
    </row>
    <row r="73" spans="1:6" ht="14.25" x14ac:dyDescent="0.2">
      <c r="A73" s="22"/>
      <c r="B73" s="189"/>
      <c r="C73" s="189"/>
      <c r="D73" s="189"/>
      <c r="E73" s="29"/>
      <c r="F73" s="22"/>
    </row>
    <row r="74" spans="1:6" ht="13.5" customHeight="1" x14ac:dyDescent="0.2">
      <c r="A74" s="22"/>
      <c r="B74" s="189"/>
      <c r="C74" s="189"/>
      <c r="D74" s="189"/>
      <c r="E74" s="29"/>
      <c r="F74" s="22"/>
    </row>
    <row r="75" spans="1:6" ht="13.5" customHeight="1" x14ac:dyDescent="0.2">
      <c r="A75" s="22"/>
      <c r="B75" s="26" t="s">
        <v>17</v>
      </c>
      <c r="C75" s="27"/>
      <c r="D75" s="27"/>
      <c r="E75" s="30">
        <f>5*225</f>
        <v>1125</v>
      </c>
      <c r="F75" s="22"/>
    </row>
    <row r="76" spans="1:6" ht="13.5" customHeight="1" x14ac:dyDescent="0.2">
      <c r="A76" s="22"/>
      <c r="B76" s="35" t="s">
        <v>46</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1125</v>
      </c>
      <c r="F78" s="22"/>
    </row>
    <row r="79" spans="1:6" ht="13.5" customHeight="1" x14ac:dyDescent="0.2">
      <c r="A79" s="22"/>
      <c r="B79" s="27" t="s">
        <v>5</v>
      </c>
      <c r="C79" s="32">
        <v>0.05</v>
      </c>
      <c r="D79" s="27"/>
      <c r="E79" s="36">
        <f>ROUND(E78*C79,2)</f>
        <v>56.25</v>
      </c>
      <c r="F79" s="22"/>
    </row>
    <row r="80" spans="1:6" ht="13.5" customHeight="1" x14ac:dyDescent="0.2">
      <c r="A80" s="22"/>
      <c r="B80" s="27" t="s">
        <v>4</v>
      </c>
      <c r="C80" s="43">
        <v>9.9750000000000005E-2</v>
      </c>
      <c r="D80" s="27"/>
      <c r="E80" s="44">
        <f>ROUND(E78*C80,2)</f>
        <v>112.22</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1293.47</v>
      </c>
      <c r="F82" s="22"/>
    </row>
    <row r="83" spans="1:6" ht="15.75" thickTop="1" x14ac:dyDescent="0.2">
      <c r="A83" s="22"/>
      <c r="B83" s="192"/>
      <c r="C83" s="192"/>
      <c r="D83" s="192"/>
      <c r="E83" s="37"/>
      <c r="F83" s="22"/>
    </row>
    <row r="84" spans="1:6" ht="15" x14ac:dyDescent="0.2">
      <c r="A84" s="22"/>
      <c r="B84" s="191" t="s">
        <v>20</v>
      </c>
      <c r="C84" s="191"/>
      <c r="D84" s="191"/>
      <c r="E84" s="37">
        <v>0</v>
      </c>
      <c r="F84" s="22"/>
    </row>
    <row r="85" spans="1:6" ht="15" x14ac:dyDescent="0.2">
      <c r="A85" s="22"/>
      <c r="B85" s="192"/>
      <c r="C85" s="192"/>
      <c r="D85" s="192"/>
      <c r="E85" s="37"/>
      <c r="F85" s="22"/>
    </row>
    <row r="86" spans="1:6" ht="19.5" customHeight="1" x14ac:dyDescent="0.2">
      <c r="A86" s="22"/>
      <c r="B86" s="38" t="s">
        <v>19</v>
      </c>
      <c r="C86" s="39"/>
      <c r="D86" s="39"/>
      <c r="E86" s="40">
        <f>E82-E84</f>
        <v>1293.47</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7"/>
      <c r="C89" s="187"/>
      <c r="D89" s="187"/>
      <c r="E89" s="187"/>
      <c r="F89" s="22"/>
    </row>
    <row r="90" spans="1:6" ht="14.25" x14ac:dyDescent="0.2">
      <c r="A90" s="195" t="s">
        <v>32</v>
      </c>
      <c r="B90" s="195"/>
      <c r="C90" s="195"/>
      <c r="D90" s="195"/>
      <c r="E90" s="195"/>
      <c r="F90" s="195"/>
    </row>
    <row r="91" spans="1:6" ht="14.25" x14ac:dyDescent="0.2">
      <c r="A91" s="193" t="s">
        <v>7</v>
      </c>
      <c r="B91" s="193"/>
      <c r="C91" s="193"/>
      <c r="D91" s="193"/>
      <c r="E91" s="193"/>
      <c r="F91" s="193"/>
    </row>
    <row r="92" spans="1:6" x14ac:dyDescent="0.2">
      <c r="A92" s="22"/>
      <c r="B92" s="22"/>
      <c r="C92" s="22"/>
      <c r="D92" s="22"/>
      <c r="E92" s="22"/>
      <c r="F92" s="22"/>
    </row>
    <row r="93" spans="1:6" x14ac:dyDescent="0.2">
      <c r="A93" s="22"/>
      <c r="B93" s="188"/>
      <c r="C93" s="188"/>
      <c r="D93" s="188"/>
      <c r="E93" s="188"/>
      <c r="F93" s="22"/>
    </row>
    <row r="94" spans="1:6" ht="15" x14ac:dyDescent="0.2">
      <c r="A94" s="194" t="s">
        <v>8</v>
      </c>
      <c r="B94" s="194"/>
      <c r="C94" s="194"/>
      <c r="D94" s="194"/>
      <c r="E94" s="194"/>
      <c r="F94" s="194"/>
    </row>
    <row r="96" spans="1:6" ht="39.75" customHeight="1" x14ac:dyDescent="0.2">
      <c r="B96" s="185"/>
      <c r="C96" s="186"/>
      <c r="D96" s="186"/>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300-000000000000}">
      <formula1>Liste_Activités</formula1>
    </dataValidation>
  </dataValidations>
  <printOptions horizontalCentered="1" verticalCentered="1"/>
  <pageMargins left="0" right="0" top="0" bottom="0" header="0" footer="0"/>
  <pageSetup scale="60"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8"/>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64</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65</v>
      </c>
      <c r="F29" s="22"/>
    </row>
    <row r="30" spans="1:6" ht="13.5" thickBot="1" x14ac:dyDescent="0.25">
      <c r="A30" s="20"/>
      <c r="B30" s="20"/>
      <c r="C30" s="20"/>
      <c r="D30" s="20"/>
      <c r="E30" s="20"/>
      <c r="F30" s="21"/>
    </row>
    <row r="31" spans="1:6" s="41" customFormat="1" ht="21.75" customHeight="1" x14ac:dyDescent="0.2">
      <c r="A31" s="190" t="s">
        <v>0</v>
      </c>
      <c r="B31" s="190"/>
      <c r="C31" s="190"/>
      <c r="D31" s="190"/>
      <c r="E31" s="190"/>
      <c r="F31" s="190"/>
    </row>
    <row r="32" spans="1:6" x14ac:dyDescent="0.2">
      <c r="A32" s="18"/>
      <c r="B32" s="19"/>
      <c r="C32" s="18"/>
      <c r="D32" s="18"/>
      <c r="E32" s="18"/>
    </row>
    <row r="33" spans="1:6" ht="14.25" x14ac:dyDescent="0.2">
      <c r="A33" s="22"/>
      <c r="B33" s="23" t="s">
        <v>6</v>
      </c>
      <c r="C33" s="23"/>
      <c r="D33" s="23"/>
      <c r="E33" s="29"/>
      <c r="F33" s="22"/>
    </row>
    <row r="34" spans="1:6" ht="14.25" x14ac:dyDescent="0.2">
      <c r="A34" s="22"/>
      <c r="B34" s="189"/>
      <c r="C34" s="189"/>
      <c r="D34" s="189"/>
      <c r="E34" s="29"/>
      <c r="F34" s="22"/>
    </row>
    <row r="35" spans="1:6" ht="14.25" x14ac:dyDescent="0.2">
      <c r="A35" s="22"/>
      <c r="B35" s="189"/>
      <c r="C35" s="189"/>
      <c r="D35" s="189"/>
      <c r="E35" s="29"/>
      <c r="F35" s="22"/>
    </row>
    <row r="36" spans="1:6" ht="14.25" x14ac:dyDescent="0.2">
      <c r="A36" s="22"/>
      <c r="B36" s="189" t="s">
        <v>66</v>
      </c>
      <c r="C36" s="189"/>
      <c r="D36" s="189"/>
      <c r="E36" s="29"/>
      <c r="F36" s="22"/>
    </row>
    <row r="37" spans="1:6" ht="14.25" x14ac:dyDescent="0.2">
      <c r="A37" s="22"/>
      <c r="B37" s="189"/>
      <c r="C37" s="189"/>
      <c r="D37" s="189"/>
      <c r="E37" s="29"/>
      <c r="F37" s="22"/>
    </row>
    <row r="38" spans="1:6" ht="14.25" x14ac:dyDescent="0.2">
      <c r="A38" s="22"/>
      <c r="B38" s="189"/>
      <c r="C38" s="189"/>
      <c r="D38" s="189"/>
      <c r="E38" s="29"/>
      <c r="F38" s="22"/>
    </row>
    <row r="39" spans="1:6" ht="14.25" x14ac:dyDescent="0.2">
      <c r="A39" s="22"/>
      <c r="B39" s="189"/>
      <c r="C39" s="189"/>
      <c r="D39" s="189"/>
      <c r="E39" s="29"/>
      <c r="F39" s="22"/>
    </row>
    <row r="40" spans="1:6" ht="14.25" x14ac:dyDescent="0.2">
      <c r="A40" s="22"/>
      <c r="B40" s="189"/>
      <c r="C40" s="189"/>
      <c r="D40" s="189"/>
      <c r="E40" s="29"/>
      <c r="F40" s="22"/>
    </row>
    <row r="41" spans="1:6" ht="13.5" customHeight="1" x14ac:dyDescent="0.2">
      <c r="A41" s="22"/>
      <c r="B41" s="189"/>
      <c r="C41" s="189"/>
      <c r="D41" s="189"/>
      <c r="E41" s="29"/>
      <c r="F41" s="22"/>
    </row>
    <row r="42" spans="1:6" ht="14.25" x14ac:dyDescent="0.2">
      <c r="A42" s="22"/>
      <c r="B42" s="189"/>
      <c r="C42" s="189"/>
      <c r="D42" s="189"/>
      <c r="E42" s="29"/>
      <c r="F42" s="22"/>
    </row>
    <row r="43" spans="1:6" ht="14.25" x14ac:dyDescent="0.2">
      <c r="A43" s="22"/>
      <c r="B43" s="189"/>
      <c r="C43" s="189"/>
      <c r="D43" s="189"/>
      <c r="E43" s="29"/>
      <c r="F43" s="22"/>
    </row>
    <row r="44" spans="1:6" ht="14.25" x14ac:dyDescent="0.2">
      <c r="A44" s="22"/>
      <c r="B44" s="189"/>
      <c r="C44" s="189"/>
      <c r="D44" s="189"/>
      <c r="E44" s="29"/>
      <c r="F44" s="22"/>
    </row>
    <row r="45" spans="1:6" ht="14.25" x14ac:dyDescent="0.2">
      <c r="A45" s="22"/>
      <c r="B45" s="189"/>
      <c r="C45" s="189"/>
      <c r="D45" s="189"/>
      <c r="E45" s="29"/>
      <c r="F45" s="22"/>
    </row>
    <row r="46" spans="1:6" ht="14.25" x14ac:dyDescent="0.2">
      <c r="A46" s="22"/>
      <c r="B46" s="189"/>
      <c r="C46" s="189"/>
      <c r="D46" s="189"/>
      <c r="E46" s="29"/>
      <c r="F46" s="22"/>
    </row>
    <row r="47" spans="1:6" ht="14.25" x14ac:dyDescent="0.2">
      <c r="A47" s="22"/>
      <c r="B47" s="189"/>
      <c r="C47" s="189"/>
      <c r="D47" s="189"/>
      <c r="E47" s="29"/>
      <c r="F47" s="22"/>
    </row>
    <row r="48" spans="1:6" ht="14.25" x14ac:dyDescent="0.2">
      <c r="A48" s="22"/>
      <c r="B48" s="189"/>
      <c r="C48" s="189"/>
      <c r="D48" s="189"/>
      <c r="E48" s="29"/>
      <c r="F48" s="22"/>
    </row>
    <row r="49" spans="1:6" ht="14.25" x14ac:dyDescent="0.2">
      <c r="A49" s="22"/>
      <c r="B49" s="189"/>
      <c r="C49" s="189"/>
      <c r="D49" s="189"/>
      <c r="E49" s="29"/>
      <c r="F49" s="22"/>
    </row>
    <row r="50" spans="1:6" ht="14.25" x14ac:dyDescent="0.2">
      <c r="A50" s="22"/>
      <c r="B50" s="189"/>
      <c r="C50" s="189"/>
      <c r="D50" s="189"/>
      <c r="E50" s="29"/>
      <c r="F50" s="22"/>
    </row>
    <row r="51" spans="1:6" ht="14.25" x14ac:dyDescent="0.2">
      <c r="A51" s="22"/>
      <c r="B51" s="189"/>
      <c r="C51" s="189"/>
      <c r="D51" s="189"/>
      <c r="E51" s="29"/>
      <c r="F51" s="22"/>
    </row>
    <row r="52" spans="1:6" ht="14.25" x14ac:dyDescent="0.2">
      <c r="A52" s="22"/>
      <c r="B52" s="189"/>
      <c r="C52" s="189"/>
      <c r="D52" s="189"/>
      <c r="E52" s="29"/>
      <c r="F52" s="22"/>
    </row>
    <row r="53" spans="1:6" ht="14.25" x14ac:dyDescent="0.2">
      <c r="A53" s="22"/>
      <c r="B53" s="189"/>
      <c r="C53" s="189"/>
      <c r="D53" s="189"/>
      <c r="E53" s="29"/>
      <c r="F53" s="22"/>
    </row>
    <row r="54" spans="1:6" ht="14.25" x14ac:dyDescent="0.2">
      <c r="A54" s="22"/>
      <c r="B54" s="189"/>
      <c r="C54" s="189"/>
      <c r="D54" s="189"/>
      <c r="E54" s="29"/>
      <c r="F54" s="22"/>
    </row>
    <row r="55" spans="1:6" ht="14.25" x14ac:dyDescent="0.2">
      <c r="A55" s="22"/>
      <c r="B55" s="189"/>
      <c r="C55" s="189"/>
      <c r="D55" s="189"/>
      <c r="E55" s="29"/>
      <c r="F55" s="22"/>
    </row>
    <row r="56" spans="1:6" ht="14.25" x14ac:dyDescent="0.2">
      <c r="A56" s="22"/>
      <c r="B56" s="189"/>
      <c r="C56" s="189"/>
      <c r="D56" s="189"/>
      <c r="E56" s="29"/>
      <c r="F56" s="22"/>
    </row>
    <row r="57" spans="1:6" ht="14.25" x14ac:dyDescent="0.2">
      <c r="A57" s="22"/>
      <c r="B57" s="189"/>
      <c r="C57" s="189"/>
      <c r="D57" s="189"/>
      <c r="E57" s="29"/>
      <c r="F57" s="22"/>
    </row>
    <row r="58" spans="1:6" ht="14.25" x14ac:dyDescent="0.2">
      <c r="A58" s="22"/>
      <c r="B58" s="189"/>
      <c r="C58" s="189"/>
      <c r="D58" s="189"/>
      <c r="E58" s="29"/>
      <c r="F58" s="22"/>
    </row>
    <row r="59" spans="1:6" ht="14.25" x14ac:dyDescent="0.2">
      <c r="A59" s="22"/>
      <c r="B59" s="189"/>
      <c r="C59" s="189"/>
      <c r="D59" s="189"/>
      <c r="E59" s="29"/>
      <c r="F59" s="22"/>
    </row>
    <row r="60" spans="1:6" ht="14.25" x14ac:dyDescent="0.2">
      <c r="A60" s="22"/>
      <c r="B60" s="189"/>
      <c r="C60" s="189"/>
      <c r="D60" s="189"/>
      <c r="E60" s="29"/>
      <c r="F60" s="22"/>
    </row>
    <row r="61" spans="1:6" ht="14.25" x14ac:dyDescent="0.2">
      <c r="A61" s="22"/>
      <c r="B61" s="189"/>
      <c r="C61" s="189"/>
      <c r="D61" s="189"/>
      <c r="E61" s="29"/>
      <c r="F61" s="22"/>
    </row>
    <row r="62" spans="1:6" ht="14.25" x14ac:dyDescent="0.2">
      <c r="A62" s="22"/>
      <c r="B62" s="189"/>
      <c r="C62" s="189"/>
      <c r="D62" s="189"/>
      <c r="E62" s="29"/>
      <c r="F62" s="22"/>
    </row>
    <row r="63" spans="1:6" ht="14.25" x14ac:dyDescent="0.2">
      <c r="A63" s="22"/>
      <c r="B63" s="189"/>
      <c r="C63" s="189"/>
      <c r="D63" s="189"/>
      <c r="E63" s="29"/>
      <c r="F63" s="22"/>
    </row>
    <row r="64" spans="1:6" ht="14.25" x14ac:dyDescent="0.2">
      <c r="A64" s="22"/>
      <c r="B64" s="189"/>
      <c r="C64" s="189"/>
      <c r="D64" s="189"/>
      <c r="E64" s="29"/>
      <c r="F64" s="22"/>
    </row>
    <row r="65" spans="1:6" ht="14.25" x14ac:dyDescent="0.2">
      <c r="A65" s="22"/>
      <c r="B65" s="189"/>
      <c r="C65" s="189"/>
      <c r="D65" s="189"/>
      <c r="E65" s="29"/>
      <c r="F65" s="22"/>
    </row>
    <row r="66" spans="1:6" ht="14.25" x14ac:dyDescent="0.2">
      <c r="A66" s="22"/>
      <c r="B66" s="189"/>
      <c r="C66" s="189"/>
      <c r="D66" s="189"/>
      <c r="E66" s="29"/>
      <c r="F66" s="22"/>
    </row>
    <row r="67" spans="1:6" ht="14.25" x14ac:dyDescent="0.2">
      <c r="A67" s="22"/>
      <c r="B67" s="189"/>
      <c r="C67" s="189"/>
      <c r="D67" s="189"/>
      <c r="E67" s="29"/>
      <c r="F67" s="22"/>
    </row>
    <row r="68" spans="1:6" ht="14.25" x14ac:dyDescent="0.2">
      <c r="A68" s="22"/>
      <c r="B68" s="189"/>
      <c r="C68" s="189"/>
      <c r="D68" s="189"/>
      <c r="E68" s="29"/>
      <c r="F68" s="22"/>
    </row>
    <row r="69" spans="1:6" ht="14.25" x14ac:dyDescent="0.2">
      <c r="A69" s="22"/>
      <c r="B69" s="189"/>
      <c r="C69" s="189"/>
      <c r="D69" s="189"/>
      <c r="E69" s="29"/>
      <c r="F69" s="22"/>
    </row>
    <row r="70" spans="1:6" ht="14.25" x14ac:dyDescent="0.2">
      <c r="A70" s="22"/>
      <c r="B70" s="189"/>
      <c r="C70" s="189"/>
      <c r="D70" s="189"/>
      <c r="E70" s="29"/>
      <c r="F70" s="22"/>
    </row>
    <row r="71" spans="1:6" ht="14.25" x14ac:dyDescent="0.2">
      <c r="A71" s="22"/>
      <c r="B71" s="189"/>
      <c r="C71" s="189"/>
      <c r="D71" s="189"/>
      <c r="E71" s="29"/>
      <c r="F71" s="22"/>
    </row>
    <row r="72" spans="1:6" ht="14.25" x14ac:dyDescent="0.2">
      <c r="A72" s="22"/>
      <c r="B72" s="189"/>
      <c r="C72" s="189"/>
      <c r="D72" s="189"/>
      <c r="E72" s="29"/>
      <c r="F72" s="22"/>
    </row>
    <row r="73" spans="1:6" ht="14.25" x14ac:dyDescent="0.2">
      <c r="A73" s="22"/>
      <c r="B73" s="189"/>
      <c r="C73" s="189"/>
      <c r="D73" s="189"/>
      <c r="E73" s="29"/>
      <c r="F73" s="22"/>
    </row>
    <row r="74" spans="1:6" ht="13.5" customHeight="1" x14ac:dyDescent="0.2">
      <c r="A74" s="22"/>
      <c r="B74" s="189"/>
      <c r="C74" s="189"/>
      <c r="D74" s="189"/>
      <c r="E74" s="29"/>
      <c r="F74" s="22"/>
    </row>
    <row r="75" spans="1:6" ht="13.5" customHeight="1" x14ac:dyDescent="0.2">
      <c r="A75" s="22"/>
      <c r="B75" s="26" t="s">
        <v>17</v>
      </c>
      <c r="C75" s="27"/>
      <c r="D75" s="27"/>
      <c r="E75" s="30">
        <f>6.5*225</f>
        <v>1462.5</v>
      </c>
      <c r="F75" s="22"/>
    </row>
    <row r="76" spans="1:6" ht="13.5" customHeight="1" x14ac:dyDescent="0.2">
      <c r="A76" s="22"/>
      <c r="B76" s="35" t="s">
        <v>46</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1462.5</v>
      </c>
      <c r="F78" s="22"/>
    </row>
    <row r="79" spans="1:6" ht="13.5" customHeight="1" x14ac:dyDescent="0.2">
      <c r="A79" s="22"/>
      <c r="B79" s="27" t="s">
        <v>5</v>
      </c>
      <c r="C79" s="32">
        <v>0.05</v>
      </c>
      <c r="D79" s="27"/>
      <c r="E79" s="36">
        <f>ROUND(E78*C79,2)</f>
        <v>73.13</v>
      </c>
      <c r="F79" s="22"/>
    </row>
    <row r="80" spans="1:6" ht="13.5" customHeight="1" x14ac:dyDescent="0.2">
      <c r="A80" s="22"/>
      <c r="B80" s="27" t="s">
        <v>4</v>
      </c>
      <c r="C80" s="43">
        <v>9.9750000000000005E-2</v>
      </c>
      <c r="D80" s="27"/>
      <c r="E80" s="44">
        <f>ROUND(E78*C80,2)</f>
        <v>145.88</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1681.5100000000002</v>
      </c>
      <c r="F82" s="22"/>
    </row>
    <row r="83" spans="1:6" ht="15.75" thickTop="1" x14ac:dyDescent="0.2">
      <c r="A83" s="22"/>
      <c r="B83" s="192"/>
      <c r="C83" s="192"/>
      <c r="D83" s="192"/>
      <c r="E83" s="37"/>
      <c r="F83" s="22"/>
    </row>
    <row r="84" spans="1:6" ht="15" x14ac:dyDescent="0.2">
      <c r="A84" s="22"/>
      <c r="B84" s="191" t="s">
        <v>20</v>
      </c>
      <c r="C84" s="191"/>
      <c r="D84" s="191"/>
      <c r="E84" s="37">
        <v>0</v>
      </c>
      <c r="F84" s="22"/>
    </row>
    <row r="85" spans="1:6" ht="15" x14ac:dyDescent="0.2">
      <c r="A85" s="22"/>
      <c r="B85" s="192"/>
      <c r="C85" s="192"/>
      <c r="D85" s="192"/>
      <c r="E85" s="37"/>
      <c r="F85" s="22"/>
    </row>
    <row r="86" spans="1:6" ht="19.5" customHeight="1" x14ac:dyDescent="0.2">
      <c r="A86" s="22"/>
      <c r="B86" s="38" t="s">
        <v>19</v>
      </c>
      <c r="C86" s="39"/>
      <c r="D86" s="39"/>
      <c r="E86" s="40">
        <f>E82-E84</f>
        <v>1681.5100000000002</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7"/>
      <c r="C89" s="187"/>
      <c r="D89" s="187"/>
      <c r="E89" s="187"/>
      <c r="F89" s="22"/>
    </row>
    <row r="90" spans="1:6" ht="14.25" x14ac:dyDescent="0.2">
      <c r="A90" s="195" t="s">
        <v>32</v>
      </c>
      <c r="B90" s="195"/>
      <c r="C90" s="195"/>
      <c r="D90" s="195"/>
      <c r="E90" s="195"/>
      <c r="F90" s="195"/>
    </row>
    <row r="91" spans="1:6" ht="14.25" x14ac:dyDescent="0.2">
      <c r="A91" s="193" t="s">
        <v>7</v>
      </c>
      <c r="B91" s="193"/>
      <c r="C91" s="193"/>
      <c r="D91" s="193"/>
      <c r="E91" s="193"/>
      <c r="F91" s="193"/>
    </row>
    <row r="92" spans="1:6" x14ac:dyDescent="0.2">
      <c r="A92" s="22"/>
      <c r="B92" s="22"/>
      <c r="C92" s="22"/>
      <c r="D92" s="22"/>
      <c r="E92" s="22"/>
      <c r="F92" s="22"/>
    </row>
    <row r="93" spans="1:6" x14ac:dyDescent="0.2">
      <c r="A93" s="22"/>
      <c r="B93" s="188"/>
      <c r="C93" s="188"/>
      <c r="D93" s="188"/>
      <c r="E93" s="188"/>
      <c r="F93" s="22"/>
    </row>
    <row r="94" spans="1:6" ht="15" x14ac:dyDescent="0.2">
      <c r="A94" s="194" t="s">
        <v>8</v>
      </c>
      <c r="B94" s="194"/>
      <c r="C94" s="194"/>
      <c r="D94" s="194"/>
      <c r="E94" s="194"/>
      <c r="F94" s="194"/>
    </row>
    <row r="96" spans="1:6" ht="39.75" customHeight="1" x14ac:dyDescent="0.2">
      <c r="B96" s="185"/>
      <c r="C96" s="186"/>
      <c r="D96" s="186"/>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400-000000000000}">
      <formula1>Liste_Activités</formula1>
    </dataValidation>
  </dataValidations>
  <printOptions horizontalCentered="1"/>
  <pageMargins left="0" right="0" top="0" bottom="0" header="0" footer="0"/>
  <pageSetup paperSize="122" scale="60"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topLeftCell="A10" zoomScale="80" zoomScaleNormal="100" zoomScaleSheetLayoutView="80" workbookViewId="0">
      <selection activeCell="B39" sqref="B39:D39"/>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71</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42</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69</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c r="C34" s="205"/>
      <c r="D34" s="205"/>
      <c r="E34" s="60"/>
      <c r="F34" s="50"/>
    </row>
    <row r="35" spans="1:6" ht="14.25" x14ac:dyDescent="0.2">
      <c r="A35" s="50"/>
      <c r="B35" s="205" t="s">
        <v>70</v>
      </c>
      <c r="C35" s="205"/>
      <c r="D35" s="205"/>
      <c r="E35" s="60"/>
      <c r="F35" s="50"/>
    </row>
    <row r="36" spans="1:6" ht="14.25" x14ac:dyDescent="0.2">
      <c r="A36" s="50"/>
      <c r="B36" s="205"/>
      <c r="C36" s="205"/>
      <c r="D36" s="205"/>
      <c r="E36" s="60"/>
      <c r="F36" s="50"/>
    </row>
    <row r="37" spans="1:6" ht="14.25" x14ac:dyDescent="0.2">
      <c r="A37" s="50"/>
      <c r="B37" s="205"/>
      <c r="C37" s="205"/>
      <c r="D37" s="205"/>
      <c r="E37" s="60"/>
      <c r="F37" s="50"/>
    </row>
    <row r="38" spans="1:6" ht="14.25" x14ac:dyDescent="0.2">
      <c r="A38" s="50"/>
      <c r="B38" s="205"/>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61"/>
      <c r="C55" s="61"/>
      <c r="D55" s="61"/>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205"/>
      <c r="C65" s="205"/>
      <c r="D65" s="205"/>
      <c r="E65" s="60"/>
      <c r="F65" s="50"/>
    </row>
    <row r="66" spans="1:6" ht="14.25" x14ac:dyDescent="0.2">
      <c r="A66" s="50"/>
      <c r="B66" s="205"/>
      <c r="C66" s="205"/>
      <c r="D66" s="205"/>
      <c r="E66" s="60"/>
      <c r="F66" s="50"/>
    </row>
    <row r="67" spans="1:6" ht="14.25" x14ac:dyDescent="0.2">
      <c r="A67" s="50"/>
      <c r="B67" s="205"/>
      <c r="C67" s="205"/>
      <c r="D67" s="205"/>
      <c r="E67" s="60"/>
      <c r="F67" s="50"/>
    </row>
    <row r="68" spans="1:6" ht="13.5" customHeight="1" x14ac:dyDescent="0.2">
      <c r="A68" s="50"/>
      <c r="B68" s="205"/>
      <c r="C68" s="205"/>
      <c r="D68" s="205"/>
      <c r="E68" s="60"/>
      <c r="F68" s="50"/>
    </row>
    <row r="69" spans="1:6" ht="13.5" customHeight="1" x14ac:dyDescent="0.2">
      <c r="A69" s="50"/>
      <c r="B69" s="49" t="s">
        <v>17</v>
      </c>
      <c r="C69" s="51"/>
      <c r="D69" s="51"/>
      <c r="E69" s="30">
        <f>2.5*230</f>
        <v>575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575</v>
      </c>
      <c r="F72" s="50"/>
    </row>
    <row r="73" spans="1:6" ht="13.5" customHeight="1" x14ac:dyDescent="0.2">
      <c r="A73" s="50"/>
      <c r="B73" s="51" t="s">
        <v>5</v>
      </c>
      <c r="C73" s="63">
        <v>0.05</v>
      </c>
      <c r="D73" s="51"/>
      <c r="E73" s="36">
        <f>ROUND(E72*C73,2)</f>
        <v>28.75</v>
      </c>
      <c r="F73" s="50"/>
    </row>
    <row r="74" spans="1:6" ht="13.5" customHeight="1" x14ac:dyDescent="0.2">
      <c r="A74" s="50"/>
      <c r="B74" s="51" t="s">
        <v>4</v>
      </c>
      <c r="C74" s="64">
        <v>9.9750000000000005E-2</v>
      </c>
      <c r="D74" s="51"/>
      <c r="E74" s="44">
        <f>ROUND(E72*C74,2)</f>
        <v>57.36</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661.11</v>
      </c>
      <c r="F76" s="50"/>
    </row>
    <row r="77" spans="1:6" ht="15.75" thickTop="1" x14ac:dyDescent="0.2">
      <c r="A77" s="50"/>
      <c r="B77" s="200"/>
      <c r="C77" s="200"/>
      <c r="D77" s="200"/>
      <c r="E77" s="66"/>
      <c r="F77" s="50"/>
    </row>
    <row r="78" spans="1:6" ht="15" x14ac:dyDescent="0.2">
      <c r="A78" s="50"/>
      <c r="B78" s="201" t="s">
        <v>20</v>
      </c>
      <c r="C78" s="201"/>
      <c r="D78" s="201"/>
      <c r="E78" s="66">
        <v>0</v>
      </c>
      <c r="F78" s="50"/>
    </row>
    <row r="79" spans="1:6" ht="15" x14ac:dyDescent="0.2">
      <c r="A79" s="50"/>
      <c r="B79" s="200"/>
      <c r="C79" s="200"/>
      <c r="D79" s="200"/>
      <c r="E79" s="66"/>
      <c r="F79" s="50"/>
    </row>
    <row r="80" spans="1:6" ht="19.5" customHeight="1" x14ac:dyDescent="0.2">
      <c r="A80" s="50"/>
      <c r="B80" s="67" t="s">
        <v>19</v>
      </c>
      <c r="C80" s="68"/>
      <c r="D80" s="68"/>
      <c r="E80" s="69">
        <f>E76-E78</f>
        <v>661.11</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2"/>
      <c r="C83" s="202"/>
      <c r="D83" s="202"/>
      <c r="E83" s="202"/>
      <c r="F83" s="50"/>
    </row>
    <row r="84" spans="1:6" ht="14.25" x14ac:dyDescent="0.2">
      <c r="A84" s="203" t="s">
        <v>32</v>
      </c>
      <c r="B84" s="203"/>
      <c r="C84" s="203"/>
      <c r="D84" s="203"/>
      <c r="E84" s="203"/>
      <c r="F84" s="203"/>
    </row>
    <row r="85" spans="1:6" ht="14.25" x14ac:dyDescent="0.2">
      <c r="A85" s="204" t="s">
        <v>67</v>
      </c>
      <c r="B85" s="204"/>
      <c r="C85" s="204"/>
      <c r="D85" s="204"/>
      <c r="E85" s="204"/>
      <c r="F85" s="204"/>
    </row>
    <row r="86" spans="1:6" x14ac:dyDescent="0.2">
      <c r="A86" s="50"/>
      <c r="B86" s="50"/>
      <c r="C86" s="50"/>
      <c r="D86" s="50"/>
      <c r="E86" s="50"/>
      <c r="F86" s="50"/>
    </row>
    <row r="87" spans="1:6" x14ac:dyDescent="0.2">
      <c r="A87" s="50"/>
      <c r="B87" s="196"/>
      <c r="C87" s="196"/>
      <c r="D87" s="196"/>
      <c r="E87" s="196"/>
      <c r="F87" s="50"/>
    </row>
    <row r="88" spans="1:6" ht="15" x14ac:dyDescent="0.2">
      <c r="A88" s="197" t="s">
        <v>8</v>
      </c>
      <c r="B88" s="197"/>
      <c r="C88" s="197"/>
      <c r="D88" s="197"/>
      <c r="E88" s="197"/>
      <c r="F88" s="197"/>
    </row>
    <row r="90" spans="1:6" ht="39.75" customHeight="1" x14ac:dyDescent="0.2">
      <c r="B90" s="198"/>
      <c r="C90" s="199"/>
      <c r="D90" s="199"/>
    </row>
    <row r="91" spans="1:6" ht="13.5" customHeight="1" x14ac:dyDescent="0.2"/>
    <row r="92" spans="1:6" x14ac:dyDescent="0.2">
      <c r="B92" s="70"/>
      <c r="C92" s="70"/>
      <c r="D92" s="70"/>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2"/>
  <sheetViews>
    <sheetView view="pageBreakPreview" zoomScale="80" zoomScaleNormal="100" zoomScaleSheetLayoutView="80" workbookViewId="0">
      <selection activeCell="B51" sqref="B51:D51"/>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42</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73</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c r="C34" s="205"/>
      <c r="D34" s="205"/>
      <c r="E34" s="60"/>
      <c r="F34" s="50"/>
    </row>
    <row r="35" spans="1:6" ht="14.25" x14ac:dyDescent="0.2">
      <c r="A35" s="50"/>
      <c r="B35" s="205" t="s">
        <v>74</v>
      </c>
      <c r="C35" s="205"/>
      <c r="D35" s="205"/>
      <c r="E35" s="60"/>
      <c r="F35" s="50"/>
    </row>
    <row r="36" spans="1:6" ht="14.25" x14ac:dyDescent="0.2">
      <c r="A36" s="50"/>
      <c r="B36" s="205"/>
      <c r="C36" s="205"/>
      <c r="D36" s="205"/>
      <c r="E36" s="60"/>
      <c r="F36" s="50"/>
    </row>
    <row r="37" spans="1:6" ht="14.25" x14ac:dyDescent="0.2">
      <c r="A37" s="50"/>
      <c r="B37" s="205"/>
      <c r="C37" s="205"/>
      <c r="D37" s="205"/>
      <c r="E37" s="60"/>
      <c r="F37" s="50"/>
    </row>
    <row r="38" spans="1:6" ht="14.25" x14ac:dyDescent="0.2">
      <c r="A38" s="50"/>
      <c r="B38" s="205"/>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61"/>
      <c r="C55" s="61"/>
      <c r="D55" s="61"/>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205"/>
      <c r="C65" s="205"/>
      <c r="D65" s="205"/>
      <c r="E65" s="60"/>
      <c r="F65" s="50"/>
    </row>
    <row r="66" spans="1:6" ht="14.25" x14ac:dyDescent="0.2">
      <c r="A66" s="50"/>
      <c r="B66" s="205"/>
      <c r="C66" s="205"/>
      <c r="D66" s="205"/>
      <c r="E66" s="60"/>
      <c r="F66" s="50"/>
    </row>
    <row r="67" spans="1:6" ht="14.25" x14ac:dyDescent="0.2">
      <c r="A67" s="50"/>
      <c r="B67" s="205"/>
      <c r="C67" s="205"/>
      <c r="D67" s="205"/>
      <c r="E67" s="60"/>
      <c r="F67" s="50"/>
    </row>
    <row r="68" spans="1:6" ht="13.5" customHeight="1" x14ac:dyDescent="0.2">
      <c r="A68" s="50"/>
      <c r="B68" s="205"/>
      <c r="C68" s="205"/>
      <c r="D68" s="205"/>
      <c r="E68" s="60"/>
      <c r="F68" s="50"/>
    </row>
    <row r="69" spans="1:6" ht="13.5" customHeight="1" x14ac:dyDescent="0.2">
      <c r="A69" s="50"/>
      <c r="B69" s="49" t="s">
        <v>17</v>
      </c>
      <c r="C69" s="51"/>
      <c r="D69" s="51"/>
      <c r="E69" s="30">
        <f>0.4*230</f>
        <v>92</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92</v>
      </c>
      <c r="F72" s="50"/>
    </row>
    <row r="73" spans="1:6" ht="13.5" customHeight="1" x14ac:dyDescent="0.2">
      <c r="A73" s="50"/>
      <c r="B73" s="51" t="s">
        <v>5</v>
      </c>
      <c r="C73" s="63">
        <v>0.05</v>
      </c>
      <c r="D73" s="51"/>
      <c r="E73" s="36">
        <f>ROUND(E72*C73,2)</f>
        <v>4.5999999999999996</v>
      </c>
      <c r="F73" s="50"/>
    </row>
    <row r="74" spans="1:6" ht="13.5" customHeight="1" x14ac:dyDescent="0.2">
      <c r="A74" s="50"/>
      <c r="B74" s="51" t="s">
        <v>4</v>
      </c>
      <c r="C74" s="64">
        <v>9.9750000000000005E-2</v>
      </c>
      <c r="D74" s="51"/>
      <c r="E74" s="44">
        <f>ROUND(E72*C74,2)</f>
        <v>9.18</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105.78</v>
      </c>
      <c r="F76" s="50"/>
    </row>
    <row r="77" spans="1:6" ht="15.75" thickTop="1" x14ac:dyDescent="0.2">
      <c r="A77" s="50"/>
      <c r="B77" s="200"/>
      <c r="C77" s="200"/>
      <c r="D77" s="200"/>
      <c r="E77" s="66"/>
      <c r="F77" s="50"/>
    </row>
    <row r="78" spans="1:6" ht="15" x14ac:dyDescent="0.2">
      <c r="A78" s="50"/>
      <c r="B78" s="201" t="s">
        <v>20</v>
      </c>
      <c r="C78" s="201"/>
      <c r="D78" s="201"/>
      <c r="E78" s="66">
        <v>0</v>
      </c>
      <c r="F78" s="50"/>
    </row>
    <row r="79" spans="1:6" ht="15" x14ac:dyDescent="0.2">
      <c r="A79" s="50"/>
      <c r="B79" s="200"/>
      <c r="C79" s="200"/>
      <c r="D79" s="200"/>
      <c r="E79" s="66"/>
      <c r="F79" s="50"/>
    </row>
    <row r="80" spans="1:6" ht="19.5" customHeight="1" x14ac:dyDescent="0.2">
      <c r="A80" s="50"/>
      <c r="B80" s="67" t="s">
        <v>19</v>
      </c>
      <c r="C80" s="68"/>
      <c r="D80" s="68"/>
      <c r="E80" s="69">
        <f>E76-E78</f>
        <v>105.78</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2"/>
      <c r="C83" s="202"/>
      <c r="D83" s="202"/>
      <c r="E83" s="202"/>
      <c r="F83" s="50"/>
    </row>
    <row r="84" spans="1:6" ht="14.25" x14ac:dyDescent="0.2">
      <c r="A84" s="203" t="s">
        <v>32</v>
      </c>
      <c r="B84" s="203"/>
      <c r="C84" s="203"/>
      <c r="D84" s="203"/>
      <c r="E84" s="203"/>
      <c r="F84" s="203"/>
    </row>
    <row r="85" spans="1:6" ht="14.25" x14ac:dyDescent="0.2">
      <c r="A85" s="204" t="s">
        <v>67</v>
      </c>
      <c r="B85" s="204"/>
      <c r="C85" s="204"/>
      <c r="D85" s="204"/>
      <c r="E85" s="204"/>
      <c r="F85" s="204"/>
    </row>
    <row r="86" spans="1:6" x14ac:dyDescent="0.2">
      <c r="A86" s="50"/>
      <c r="B86" s="50"/>
      <c r="C86" s="50"/>
      <c r="D86" s="50"/>
      <c r="E86" s="50"/>
      <c r="F86" s="50"/>
    </row>
    <row r="87" spans="1:6" x14ac:dyDescent="0.2">
      <c r="A87" s="50"/>
      <c r="B87" s="196"/>
      <c r="C87" s="196"/>
      <c r="D87" s="196"/>
      <c r="E87" s="196"/>
      <c r="F87" s="50"/>
    </row>
    <row r="88" spans="1:6" ht="15" x14ac:dyDescent="0.2">
      <c r="A88" s="197" t="s">
        <v>8</v>
      </c>
      <c r="B88" s="197"/>
      <c r="C88" s="197"/>
      <c r="D88" s="197"/>
      <c r="E88" s="197"/>
      <c r="F88" s="197"/>
    </row>
    <row r="90" spans="1:6" ht="39.75" customHeight="1" x14ac:dyDescent="0.2">
      <c r="B90" s="198"/>
      <c r="C90" s="199"/>
      <c r="D90" s="199"/>
    </row>
    <row r="91" spans="1:6" ht="13.5" customHeight="1" x14ac:dyDescent="0.2"/>
    <row r="92" spans="1:6" x14ac:dyDescent="0.2">
      <c r="B92" s="70"/>
      <c r="C92" s="70"/>
      <c r="D92" s="70"/>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2"/>
  <sheetViews>
    <sheetView view="pageBreakPreview" zoomScale="80" zoomScaleNormal="100" zoomScaleSheetLayoutView="80" workbookViewId="0">
      <selection activeCell="B62" sqref="B62:D6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75</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76</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c r="C34" s="205"/>
      <c r="D34" s="205"/>
      <c r="E34" s="60"/>
      <c r="F34" s="50"/>
    </row>
    <row r="35" spans="1:6" ht="14.25" x14ac:dyDescent="0.2">
      <c r="A35" s="50"/>
      <c r="B35" s="205" t="s">
        <v>78</v>
      </c>
      <c r="C35" s="205"/>
      <c r="D35" s="205"/>
      <c r="E35" s="60"/>
      <c r="F35" s="50"/>
    </row>
    <row r="36" spans="1:6" ht="14.25" x14ac:dyDescent="0.2">
      <c r="A36" s="50"/>
      <c r="B36" s="205"/>
      <c r="C36" s="205"/>
      <c r="D36" s="205"/>
      <c r="E36" s="60"/>
      <c r="F36" s="50"/>
    </row>
    <row r="37" spans="1:6" ht="14.25" x14ac:dyDescent="0.2">
      <c r="A37" s="50"/>
      <c r="B37" s="205"/>
      <c r="C37" s="205"/>
      <c r="D37" s="205"/>
      <c r="E37" s="60"/>
      <c r="F37" s="50"/>
    </row>
    <row r="38" spans="1:6" ht="14.25" x14ac:dyDescent="0.2">
      <c r="A38" s="50"/>
      <c r="B38" s="205" t="s">
        <v>77</v>
      </c>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61"/>
      <c r="C55" s="61"/>
      <c r="D55" s="61"/>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205"/>
      <c r="C65" s="205"/>
      <c r="D65" s="205"/>
      <c r="E65" s="60"/>
      <c r="F65" s="50"/>
    </row>
    <row r="66" spans="1:6" ht="14.25" x14ac:dyDescent="0.2">
      <c r="A66" s="50"/>
      <c r="B66" s="205"/>
      <c r="C66" s="205"/>
      <c r="D66" s="205"/>
      <c r="E66" s="60"/>
      <c r="F66" s="50"/>
    </row>
    <row r="67" spans="1:6" ht="14.25" x14ac:dyDescent="0.2">
      <c r="A67" s="50"/>
      <c r="B67" s="205"/>
      <c r="C67" s="205"/>
      <c r="D67" s="205"/>
      <c r="E67" s="60"/>
      <c r="F67" s="50"/>
    </row>
    <row r="68" spans="1:6" ht="13.5" customHeight="1" x14ac:dyDescent="0.2">
      <c r="A68" s="50"/>
      <c r="B68" s="205"/>
      <c r="C68" s="205"/>
      <c r="D68" s="205"/>
      <c r="E68" s="60"/>
      <c r="F68" s="50"/>
    </row>
    <row r="69" spans="1:6" ht="13.5" customHeight="1" x14ac:dyDescent="0.2">
      <c r="A69" s="50"/>
      <c r="B69" s="49" t="s">
        <v>17</v>
      </c>
      <c r="C69" s="51"/>
      <c r="D69" s="51"/>
      <c r="E69" s="30">
        <f>1.75*230</f>
        <v>402.5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402.5</v>
      </c>
      <c r="F72" s="50"/>
    </row>
    <row r="73" spans="1:6" ht="13.5" customHeight="1" x14ac:dyDescent="0.2">
      <c r="A73" s="50"/>
      <c r="B73" s="51" t="s">
        <v>5</v>
      </c>
      <c r="C73" s="63">
        <v>0.05</v>
      </c>
      <c r="D73" s="51"/>
      <c r="E73" s="36">
        <f>ROUND(E72*C73,2)</f>
        <v>20.13</v>
      </c>
      <c r="F73" s="50"/>
    </row>
    <row r="74" spans="1:6" ht="13.5" customHeight="1" x14ac:dyDescent="0.2">
      <c r="A74" s="50"/>
      <c r="B74" s="51" t="s">
        <v>4</v>
      </c>
      <c r="C74" s="64">
        <v>9.9750000000000005E-2</v>
      </c>
      <c r="D74" s="51"/>
      <c r="E74" s="44">
        <f>ROUND(E72*C74,2)</f>
        <v>40.15</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462.78</v>
      </c>
      <c r="F76" s="50"/>
    </row>
    <row r="77" spans="1:6" ht="15.75" thickTop="1" x14ac:dyDescent="0.2">
      <c r="A77" s="50"/>
      <c r="B77" s="200"/>
      <c r="C77" s="200"/>
      <c r="D77" s="200"/>
      <c r="E77" s="66"/>
      <c r="F77" s="50"/>
    </row>
    <row r="78" spans="1:6" ht="15" x14ac:dyDescent="0.2">
      <c r="A78" s="50"/>
      <c r="B78" s="201" t="s">
        <v>20</v>
      </c>
      <c r="C78" s="201"/>
      <c r="D78" s="201"/>
      <c r="E78" s="66">
        <v>0</v>
      </c>
      <c r="F78" s="50"/>
    </row>
    <row r="79" spans="1:6" ht="15" x14ac:dyDescent="0.2">
      <c r="A79" s="50"/>
      <c r="B79" s="200"/>
      <c r="C79" s="200"/>
      <c r="D79" s="200"/>
      <c r="E79" s="66"/>
      <c r="F79" s="50"/>
    </row>
    <row r="80" spans="1:6" ht="19.5" customHeight="1" x14ac:dyDescent="0.2">
      <c r="A80" s="50"/>
      <c r="B80" s="67" t="s">
        <v>19</v>
      </c>
      <c r="C80" s="68"/>
      <c r="D80" s="68"/>
      <c r="E80" s="69">
        <f>E76-E78</f>
        <v>462.78</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2"/>
      <c r="C83" s="202"/>
      <c r="D83" s="202"/>
      <c r="E83" s="202"/>
      <c r="F83" s="50"/>
    </row>
    <row r="84" spans="1:6" ht="14.25" x14ac:dyDescent="0.2">
      <c r="A84" s="203" t="s">
        <v>32</v>
      </c>
      <c r="B84" s="203"/>
      <c r="C84" s="203"/>
      <c r="D84" s="203"/>
      <c r="E84" s="203"/>
      <c r="F84" s="203"/>
    </row>
    <row r="85" spans="1:6" ht="14.25" x14ac:dyDescent="0.2">
      <c r="A85" s="204" t="s">
        <v>67</v>
      </c>
      <c r="B85" s="204"/>
      <c r="C85" s="204"/>
      <c r="D85" s="204"/>
      <c r="E85" s="204"/>
      <c r="F85" s="204"/>
    </row>
    <row r="86" spans="1:6" x14ac:dyDescent="0.2">
      <c r="A86" s="50"/>
      <c r="B86" s="50"/>
      <c r="C86" s="50"/>
      <c r="D86" s="50"/>
      <c r="E86" s="50"/>
      <c r="F86" s="50"/>
    </row>
    <row r="87" spans="1:6" x14ac:dyDescent="0.2">
      <c r="A87" s="50"/>
      <c r="B87" s="196"/>
      <c r="C87" s="196"/>
      <c r="D87" s="196"/>
      <c r="E87" s="196"/>
      <c r="F87" s="50"/>
    </row>
    <row r="88" spans="1:6" ht="15" x14ac:dyDescent="0.2">
      <c r="A88" s="197" t="s">
        <v>8</v>
      </c>
      <c r="B88" s="197"/>
      <c r="C88" s="197"/>
      <c r="D88" s="197"/>
      <c r="E88" s="197"/>
      <c r="F88" s="197"/>
    </row>
    <row r="90" spans="1:6" ht="39.75" customHeight="1" x14ac:dyDescent="0.2">
      <c r="B90" s="198"/>
      <c r="C90" s="199"/>
      <c r="D90" s="199"/>
    </row>
    <row r="91" spans="1:6" ht="13.5" customHeight="1" x14ac:dyDescent="0.2"/>
    <row r="92" spans="1:6" x14ac:dyDescent="0.2">
      <c r="B92" s="70"/>
      <c r="C92" s="70"/>
      <c r="D92" s="70"/>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79</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80</v>
      </c>
      <c r="F28" s="50"/>
    </row>
    <row r="29" spans="1:6" ht="13.5" thickBot="1" x14ac:dyDescent="0.25">
      <c r="A29" s="56"/>
      <c r="B29" s="56"/>
      <c r="C29" s="56"/>
      <c r="D29" s="56"/>
      <c r="E29" s="56"/>
      <c r="F29" s="57"/>
    </row>
    <row r="30" spans="1:6" s="58" customFormat="1" ht="21.75" customHeight="1" x14ac:dyDescent="0.2">
      <c r="A30" s="206" t="s">
        <v>0</v>
      </c>
      <c r="B30" s="206"/>
      <c r="C30" s="206"/>
      <c r="D30" s="206"/>
      <c r="E30" s="206"/>
      <c r="F30" s="206"/>
    </row>
    <row r="31" spans="1:6" x14ac:dyDescent="0.2">
      <c r="A31" s="48"/>
      <c r="B31" s="52"/>
      <c r="C31" s="48"/>
      <c r="D31" s="48"/>
      <c r="E31" s="48"/>
    </row>
    <row r="32" spans="1:6" ht="14.25" x14ac:dyDescent="0.2">
      <c r="A32" s="50"/>
      <c r="B32" s="59" t="s">
        <v>6</v>
      </c>
      <c r="C32" s="59"/>
      <c r="D32" s="59"/>
      <c r="E32" s="60"/>
      <c r="F32" s="50"/>
    </row>
    <row r="33" spans="1:6" ht="14.25" x14ac:dyDescent="0.2">
      <c r="A33" s="50"/>
      <c r="B33" s="205"/>
      <c r="C33" s="205"/>
      <c r="D33" s="205"/>
      <c r="E33" s="60"/>
      <c r="F33" s="50"/>
    </row>
    <row r="34" spans="1:6" ht="14.25" x14ac:dyDescent="0.2">
      <c r="A34" s="50"/>
      <c r="B34" s="205"/>
      <c r="C34" s="205"/>
      <c r="D34" s="205"/>
      <c r="E34" s="60"/>
      <c r="F34" s="50"/>
    </row>
    <row r="35" spans="1:6" ht="14.25" x14ac:dyDescent="0.2">
      <c r="A35" s="50"/>
      <c r="B35" s="205" t="s">
        <v>81</v>
      </c>
      <c r="C35" s="205"/>
      <c r="D35" s="205"/>
      <c r="E35" s="60"/>
      <c r="F35" s="50"/>
    </row>
    <row r="36" spans="1:6" ht="14.25" x14ac:dyDescent="0.2">
      <c r="A36" s="50"/>
      <c r="B36" s="205"/>
      <c r="C36" s="205"/>
      <c r="D36" s="205"/>
      <c r="E36" s="60"/>
      <c r="F36" s="50"/>
    </row>
    <row r="37" spans="1:6" ht="14.25" x14ac:dyDescent="0.2">
      <c r="A37" s="50"/>
      <c r="B37" s="205"/>
      <c r="C37" s="205"/>
      <c r="D37" s="205"/>
      <c r="E37" s="60"/>
      <c r="F37" s="50"/>
    </row>
    <row r="38" spans="1:6" ht="14.25" x14ac:dyDescent="0.2">
      <c r="A38" s="50"/>
      <c r="B38" s="205" t="s">
        <v>82</v>
      </c>
      <c r="C38" s="205"/>
      <c r="D38" s="205"/>
      <c r="E38" s="60"/>
      <c r="F38" s="50"/>
    </row>
    <row r="39" spans="1:6" ht="14.25" x14ac:dyDescent="0.2">
      <c r="A39" s="50"/>
      <c r="B39" s="205"/>
      <c r="C39" s="205"/>
      <c r="D39" s="205"/>
      <c r="E39" s="60"/>
      <c r="F39" s="50"/>
    </row>
    <row r="40" spans="1:6" ht="14.25" x14ac:dyDescent="0.2">
      <c r="A40" s="50"/>
      <c r="B40" s="205"/>
      <c r="C40" s="205"/>
      <c r="D40" s="205"/>
      <c r="E40" s="60"/>
      <c r="F40" s="50"/>
    </row>
    <row r="41" spans="1:6" ht="14.25" x14ac:dyDescent="0.2">
      <c r="A41" s="50"/>
      <c r="B41" s="205" t="s">
        <v>83</v>
      </c>
      <c r="C41" s="205"/>
      <c r="D41" s="205"/>
      <c r="E41" s="60"/>
      <c r="F41" s="50"/>
    </row>
    <row r="42" spans="1:6" ht="14.25" x14ac:dyDescent="0.2">
      <c r="A42" s="50"/>
      <c r="B42" s="205"/>
      <c r="C42" s="205"/>
      <c r="D42" s="205"/>
      <c r="E42" s="60"/>
      <c r="F42" s="50"/>
    </row>
    <row r="43" spans="1:6" ht="14.25" x14ac:dyDescent="0.2">
      <c r="A43" s="50"/>
      <c r="B43" s="205"/>
      <c r="C43" s="205"/>
      <c r="D43" s="205"/>
      <c r="E43" s="60"/>
      <c r="F43" s="50"/>
    </row>
    <row r="44" spans="1:6" ht="14.25" x14ac:dyDescent="0.2">
      <c r="A44" s="50"/>
      <c r="B44" s="205"/>
      <c r="C44" s="205"/>
      <c r="D44" s="205"/>
      <c r="E44" s="60"/>
      <c r="F44" s="50"/>
    </row>
    <row r="45" spans="1:6" ht="14.25" x14ac:dyDescent="0.2">
      <c r="A45" s="50"/>
      <c r="B45" s="205"/>
      <c r="C45" s="205"/>
      <c r="D45" s="205"/>
      <c r="E45" s="60"/>
      <c r="F45" s="50"/>
    </row>
    <row r="46" spans="1:6" ht="14.25" x14ac:dyDescent="0.2">
      <c r="A46" s="50"/>
      <c r="B46" s="205"/>
      <c r="C46" s="205"/>
      <c r="D46" s="205"/>
      <c r="E46" s="60"/>
      <c r="F46" s="50"/>
    </row>
    <row r="47" spans="1:6" ht="14.25" x14ac:dyDescent="0.2">
      <c r="A47" s="50"/>
      <c r="B47" s="205"/>
      <c r="C47" s="205"/>
      <c r="D47" s="205"/>
      <c r="E47" s="60"/>
      <c r="F47" s="50"/>
    </row>
    <row r="48" spans="1:6" ht="14.25" x14ac:dyDescent="0.2">
      <c r="A48" s="50"/>
      <c r="B48" s="205"/>
      <c r="C48" s="205"/>
      <c r="D48" s="205"/>
      <c r="E48" s="60"/>
      <c r="F48" s="50"/>
    </row>
    <row r="49" spans="1:6" ht="14.25" x14ac:dyDescent="0.2">
      <c r="A49" s="50"/>
      <c r="B49" s="205"/>
      <c r="C49" s="205"/>
      <c r="D49" s="205"/>
      <c r="E49" s="60"/>
      <c r="F49" s="50"/>
    </row>
    <row r="50" spans="1:6" ht="14.25" x14ac:dyDescent="0.2">
      <c r="A50" s="50"/>
      <c r="B50" s="205"/>
      <c r="C50" s="205"/>
      <c r="D50" s="205"/>
      <c r="E50" s="60"/>
      <c r="F50" s="50"/>
    </row>
    <row r="51" spans="1:6" ht="14.25" x14ac:dyDescent="0.2">
      <c r="A51" s="50"/>
      <c r="B51" s="205"/>
      <c r="C51" s="205"/>
      <c r="D51" s="205"/>
      <c r="E51" s="60"/>
      <c r="F51" s="50"/>
    </row>
    <row r="52" spans="1:6" ht="14.25" x14ac:dyDescent="0.2">
      <c r="A52" s="50"/>
      <c r="B52" s="205"/>
      <c r="C52" s="205"/>
      <c r="D52" s="205"/>
      <c r="E52" s="60"/>
      <c r="F52" s="50"/>
    </row>
    <row r="53" spans="1:6" ht="14.25" x14ac:dyDescent="0.2">
      <c r="A53" s="50"/>
      <c r="B53" s="205"/>
      <c r="C53" s="205"/>
      <c r="D53" s="205"/>
      <c r="E53" s="60"/>
      <c r="F53" s="50"/>
    </row>
    <row r="54" spans="1:6" ht="14.25" x14ac:dyDescent="0.2">
      <c r="A54" s="50"/>
      <c r="B54" s="205"/>
      <c r="C54" s="205"/>
      <c r="D54" s="205"/>
      <c r="E54" s="60"/>
      <c r="F54" s="50"/>
    </row>
    <row r="55" spans="1:6" ht="14.25" x14ac:dyDescent="0.2">
      <c r="A55" s="50"/>
      <c r="B55" s="61"/>
      <c r="C55" s="61"/>
      <c r="D55" s="61"/>
      <c r="E55" s="60"/>
      <c r="F55" s="50"/>
    </row>
    <row r="56" spans="1:6" ht="14.25" x14ac:dyDescent="0.2">
      <c r="A56" s="50"/>
      <c r="B56" s="205"/>
      <c r="C56" s="205"/>
      <c r="D56" s="205"/>
      <c r="E56" s="60"/>
      <c r="F56" s="50"/>
    </row>
    <row r="57" spans="1:6" ht="14.25" x14ac:dyDescent="0.2">
      <c r="A57" s="50"/>
      <c r="B57" s="205"/>
      <c r="C57" s="205"/>
      <c r="D57" s="205"/>
      <c r="E57" s="60"/>
      <c r="F57" s="50"/>
    </row>
    <row r="58" spans="1:6" ht="14.25" x14ac:dyDescent="0.2">
      <c r="A58" s="50"/>
      <c r="B58" s="205"/>
      <c r="C58" s="205"/>
      <c r="D58" s="205"/>
      <c r="E58" s="60"/>
      <c r="F58" s="50"/>
    </row>
    <row r="59" spans="1:6" ht="14.25" x14ac:dyDescent="0.2">
      <c r="A59" s="50"/>
      <c r="B59" s="205"/>
      <c r="C59" s="205"/>
      <c r="D59" s="205"/>
      <c r="E59" s="60"/>
      <c r="F59" s="50"/>
    </row>
    <row r="60" spans="1:6" ht="14.25" x14ac:dyDescent="0.2">
      <c r="A60" s="50"/>
      <c r="B60" s="205"/>
      <c r="C60" s="205"/>
      <c r="D60" s="205"/>
      <c r="E60" s="60"/>
      <c r="F60" s="50"/>
    </row>
    <row r="61" spans="1:6" ht="14.25" x14ac:dyDescent="0.2">
      <c r="A61" s="50"/>
      <c r="B61" s="205"/>
      <c r="C61" s="205"/>
      <c r="D61" s="205"/>
      <c r="E61" s="60"/>
      <c r="F61" s="50"/>
    </row>
    <row r="62" spans="1:6" ht="14.25" x14ac:dyDescent="0.2">
      <c r="A62" s="50"/>
      <c r="B62" s="205"/>
      <c r="C62" s="205"/>
      <c r="D62" s="205"/>
      <c r="E62" s="60"/>
      <c r="F62" s="50"/>
    </row>
    <row r="63" spans="1:6" ht="14.25" x14ac:dyDescent="0.2">
      <c r="A63" s="50"/>
      <c r="B63" s="205"/>
      <c r="C63" s="205"/>
      <c r="D63" s="205"/>
      <c r="E63" s="60"/>
      <c r="F63" s="50"/>
    </row>
    <row r="64" spans="1:6" ht="14.25" x14ac:dyDescent="0.2">
      <c r="A64" s="50"/>
      <c r="B64" s="205"/>
      <c r="C64" s="205"/>
      <c r="D64" s="205"/>
      <c r="E64" s="60"/>
      <c r="F64" s="50"/>
    </row>
    <row r="65" spans="1:6" ht="14.25" x14ac:dyDescent="0.2">
      <c r="A65" s="50"/>
      <c r="B65" s="205"/>
      <c r="C65" s="205"/>
      <c r="D65" s="205"/>
      <c r="E65" s="60"/>
      <c r="F65" s="50"/>
    </row>
    <row r="66" spans="1:6" ht="14.25" x14ac:dyDescent="0.2">
      <c r="A66" s="50"/>
      <c r="B66" s="205"/>
      <c r="C66" s="205"/>
      <c r="D66" s="205"/>
      <c r="E66" s="60"/>
      <c r="F66" s="50"/>
    </row>
    <row r="67" spans="1:6" ht="14.25" x14ac:dyDescent="0.2">
      <c r="A67" s="50"/>
      <c r="B67" s="205"/>
      <c r="C67" s="205"/>
      <c r="D67" s="205"/>
      <c r="E67" s="60"/>
      <c r="F67" s="50"/>
    </row>
    <row r="68" spans="1:6" ht="13.5" customHeight="1" x14ac:dyDescent="0.2">
      <c r="A68" s="50"/>
      <c r="B68" s="205"/>
      <c r="C68" s="205"/>
      <c r="D68" s="205"/>
      <c r="E68" s="60"/>
      <c r="F68" s="50"/>
    </row>
    <row r="69" spans="1:6" ht="13.5" customHeight="1" x14ac:dyDescent="0.2">
      <c r="A69" s="50"/>
      <c r="B69" s="49" t="s">
        <v>17</v>
      </c>
      <c r="C69" s="51"/>
      <c r="D69" s="51"/>
      <c r="E69" s="30">
        <f>1.4*245</f>
        <v>343</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343</v>
      </c>
      <c r="F72" s="50"/>
    </row>
    <row r="73" spans="1:6" ht="13.5" customHeight="1" x14ac:dyDescent="0.2">
      <c r="A73" s="50"/>
      <c r="B73" s="51" t="s">
        <v>5</v>
      </c>
      <c r="C73" s="63">
        <v>0.05</v>
      </c>
      <c r="D73" s="51"/>
      <c r="E73" s="36">
        <f>ROUND(E72*C73,2)</f>
        <v>17.149999999999999</v>
      </c>
      <c r="F73" s="50"/>
    </row>
    <row r="74" spans="1:6" ht="13.5" customHeight="1" x14ac:dyDescent="0.2">
      <c r="A74" s="50"/>
      <c r="B74" s="51" t="s">
        <v>4</v>
      </c>
      <c r="C74" s="64">
        <v>9.9750000000000005E-2</v>
      </c>
      <c r="D74" s="51"/>
      <c r="E74" s="44">
        <f>ROUND(E72*C74,2)</f>
        <v>34.21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394.35999999999996</v>
      </c>
      <c r="F76" s="50"/>
    </row>
    <row r="77" spans="1:6" ht="15.75" thickTop="1" x14ac:dyDescent="0.2">
      <c r="A77" s="50"/>
      <c r="B77" s="200"/>
      <c r="C77" s="200"/>
      <c r="D77" s="200"/>
      <c r="E77" s="66"/>
      <c r="F77" s="50"/>
    </row>
    <row r="78" spans="1:6" ht="15" x14ac:dyDescent="0.2">
      <c r="A78" s="50"/>
      <c r="B78" s="201" t="s">
        <v>20</v>
      </c>
      <c r="C78" s="201"/>
      <c r="D78" s="201"/>
      <c r="E78" s="66">
        <v>0</v>
      </c>
      <c r="F78" s="50"/>
    </row>
    <row r="79" spans="1:6" ht="15" x14ac:dyDescent="0.2">
      <c r="A79" s="50"/>
      <c r="B79" s="200"/>
      <c r="C79" s="200"/>
      <c r="D79" s="200"/>
      <c r="E79" s="66"/>
      <c r="F79" s="50"/>
    </row>
    <row r="80" spans="1:6" ht="19.5" customHeight="1" x14ac:dyDescent="0.2">
      <c r="A80" s="50"/>
      <c r="B80" s="67" t="s">
        <v>19</v>
      </c>
      <c r="C80" s="68"/>
      <c r="D80" s="68"/>
      <c r="E80" s="69">
        <f>E76-E78</f>
        <v>394.35999999999996</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2"/>
      <c r="C83" s="202"/>
      <c r="D83" s="202"/>
      <c r="E83" s="202"/>
      <c r="F83" s="50"/>
    </row>
    <row r="84" spans="1:6" ht="14.25" x14ac:dyDescent="0.2">
      <c r="A84" s="203" t="s">
        <v>32</v>
      </c>
      <c r="B84" s="203"/>
      <c r="C84" s="203"/>
      <c r="D84" s="203"/>
      <c r="E84" s="203"/>
      <c r="F84" s="203"/>
    </row>
    <row r="85" spans="1:6" ht="14.25" x14ac:dyDescent="0.2">
      <c r="A85" s="204" t="s">
        <v>67</v>
      </c>
      <c r="B85" s="204"/>
      <c r="C85" s="204"/>
      <c r="D85" s="204"/>
      <c r="E85" s="204"/>
      <c r="F85" s="204"/>
    </row>
    <row r="86" spans="1:6" x14ac:dyDescent="0.2">
      <c r="A86" s="50"/>
      <c r="B86" s="50"/>
      <c r="C86" s="50"/>
      <c r="D86" s="50"/>
      <c r="E86" s="50"/>
      <c r="F86" s="50"/>
    </row>
    <row r="87" spans="1:6" x14ac:dyDescent="0.2">
      <c r="A87" s="50"/>
      <c r="B87" s="196"/>
      <c r="C87" s="196"/>
      <c r="D87" s="196"/>
      <c r="E87" s="196"/>
      <c r="F87" s="50"/>
    </row>
    <row r="88" spans="1:6" ht="15" x14ac:dyDescent="0.2">
      <c r="A88" s="197" t="s">
        <v>8</v>
      </c>
      <c r="B88" s="197"/>
      <c r="C88" s="197"/>
      <c r="D88" s="197"/>
      <c r="E88" s="197"/>
      <c r="F88" s="197"/>
    </row>
    <row r="90" spans="1:6" ht="39.75" customHeight="1" x14ac:dyDescent="0.2">
      <c r="B90" s="198"/>
      <c r="C90" s="199"/>
      <c r="D90" s="199"/>
    </row>
    <row r="91" spans="1:6" ht="13.5" customHeight="1" x14ac:dyDescent="0.2"/>
    <row r="92" spans="1:6" x14ac:dyDescent="0.2">
      <c r="B92" s="70"/>
      <c r="C92" s="70"/>
      <c r="D92" s="70"/>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34</vt:i4>
      </vt:variant>
      <vt:variant>
        <vt:lpstr>Plages nommées</vt:lpstr>
      </vt:variant>
      <vt:variant>
        <vt:i4>82</vt:i4>
      </vt:variant>
    </vt:vector>
  </HeadingPairs>
  <TitlesOfParts>
    <vt:vector size="116" baseType="lpstr">
      <vt:lpstr>27-05-2013</vt:lpstr>
      <vt:lpstr>27-09-13</vt:lpstr>
      <vt:lpstr>06-11-13</vt:lpstr>
      <vt:lpstr>20-02-14</vt:lpstr>
      <vt:lpstr>06-06-14</vt:lpstr>
      <vt:lpstr>20-02-15</vt:lpstr>
      <vt:lpstr>05-05-15</vt:lpstr>
      <vt:lpstr>29-11-15</vt:lpstr>
      <vt:lpstr>17-03-17</vt:lpstr>
      <vt:lpstr>24-04-18</vt:lpstr>
      <vt:lpstr>14-12-18</vt:lpstr>
      <vt:lpstr>19-04-19</vt:lpstr>
      <vt:lpstr>09-10-19</vt:lpstr>
      <vt:lpstr>16-12-19</vt:lpstr>
      <vt:lpstr>14-09-20</vt:lpstr>
      <vt:lpstr>28-03-22</vt:lpstr>
      <vt:lpstr>06-11-22</vt:lpstr>
      <vt:lpstr>21-03-23</vt:lpstr>
      <vt:lpstr>25-07-23</vt:lpstr>
      <vt:lpstr>03-10-23</vt:lpstr>
      <vt:lpstr>05-11-23</vt:lpstr>
      <vt:lpstr>15-12-23</vt:lpstr>
      <vt:lpstr>18-02-24</vt:lpstr>
      <vt:lpstr>18-02-24(2)</vt:lpstr>
      <vt:lpstr>18-02-24(3)</vt:lpstr>
      <vt:lpstr>24-03-24</vt:lpstr>
      <vt:lpstr>24-03-24(2)</vt:lpstr>
      <vt:lpstr>17-06-24</vt:lpstr>
      <vt:lpstr>27-07-24</vt:lpstr>
      <vt:lpstr>Activités</vt:lpstr>
      <vt:lpstr>2024-09-07 - 24-24508</vt:lpstr>
      <vt:lpstr>2024-11-16 - 24-24625</vt:lpstr>
      <vt:lpstr>2024-12-21 - 24-24706</vt:lpstr>
      <vt:lpstr>2025-03-01 - 25-24767</vt:lpstr>
      <vt:lpstr>'03-10-23'!Liste_Activités</vt:lpstr>
      <vt:lpstr>'05-05-15'!Liste_Activités</vt:lpstr>
      <vt:lpstr>'05-11-23'!Liste_Activités</vt:lpstr>
      <vt:lpstr>'06-11-22'!Liste_Activités</vt:lpstr>
      <vt:lpstr>'09-10-19'!Liste_Activités</vt:lpstr>
      <vt:lpstr>'14-09-20'!Liste_Activités</vt:lpstr>
      <vt:lpstr>'14-12-18'!Liste_Activités</vt:lpstr>
      <vt:lpstr>'15-12-23'!Liste_Activités</vt:lpstr>
      <vt:lpstr>'16-12-19'!Liste_Activités</vt:lpstr>
      <vt:lpstr>'17-03-17'!Liste_Activités</vt:lpstr>
      <vt:lpstr>'17-06-24'!Liste_Activités</vt:lpstr>
      <vt:lpstr>'18-02-24'!Liste_Activités</vt:lpstr>
      <vt:lpstr>'18-02-24(2)'!Liste_Activités</vt:lpstr>
      <vt:lpstr>'18-02-24(3)'!Liste_Activités</vt:lpstr>
      <vt:lpstr>'19-04-19'!Liste_Activités</vt:lpstr>
      <vt:lpstr>'20-02-15'!Liste_Activités</vt:lpstr>
      <vt:lpstr>'21-03-23'!Liste_Activités</vt:lpstr>
      <vt:lpstr>'24-03-24'!Liste_Activités</vt:lpstr>
      <vt:lpstr>'24-03-24(2)'!Liste_Activités</vt:lpstr>
      <vt:lpstr>'24-04-18'!Liste_Activités</vt:lpstr>
      <vt:lpstr>'25-07-23'!Liste_Activités</vt:lpstr>
      <vt:lpstr>'27-07-24'!Liste_Activités</vt:lpstr>
      <vt:lpstr>'28-03-22'!Liste_Activités</vt:lpstr>
      <vt:lpstr>'29-11-15'!Liste_Activités</vt:lpstr>
      <vt:lpstr>Liste_Activités</vt:lpstr>
      <vt:lpstr>'03-10-23'!Print_Area</vt:lpstr>
      <vt:lpstr>'05-05-15'!Print_Area</vt:lpstr>
      <vt:lpstr>'05-11-23'!Print_Area</vt:lpstr>
      <vt:lpstr>'06-11-22'!Print_Area</vt:lpstr>
      <vt:lpstr>'09-10-19'!Print_Area</vt:lpstr>
      <vt:lpstr>'14-09-20'!Print_Area</vt:lpstr>
      <vt:lpstr>'14-12-18'!Print_Area</vt:lpstr>
      <vt:lpstr>'15-12-23'!Print_Area</vt:lpstr>
      <vt:lpstr>'16-12-19'!Print_Area</vt:lpstr>
      <vt:lpstr>'17-03-17'!Print_Area</vt:lpstr>
      <vt:lpstr>'17-06-24'!Print_Area</vt:lpstr>
      <vt:lpstr>'18-02-24'!Print_Area</vt:lpstr>
      <vt:lpstr>'18-02-24(2)'!Print_Area</vt:lpstr>
      <vt:lpstr>'18-02-24(3)'!Print_Area</vt:lpstr>
      <vt:lpstr>'19-04-19'!Print_Area</vt:lpstr>
      <vt:lpstr>'20-02-15'!Print_Area</vt:lpstr>
      <vt:lpstr>'21-03-23'!Print_Area</vt:lpstr>
      <vt:lpstr>'24-03-24'!Print_Area</vt:lpstr>
      <vt:lpstr>'24-03-24(2)'!Print_Area</vt:lpstr>
      <vt:lpstr>'24-04-18'!Print_Area</vt:lpstr>
      <vt:lpstr>'25-07-23'!Print_Area</vt:lpstr>
      <vt:lpstr>'27-07-24'!Print_Area</vt:lpstr>
      <vt:lpstr>'28-03-22'!Print_Area</vt:lpstr>
      <vt:lpstr>'29-11-15'!Print_Area</vt:lpstr>
      <vt:lpstr>'03-10-23'!Zone_d_impression</vt:lpstr>
      <vt:lpstr>'05-05-15'!Zone_d_impression</vt:lpstr>
      <vt:lpstr>'05-11-23'!Zone_d_impression</vt:lpstr>
      <vt:lpstr>'06-06-14'!Zone_d_impression</vt:lpstr>
      <vt:lpstr>'06-11-13'!Zone_d_impression</vt:lpstr>
      <vt:lpstr>'06-11-22'!Zone_d_impression</vt:lpstr>
      <vt:lpstr>'09-10-19'!Zone_d_impression</vt:lpstr>
      <vt:lpstr>'14-09-20'!Zone_d_impression</vt:lpstr>
      <vt:lpstr>'14-12-18'!Zone_d_impression</vt:lpstr>
      <vt:lpstr>'15-12-23'!Zone_d_impression</vt:lpstr>
      <vt:lpstr>'16-12-19'!Zone_d_impression</vt:lpstr>
      <vt:lpstr>'17-03-17'!Zone_d_impression</vt:lpstr>
      <vt:lpstr>'17-06-24'!Zone_d_impression</vt:lpstr>
      <vt:lpstr>'18-02-24'!Zone_d_impression</vt:lpstr>
      <vt:lpstr>'18-02-24(2)'!Zone_d_impression</vt:lpstr>
      <vt:lpstr>'18-02-24(3)'!Zone_d_impression</vt:lpstr>
      <vt:lpstr>'19-04-19'!Zone_d_impression</vt:lpstr>
      <vt:lpstr>'20-02-14'!Zone_d_impression</vt:lpstr>
      <vt:lpstr>'20-02-15'!Zone_d_impression</vt:lpstr>
      <vt:lpstr>'2024-11-16 - 24-24625'!Zone_d_impression</vt:lpstr>
      <vt:lpstr>'2024-12-21 - 24-24706'!Zone_d_impression</vt:lpstr>
      <vt:lpstr>'2025-03-01 - 25-24767'!Zone_d_impression</vt:lpstr>
      <vt:lpstr>'21-03-23'!Zone_d_impression</vt:lpstr>
      <vt:lpstr>'24-03-24'!Zone_d_impression</vt:lpstr>
      <vt:lpstr>'24-03-24(2)'!Zone_d_impression</vt:lpstr>
      <vt:lpstr>'24-04-18'!Zone_d_impression</vt:lpstr>
      <vt:lpstr>'25-07-23'!Zone_d_impression</vt:lpstr>
      <vt:lpstr>'27-05-2013'!Zone_d_impression</vt:lpstr>
      <vt:lpstr>'27-07-24'!Zone_d_impression</vt:lpstr>
      <vt:lpstr>'27-09-13'!Zone_d_impression</vt:lpstr>
      <vt:lpstr>'28-03-22'!Zone_d_impression</vt:lpstr>
      <vt:lpstr>'29-11-15'!Zone_d_impression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FACTURE</dc:title>
  <dc:creator>GC FISCALITÉ PLUS</dc:creator>
  <cp:keywords>FACTURE</cp:keywords>
  <cp:lastModifiedBy>Guillaume Charron</cp:lastModifiedBy>
  <cp:lastPrinted>2024-07-27T20:00:26Z</cp:lastPrinted>
  <dcterms:created xsi:type="dcterms:W3CDTF">1996-11-05T19:10:39Z</dcterms:created>
  <dcterms:modified xsi:type="dcterms:W3CDTF">2025-03-01T22:33:48Z</dcterms:modified>
</cp:coreProperties>
</file>