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E89DB607-8851-4CFA-8C03-7AAF259596C5}" xr6:coauthVersionLast="47" xr6:coauthVersionMax="47" xr10:uidLastSave="{00000000-0000-0000-0000-000000000000}"/>
  <bookViews>
    <workbookView xWindow="-120" yWindow="-120" windowWidth="38640" windowHeight="15840" activeTab="15" xr2:uid="{00000000-000D-0000-FFFF-FFFF00000000}"/>
  </bookViews>
  <sheets>
    <sheet name="29-11-15" sheetId="4" r:id="rId1"/>
    <sheet name="13-12-15" sheetId="6" r:id="rId2"/>
    <sheet name="23-12-15" sheetId="7" r:id="rId3"/>
    <sheet name="29-01-16" sheetId="8" r:id="rId4"/>
    <sheet name="06-07-16" sheetId="9" r:id="rId5"/>
    <sheet name="30-11-16" sheetId="10" r:id="rId6"/>
    <sheet name="18-05-17" sheetId="11" r:id="rId7"/>
    <sheet name="13-09-18" sheetId="12" r:id="rId8"/>
    <sheet name="25-07-19" sheetId="13" r:id="rId9"/>
    <sheet name="16-12-19" sheetId="14" r:id="rId10"/>
    <sheet name="06-03-20" sheetId="15" r:id="rId11"/>
    <sheet name="27-10-20" sheetId="16" r:id="rId12"/>
    <sheet name="11-12-21" sheetId="17" r:id="rId13"/>
    <sheet name="05-02-22" sheetId="18" r:id="rId14"/>
    <sheet name="Activités" sheetId="5" r:id="rId15"/>
    <sheet name="2025-03-02 - 25-24818" sheetId="19" r:id="rId16"/>
  </sheets>
  <definedNames>
    <definedName name="Liste_Activités">Activités!$C$5:$C$45</definedName>
    <definedName name="Print_Area" localSheetId="13">'05-02-22'!$A$1:$F$90</definedName>
    <definedName name="Print_Area" localSheetId="10">'06-03-20'!$A$1:$F$90</definedName>
    <definedName name="Print_Area" localSheetId="4">'06-07-16'!$A$1:$F$90</definedName>
    <definedName name="Print_Area" localSheetId="12">'11-12-21'!$A$1:$F$90</definedName>
    <definedName name="Print_Area" localSheetId="7">'13-09-18'!$A$1:$F$90</definedName>
    <definedName name="Print_Area" localSheetId="1">'13-12-15'!$A$1:$F$89</definedName>
    <definedName name="Print_Area" localSheetId="9">'16-12-19'!$A$1:$F$90</definedName>
    <definedName name="Print_Area" localSheetId="6">'18-05-17'!$A$1:$F$90</definedName>
    <definedName name="Print_Area" localSheetId="2">'23-12-15'!$A$1:$F$88</definedName>
    <definedName name="Print_Area" localSheetId="8">'25-07-19'!$A$1:$F$90</definedName>
    <definedName name="Print_Area" localSheetId="11">'27-10-20'!$A$1:$F$90</definedName>
    <definedName name="Print_Area" localSheetId="3">'29-01-16'!$A$1:$F$89</definedName>
    <definedName name="Print_Area" localSheetId="0">'29-11-15'!$A$1:$F$87</definedName>
    <definedName name="Print_Area" localSheetId="5">'30-11-16'!$A$1:$F$90</definedName>
    <definedName name="Print_Area" localSheetId="14">Activités!$A$1:$D$45</definedName>
    <definedName name="_xlnm.Print_Area" localSheetId="13">'05-02-22'!$A$1:$F$90</definedName>
    <definedName name="_xlnm.Print_Area" localSheetId="10">'06-03-20'!$A$1:$F$90</definedName>
    <definedName name="_xlnm.Print_Area" localSheetId="4">'06-07-16'!$A$1:$F$90</definedName>
    <definedName name="_xlnm.Print_Area" localSheetId="12">'11-12-21'!$A$1:$F$90</definedName>
    <definedName name="_xlnm.Print_Area" localSheetId="7">'13-09-18'!$A$1:$F$90</definedName>
    <definedName name="_xlnm.Print_Area" localSheetId="1">'13-12-15'!$A$1:$F$89</definedName>
    <definedName name="_xlnm.Print_Area" localSheetId="9">'16-12-19'!$A$1:$F$90</definedName>
    <definedName name="_xlnm.Print_Area" localSheetId="6">'18-05-17'!$A$1:$F$90</definedName>
    <definedName name="_xlnm.Print_Area" localSheetId="15">'2025-03-02 - 25-24818'!$A$1:$F$88</definedName>
    <definedName name="_xlnm.Print_Area" localSheetId="2">'23-12-15'!$A$1:$F$88</definedName>
    <definedName name="_xlnm.Print_Area" localSheetId="8">'25-07-19'!$A$1:$F$90</definedName>
    <definedName name="_xlnm.Print_Area" localSheetId="11">'27-10-20'!$A$1:$F$90</definedName>
    <definedName name="_xlnm.Print_Area" localSheetId="3">'29-01-16'!$A$1:$F$89</definedName>
    <definedName name="_xlnm.Print_Area" localSheetId="0">'29-11-15'!$A$1:$F$87</definedName>
    <definedName name="_xlnm.Print_Area" localSheetId="5">'30-11-16'!$A$1:$F$90</definedName>
    <definedName name="Zone_impres_MI" localSheetId="13">#REF!</definedName>
    <definedName name="Zone_impres_MI" localSheetId="10">#REF!</definedName>
    <definedName name="Zone_impres_MI" localSheetId="4">#REF!</definedName>
    <definedName name="Zone_impres_MI" localSheetId="12">#REF!</definedName>
    <definedName name="Zone_impres_MI" localSheetId="7">#REF!</definedName>
    <definedName name="Zone_impres_MI" localSheetId="1">#REF!</definedName>
    <definedName name="Zone_impres_MI" localSheetId="9">#REF!</definedName>
    <definedName name="Zone_impres_MI" localSheetId="6">#REF!</definedName>
    <definedName name="Zone_impres_MI" localSheetId="2">#REF!</definedName>
    <definedName name="Zone_impres_MI" localSheetId="8">#REF!</definedName>
    <definedName name="Zone_impres_MI" localSheetId="11">#REF!</definedName>
    <definedName name="Zone_impres_MI" localSheetId="3">#REF!</definedName>
    <definedName name="Zone_impres_MI" localSheetId="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3" i="18" l="1"/>
  <c r="E74" i="18"/>
  <c r="E75" i="18"/>
  <c r="E77" i="18"/>
  <c r="E81" i="18"/>
  <c r="E70" i="17"/>
  <c r="E73" i="17"/>
  <c r="E74" i="17"/>
  <c r="E75" i="17"/>
  <c r="E77" i="17"/>
  <c r="E81" i="17"/>
  <c r="E70" i="16"/>
  <c r="E73" i="16"/>
  <c r="E74" i="16"/>
  <c r="E75" i="16"/>
  <c r="E77" i="16"/>
  <c r="E81" i="16"/>
  <c r="E70" i="15"/>
  <c r="E73" i="15"/>
  <c r="E74" i="15"/>
  <c r="E75" i="15"/>
  <c r="E77" i="15"/>
  <c r="E81" i="15"/>
  <c r="E70" i="14"/>
  <c r="E73" i="14"/>
  <c r="E74" i="14"/>
  <c r="E75" i="14"/>
  <c r="E77" i="14"/>
  <c r="E81" i="14"/>
  <c r="E70" i="13"/>
  <c r="E73" i="13"/>
  <c r="E74" i="13"/>
  <c r="E75" i="13"/>
  <c r="E77" i="13"/>
  <c r="E81" i="13"/>
  <c r="E70" i="12"/>
  <c r="E73" i="12"/>
  <c r="E74" i="12"/>
  <c r="E75" i="12"/>
  <c r="E77" i="12"/>
  <c r="E81" i="12"/>
  <c r="E70" i="11"/>
  <c r="E73" i="11"/>
  <c r="E74" i="11"/>
  <c r="E75" i="11"/>
  <c r="E77" i="11"/>
  <c r="E81" i="11"/>
  <c r="E70" i="10"/>
  <c r="E73" i="10"/>
  <c r="E74" i="10"/>
  <c r="E75" i="10"/>
  <c r="E77" i="10"/>
  <c r="E81" i="10"/>
  <c r="E70" i="9"/>
  <c r="E73" i="9"/>
  <c r="E74" i="9"/>
  <c r="E75" i="9"/>
  <c r="E77" i="9"/>
  <c r="E81" i="9"/>
  <c r="E69" i="8"/>
  <c r="E72" i="8"/>
  <c r="E74" i="8"/>
  <c r="E73" i="8"/>
  <c r="E76" i="8"/>
  <c r="E80" i="8"/>
  <c r="E69" i="7"/>
  <c r="E68" i="7"/>
  <c r="E71" i="7"/>
  <c r="E73" i="7"/>
  <c r="E72" i="7"/>
  <c r="E69" i="6"/>
  <c r="E75" i="7"/>
  <c r="E79" i="7"/>
  <c r="E71" i="6"/>
  <c r="E72" i="6"/>
  <c r="E73" i="6"/>
  <c r="E74" i="6"/>
  <c r="E76" i="6"/>
  <c r="E80" i="6"/>
  <c r="E67" i="4"/>
  <c r="E69" i="4"/>
  <c r="E70" i="4"/>
  <c r="E71" i="4"/>
  <c r="E72" i="4"/>
  <c r="E74" i="4"/>
  <c r="E78" i="4"/>
</calcChain>
</file>

<file path=xl/sharedStrings.xml><?xml version="1.0" encoding="utf-8"?>
<sst xmlns="http://schemas.openxmlformats.org/spreadsheetml/2006/main" count="426" uniqueCount="164">
  <si>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</si>
  <si>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</si>
  <si>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</si>
  <si>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</si>
  <si>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</si>
  <si>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</si>
  <si>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</si>
  <si>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</si>
  <si>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</si>
  <si>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</si>
  <si>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</si>
  <si>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</si>
  <si>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</si>
  <si>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</si>
  <si>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</si>
  <si>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</si>
  <si>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</si>
  <si>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</si>
  <si>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</si>
  <si>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</si>
  <si>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</si>
  <si>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</si>
  <si>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</si>
  <si>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</si>
  <si>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</si>
  <si>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</si>
  <si>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</si>
  <si>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</si>
  <si>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</si>
  <si>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</si>
  <si>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</si>
  <si>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</si>
  <si>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</si>
  <si>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</si>
  <si>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</si>
  <si>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</si>
  <si>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</si>
  <si>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</si>
  <si>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</si>
  <si>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</si>
  <si>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</si>
  <si>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</si>
  <si>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</si>
  <si>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</si>
  <si>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</si>
  <si>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</si>
  <si>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</si>
  <si>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</si>
  <si>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</si>
  <si>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</si>
  <si>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</si>
  <si>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</si>
  <si>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</si>
  <si>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</si>
  <si>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29 novembre 2015</t>
  </si>
  <si>
    <t>CLAUDE OUELLET / LOUISE PAPIN</t>
  </si>
  <si>
    <t>SOCIÉTÉ DE GESTION RETCO LTÉE</t>
  </si>
  <si>
    <t>33 rue Rochefort
Repentigny  Québec  J5Y 3C1</t>
  </si>
  <si>
    <t># 15240</t>
  </si>
  <si>
    <t xml:space="preserve"> -Analyse des documents soumis et rencontre avec vous le 3 novembre 2015;</t>
  </si>
  <si>
    <t xml:space="preserve"> - Analyse de l'offre d'achat, préparer divers tableaux afin de voir si la formule fonctionne, commentaires, discussions avec vous et votre comptable, rédactions de courriels et rencontre avec vous le 18 novembre 2015 ;</t>
  </si>
  <si>
    <t xml:space="preserve"> - Analyse de tous les documents reçus, diverses discussions avec vous, le comptable, la notaire et courriels aux divers intervenants ;</t>
  </si>
  <si>
    <t xml:space="preserve"> - Diverses analyses requises pour déterminer la meilleure planification fiscale à mettre en place, dont l'impôt minimum de remplacement de tous, répartition optimale du gain en capital, séparer la vente sur 2 ans, optimisation du traitement fiscal des avances aux actionnaires, etc et préparer des tableaux en conséquence ;</t>
  </si>
  <si>
    <t xml:space="preserve"> - Préparation à la rencontre et rencontre avec vous à nos bureaux le 26 novembre pour discuter des différents points analysés;</t>
  </si>
  <si>
    <t xml:space="preserve"> - Avancement dans la rédaction d'un mémorandum fiscal pour mettre en place la réorganisation pré-vente;</t>
  </si>
  <si>
    <t xml:space="preserve"> - Révision de la charte de capital-actions modèle du notaire et apporter les correctifs nécessaires à la réorganisation ;</t>
  </si>
  <si>
    <t>Frais d'un consultant en taxes à la consommation</t>
  </si>
  <si>
    <t xml:space="preserve"> - Diverses discussions téléphoniques avec vous, le juriste et votre comptable sur de nombreux aspects ;</t>
  </si>
  <si>
    <t xml:space="preserve"> - Préparation de tableaux sommaires en liens avec les impôts découlant de la réorganisation et de la répartition de la transaction;</t>
  </si>
  <si>
    <t>Le 13 DÉCEMBRE 2015</t>
  </si>
  <si>
    <t># 15255</t>
  </si>
  <si>
    <t xml:space="preserve"> - Effectuer l'analyse pour le calcul du "Revenu protégé" de Retco de 1981 à 2015;</t>
  </si>
  <si>
    <t xml:space="preserve"> - Effectuer l'analyse pour le calcul du "Revenu protégé" de L'Envol de 1981 à 2012;</t>
  </si>
  <si>
    <t xml:space="preserve"> - Effectuer l'analyse pour le calcul du "Revenu protégé" de Claudair de 1996 à 2015;</t>
  </si>
  <si>
    <t xml:space="preserve"> - Rencontre et préparation à la rencontre avec vous le 8 décembre 2015 ;</t>
  </si>
  <si>
    <t xml:space="preserve"> - Effectuer l'analyse pour le calcul du "Compte de dividende en capital" de Retco de 1981 à 2015;</t>
  </si>
  <si>
    <t xml:space="preserve"> - Travail d'analyse des transactions sur placements de 2015 (avant et pendant la réorganisation) ;</t>
  </si>
  <si>
    <t xml:space="preserve"> - Préparation des formulaires de choix fiscaux pour effectuer le versement de dividende du CDC de Retco et de Éco-Terres ;</t>
  </si>
  <si>
    <t xml:space="preserve"> - Préparation des formulaires de choix fiscaux pour effectuer les roulements d'actions ;</t>
  </si>
  <si>
    <t xml:space="preserve"> - Diverses analyses requises pour déterminer la meilleure planification fiscale à mettre en place, dont l'impôt minimum de remplacement de tous, répartition optimale du gain en capital, séparer la vente sur 2 ans, etc ;</t>
  </si>
  <si>
    <t xml:space="preserve"> - Préparation des formulaires de choix fiscaux pour choix de "Revenu protégé" ;</t>
  </si>
  <si>
    <t xml:space="preserve"> - Suite aux changements quant à la balance de vente, diverses analyses requises pour déterminer la meilleure planification fiscale à mettre en place, dont l'impôt minimum de remplacement de tous, répartition optimale du gain en capital, séparer la vente sur 2 ans, etc ;</t>
  </si>
  <si>
    <t xml:space="preserve"> - Modifications et finalisations des formulaires de choix fiscaux pour effectuer le versement de dividende du CDC de Retco et de Éco-Terres ;</t>
  </si>
  <si>
    <t xml:space="preserve"> - Modifications et finalisation des formulaires de choix fiscaux pour effectuer les roulements d'actions ;</t>
  </si>
  <si>
    <t xml:space="preserve"> - Rencontre et préparation à la rencontre avec vous le 16 décembre 2015 ;</t>
  </si>
  <si>
    <t xml:space="preserve"> - Rencontres avec vous pour la signature des documents préparés le 21 décembre 2015 ;</t>
  </si>
  <si>
    <t xml:space="preserve"> - Révision de toute la documentation juridique afférente à la présente réorganisation;</t>
  </si>
  <si>
    <t># 15264</t>
  </si>
  <si>
    <t>Le 23 DÉCEMBRE 2015</t>
  </si>
  <si>
    <t>Le 29 janvier 2016</t>
  </si>
  <si>
    <t>Éco-Terres ClaudeL Inc.</t>
  </si>
  <si>
    <t># 16016</t>
  </si>
  <si>
    <t xml:space="preserve"> - Discussions avec Yves Desjardins en décembre pour confirmer les différents points avant signature des documents ;</t>
  </si>
  <si>
    <t xml:space="preserve"> - Corrections aux contrats avant la signature en décembre ;</t>
  </si>
  <si>
    <t xml:space="preserve"> - Diverses discussions téléphoniques avec vous ainsi que la notaire sur les aspects post-transactions ;</t>
  </si>
  <si>
    <t xml:space="preserve"> - Révision juridique de l'acte de fiducie préparée ;</t>
  </si>
  <si>
    <t xml:space="preserve"> - Rencontre avec vous à nos bureaux ;</t>
  </si>
  <si>
    <t xml:space="preserve"> - Diverses simulations fiscales en lien avec les variations dans les attribution de gains en capital aux enfants et modifier les tableaux en conséquence ;</t>
  </si>
  <si>
    <t>Le 6 juillet 2016</t>
  </si>
  <si>
    <t># 16157</t>
  </si>
  <si>
    <t xml:space="preserve"> - Analyse des acomptes provisionnels à verser pour 2015 pour éviter les intérêts ;</t>
  </si>
  <si>
    <t xml:space="preserve"> - Analyse des T5 à émettre et discussions avec Maxime ;</t>
  </si>
  <si>
    <t xml:space="preserve"> - Diverses discussions et courriels au sujet des transactions survenues ;</t>
  </si>
  <si>
    <t xml:space="preserve"> - Répondre aux diverses questions des comptables sur la comptabilisations des diverses transactions ;</t>
  </si>
  <si>
    <t xml:space="preserve"> - Analyse des États financiers 2015 pour s'assurer qu'ils sont en conformité avec les transactions survenues ;</t>
  </si>
  <si>
    <t xml:space="preserve"> - Préparation des déclarations d'impôts de la société ;</t>
  </si>
  <si>
    <t xml:space="preserve"> - Analyse pour voir si des acomptes provisionnels sont requis pour 2016 ;</t>
  </si>
  <si>
    <t>Le 30 NOVEMBRE 2016</t>
  </si>
  <si>
    <t>ÉCO-TERRES CLAUDEL INC.</t>
  </si>
  <si>
    <t># 16271</t>
  </si>
  <si>
    <t xml:space="preserve"> - Analyse de l'ajustement du prix de vente et discussions avec Maxime ;</t>
  </si>
  <si>
    <t xml:space="preserve"> - Diverses discussions téléphoniques et courriels ;</t>
  </si>
  <si>
    <t xml:space="preserve"> - Analyse des différentes possibilités de répartition de l'attribution du gain en capital selon différentes possibilités ;</t>
  </si>
  <si>
    <r>
      <t xml:space="preserve">Facturation relativement aux travaux effectués </t>
    </r>
    <r>
      <rPr>
        <u/>
        <sz val="11"/>
        <color rgb="FF625850"/>
        <rFont val="Verdana"/>
        <family val="2"/>
      </rPr>
      <t>du 27 juillet au 30 novembre 2016</t>
    </r>
    <r>
      <rPr>
        <sz val="11"/>
        <color rgb="FF625850"/>
        <rFont val="Verdana"/>
        <family val="2"/>
      </rPr>
      <t>, notamment:</t>
    </r>
  </si>
  <si>
    <t>Le 18 Mai 2017</t>
  </si>
  <si>
    <t># 17113</t>
  </si>
  <si>
    <r>
      <t xml:space="preserve">Facturation relativement aux travaux effectués </t>
    </r>
    <r>
      <rPr>
        <u/>
        <sz val="11"/>
        <color rgb="FF625850"/>
        <rFont val="Verdana"/>
        <family val="2"/>
      </rPr>
      <t>du 23 février au 5 mai</t>
    </r>
    <r>
      <rPr>
        <sz val="11"/>
        <color rgb="FF625850"/>
        <rFont val="Verdana"/>
        <family val="2"/>
      </rPr>
      <t>, notamment:</t>
    </r>
  </si>
  <si>
    <t xml:space="preserve"> - Travail avec Maxime sur les T5 à produire pour l'année 2016 ;</t>
  </si>
  <si>
    <t xml:space="preserve"> - Diverses discussions téléphoniques et courriels avec vous et Maxime ;</t>
  </si>
  <si>
    <t xml:space="preserve"> - Répondre aux questions de Maxime au sujet de la fiducie ;</t>
  </si>
  <si>
    <t xml:space="preserve"> - Analyse de la planification fiscale et de ses impacts sur les déclarations de revenus 2016 de tous ;</t>
  </si>
  <si>
    <t xml:space="preserve"> - Révision des déclarations de revenus de Louise, Claude et de la déclaration amendée de la fiducie ;</t>
  </si>
  <si>
    <t>Le 13 septembre 2018</t>
  </si>
  <si>
    <t># 18197</t>
  </si>
  <si>
    <r>
      <t>Facturation relativement aux travaux effectués</t>
    </r>
    <r>
      <rPr>
        <sz val="11"/>
        <color rgb="FF625850"/>
        <rFont val="Verdana"/>
        <family val="2"/>
      </rPr>
      <t>, notamment:</t>
    </r>
  </si>
  <si>
    <t xml:space="preserve"> - Préparation à la rencontre et rencontre avec vous à nos bureaux le 10 septembre 2018 ;</t>
  </si>
  <si>
    <t xml:space="preserve"> - Préparation d'un sommaire de la planification fiscale à prévoir pour les 5 prochaines années et simulations ;</t>
  </si>
  <si>
    <t>Autres</t>
  </si>
  <si>
    <t>Le 25 JUILLET 2019</t>
  </si>
  <si>
    <t># 19195</t>
  </si>
  <si>
    <t xml:space="preserve"> - Travail en lien avec la vérification fiscale anti-évitement de Marc-Antoine - Discussions téléphoniques, analyse de documents ;</t>
  </si>
  <si>
    <t xml:space="preserve"> - Analyse de la planification fiscale à jour, recherches fiscales et discussions et courriels avec votre comptable ;</t>
  </si>
  <si>
    <t>Le 16 DÉCEMBRE 2019</t>
  </si>
  <si>
    <t># 19295</t>
  </si>
  <si>
    <t xml:space="preserve"> - Préparation à notre rencontre et rencontre avec vous afin d'optimiser votre situation fiscale ;</t>
  </si>
  <si>
    <t xml:space="preserve"> - Recherches fiscales relativement aux "Soft Cost" ainsi qu'à la conservation des registres ;</t>
  </si>
  <si>
    <t xml:space="preserve"> - Préparation d'un sommaire écrit de la planification à effectuer pour les années à venir ;</t>
  </si>
  <si>
    <t>Le 6 MARS 2020</t>
  </si>
  <si>
    <t># 20053</t>
  </si>
  <si>
    <t xml:space="preserve"> - Planification de fin d'année financière avec votre comptable pour les formulaires fiscaux T5 à émettre ;</t>
  </si>
  <si>
    <t>Le 27 OCTOBRE 2020</t>
  </si>
  <si>
    <t># 20273</t>
  </si>
  <si>
    <t xml:space="preserve"> - Travail avec votre comptable à la planification fiscale de fin d'année ;</t>
  </si>
  <si>
    <t>Le 11 DÉCEMBRE 2021</t>
  </si>
  <si>
    <t># 21435</t>
  </si>
  <si>
    <t xml:space="preserve"> - Analyse des documents reçus ;</t>
  </si>
  <si>
    <t xml:space="preserve"> - Préparation à la conférence téléphonique et conférence téléphonique ;</t>
  </si>
  <si>
    <t xml:space="preserve"> - Simulation relativement à l'optimisation de la récupération de l'impôt minimum de remplacement et conclusions ;</t>
  </si>
  <si>
    <t>Le 5 FÉVRIER 2022</t>
  </si>
  <si>
    <t># 22046</t>
  </si>
  <si>
    <t xml:space="preserve"> - Revoir la planification fiscale annuelle et les directives de T5 au comptable ;</t>
  </si>
  <si>
    <t>Le 2 MARS 2025</t>
  </si>
  <si>
    <t>Louise Papin</t>
  </si>
  <si>
    <t>Éco-Terres Claudel Inc.</t>
  </si>
  <si>
    <t>534-1550 rue des Bassins</t>
  </si>
  <si>
    <t>Montréal, Québec, H3C 0W5</t>
  </si>
  <si>
    <t>25-24818</t>
  </si>
  <si>
    <t xml:space="preserve"> - Préparation à la rencontre et rencontre avec vous par Vidéoconférence;</t>
  </si>
  <si>
    <t/>
  </si>
  <si>
    <t xml:space="preserve"> - Recherches et analyses fiscales requises suite à notre rencontre pour répondre à diverses questions ;</t>
  </si>
  <si>
    <t>Heures</t>
  </si>
  <si>
    <t>Taux</t>
  </si>
  <si>
    <t>Frais d'expert en taxes</t>
  </si>
  <si>
    <t>Autres frais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</si>
</sst>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3" fillId="0" borderId="0" applyFont="0" applyFill="0" applyBorder="0" applyAlignment="0" applyProtection="0"/>
    <xf numFmtId="0" fontId="1" fillId="0" borderId="0"/>
    <xf numFmtId="164" fontId="1" fillId="0" borderId="0" applyFont="0" applyFill="0" applyBorder="0" applyAlignment="0" applyProtection="0"/>
  </cellStyleXfs>
  <cellXfs count="127">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24" fillId="0" borderId="0" xfId="4" applyFont="1"/>
    <xf numFmtId="4" fontId="24" fillId="0" borderId="0" xfId="4" applyNumberFormat="1" applyFont="1" applyAlignment="1">
      <alignment horizontal="right"/>
    </xf>
    <xf numFmtId="168" fontId="24" fillId="0" borderId="0" xfId="4" applyNumberFormat="1" applyFont="1" applyAlignment="1">
      <alignment horizontal="right"/>
    </xf>
    <xf numFmtId="0" fontId="24"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6" fillId="0" borderId="13" xfId="4" applyFont="1" applyBorder="1" applyAlignment="1">
      <alignment horizontal="center" vertical="center"/>
    </xf>
    <xf numFmtId="0" fontId="11" fillId="0" borderId="0" xfId="4" applyFont="1" applyAlignment="1">
      <alignment vertical="top"/>
    </xf>
    <xf numFmtId="0" fontId="25" fillId="0" borderId="0" xfId="4" applyFont="1" applyAlignment="1">
      <alignment horizontal="center" vertical="top"/>
    </xf>
    <xf numFmtId="0" fontId="12" fillId="0" borderId="0" xfId="4" applyFont="1" applyAlignment="1">
      <alignment vertical="center"/>
    </xf>
    <xf numFmtId="0" fontId="12" fillId="0" borderId="0" xfId="4" applyFont="1"/>
    <xf numFmtId="0" fontId="25" fillId="0" borderId="0" xfId="4" applyFont="1" applyAlignment="1">
      <alignment vertical="center"/>
    </xf>
    <xf numFmtId="4" fontId="26" fillId="0" borderId="0" xfId="4" applyNumberFormat="1" applyFont="1" applyAlignment="1">
      <alignment horizontal="center" vertical="center"/>
    </xf>
    <xf numFmtId="168" fontId="26"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25" fillId="0" borderId="0" xfId="4" quotePrefix="1" applyFont="1" applyAlignment="1">
      <alignment horizontal="left" indent="1"/>
    </xf>
    <xf numFmtId="4" fontId="27" fillId="0" borderId="0" xfId="0" applyNumberFormat="1" applyFont="1" applyAlignment="1">
      <alignment horizontal="center" vertical="center" wrapText="1"/>
    </xf>
    <xf numFmtId="168" fontId="27" fillId="0" borderId="0" xfId="0" applyNumberFormat="1" applyFont="1" applyAlignment="1">
      <alignment horizontal="center" wrapText="1"/>
    </xf>
    <xf numFmtId="169" fontId="26" fillId="0" borderId="0" xfId="4" applyNumberFormat="1" applyFont="1" applyAlignment="1">
      <alignment horizontal="center" vertical="center"/>
    </xf>
    <xf numFmtId="169" fontId="26" fillId="0" borderId="0" xfId="0" applyNumberFormat="1" applyFont="1" applyAlignment="1">
      <alignment horizontal="center" vertical="center"/>
    </xf>
    <xf numFmtId="168" fontId="26" fillId="0" borderId="0" xfId="0" applyNumberFormat="1" applyFont="1" applyAlignment="1">
      <alignment horizontal="center" vertical="center"/>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7" fontId="12" fillId="0" borderId="0" xfId="4" applyNumberFormat="1" applyFont="1" applyAlignment="1">
      <alignment vertical="center" wrapText="1" shrinkToFit="1"/>
    </xf>
    <xf numFmtId="0" fontId="25"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5"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0" fontId="28" fillId="3" borderId="14" xfId="4" applyFont="1" applyFill="1" applyBorder="1" applyAlignment="1">
      <alignment horizontal="left" vertical="center"/>
    </xf>
    <xf numFmtId="0" fontId="28" fillId="3" borderId="15" xfId="4" applyFont="1" applyFill="1" applyBorder="1" applyAlignment="1">
      <alignment horizontal="left" vertical="center"/>
    </xf>
    <xf numFmtId="4" fontId="29" fillId="3" borderId="15" xfId="4" applyNumberFormat="1" applyFont="1" applyFill="1" applyBorder="1" applyAlignment="1">
      <alignment horizontal="right" vertical="center"/>
    </xf>
    <xf numFmtId="168" fontId="28" fillId="3" borderId="15" xfId="4" applyNumberFormat="1" applyFont="1" applyFill="1" applyBorder="1" applyAlignment="1">
      <alignment horizontal="right" vertical="center"/>
    </xf>
    <xf numFmtId="0" fontId="14" fillId="0" borderId="0" xfId="4" applyFont="1" applyAlignment="1">
      <alignment vertical="center"/>
    </xf>
    <xf numFmtId="0" fontId="30" fillId="0" borderId="0" xfId="4" applyFont="1" applyAlignment="1">
      <alignment horizontal="center" vertical="center"/>
    </xf>
    <xf numFmtId="0" fontId="14" fillId="0" borderId="0" xfId="4" applyFont="1" applyAlignment="1">
      <alignment horizontal="center" vertical="center"/>
    </xf>
    <xf numFmtId="0" fontId="14" fillId="0" borderId="0" xfId="4" applyFont="1"/>
    <xf numFmtId="0" fontId="18" fillId="0" borderId="0" xfId="4" applyFont="1" applyAlignment="1">
      <alignment horizontal="center" vertical="center"/>
    </xf>
    <xf numFmtId="0" fontId="12" fillId="0" borderId="0" xfId="4" applyFont="1" applyAlignment="1">
      <alignment horizontal="center" vertical="center"/>
    </xf>
    <xf numFmtId="0" fontId="11" fillId="0" borderId="0" xfId="4" applyFont="1"/>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B08B3E41-2585-4536-A401-5617ED148750}"/>
    <cellStyle name="Monétaire" xfId="2" builtinId="4"/>
    <cellStyle name="Normal" xfId="0" builtinId="0"/>
    <cellStyle name="Normal 2" xfId="4" xr:uid="{C1C578C5-D66F-4CC8-80D1-AA0F4A2EF544}"/>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197710-6A3E-4D78-94CC-3D5144D040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07BE224-49E5-4779-BF02-8817C63975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8451B75-A6A6-4571-A3E0-FA91A2FAB0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4D8E80E-3079-4360-BDB7-19653166A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3C91907-E1B2-47A7-9C63-273915CEF1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5361" name="Picture 1">
          <a:extLst>
            <a:ext uri="{FF2B5EF4-FFF2-40B4-BE49-F238E27FC236}">
              <a16:creationId xmlns:a16="http://schemas.microsoft.com/office/drawing/2014/main" id="{57991B50-6A57-AEDC-0C35-379ECD59E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80E92B8-A343-4F41-A916-62566D535D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0"/>
  <sheetViews>
    <sheetView view="pageBreakPreview" topLeftCell="A4" zoomScale="80" zoomScaleNormal="100" zoomScaleSheetLayoutView="80" workbookViewId="0">
      <selection activeCell="B31" sqref="B3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56</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58</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t="s">
        <v>6</v>
      </c>
      <c r="C31" s="18"/>
      <c r="D31" s="18"/>
      <c r="E31" s="18"/>
    </row>
    <row r="32" spans="1:6" ht="14.25" x14ac:dyDescent="0.2">
      <c r="A32" s="22"/>
      <c r="B32" s="52" t="s">
        <v>59</v>
      </c>
      <c r="C32" s="52"/>
      <c r="D32" s="52"/>
      <c r="E32" s="29"/>
      <c r="F32" s="22"/>
    </row>
    <row r="33" spans="1:6" ht="14.25" x14ac:dyDescent="0.2">
      <c r="A33" s="22"/>
      <c r="B33" s="52"/>
      <c r="C33" s="52"/>
      <c r="D33" s="52"/>
      <c r="E33" s="29"/>
      <c r="F33" s="22"/>
    </row>
    <row r="34" spans="1:6" ht="31.5" customHeight="1" x14ac:dyDescent="0.2">
      <c r="A34" s="22"/>
      <c r="B34" s="52" t="s">
        <v>60</v>
      </c>
      <c r="C34" s="52"/>
      <c r="D34" s="52"/>
      <c r="E34" s="29"/>
      <c r="F34" s="22"/>
    </row>
    <row r="35" spans="1:6" ht="14.25" x14ac:dyDescent="0.2">
      <c r="A35" s="22"/>
      <c r="B35" s="52"/>
      <c r="C35" s="52"/>
      <c r="D35" s="52"/>
      <c r="E35" s="29"/>
      <c r="F35" s="22"/>
    </row>
    <row r="36" spans="1:6" ht="14.25" x14ac:dyDescent="0.2">
      <c r="A36" s="22"/>
      <c r="B36" s="52" t="s">
        <v>61</v>
      </c>
      <c r="C36" s="52"/>
      <c r="D36" s="52"/>
      <c r="E36" s="29"/>
      <c r="F36" s="22"/>
    </row>
    <row r="37" spans="1:6" ht="14.25" x14ac:dyDescent="0.2">
      <c r="A37" s="22"/>
      <c r="B37" s="52"/>
      <c r="C37" s="52"/>
      <c r="D37" s="52"/>
      <c r="E37" s="29"/>
      <c r="F37" s="22"/>
    </row>
    <row r="38" spans="1:6" ht="45.75" customHeight="1" x14ac:dyDescent="0.2">
      <c r="A38" s="22"/>
      <c r="B38" s="52" t="s">
        <v>62</v>
      </c>
      <c r="C38" s="52"/>
      <c r="D38" s="52"/>
      <c r="E38" s="29"/>
      <c r="F38" s="22"/>
    </row>
    <row r="39" spans="1:6" ht="14.25" x14ac:dyDescent="0.2">
      <c r="A39" s="22"/>
      <c r="B39" s="52"/>
      <c r="C39" s="52"/>
      <c r="D39" s="52"/>
      <c r="E39" s="29"/>
      <c r="F39" s="22"/>
    </row>
    <row r="40" spans="1:6" ht="14.25" x14ac:dyDescent="0.2">
      <c r="A40" s="22"/>
      <c r="B40" s="52" t="s">
        <v>63</v>
      </c>
      <c r="C40" s="52"/>
      <c r="D40" s="52"/>
      <c r="E40" s="29"/>
      <c r="F40" s="22"/>
    </row>
    <row r="41" spans="1:6" ht="14.25" x14ac:dyDescent="0.2">
      <c r="A41" s="22"/>
      <c r="B41" s="52"/>
      <c r="C41" s="52"/>
      <c r="D41" s="52"/>
      <c r="E41" s="29"/>
      <c r="F41" s="22"/>
    </row>
    <row r="42" spans="1:6" ht="14.25" x14ac:dyDescent="0.2">
      <c r="A42" s="22"/>
      <c r="B42" s="52" t="s">
        <v>46</v>
      </c>
      <c r="C42" s="52"/>
      <c r="D42" s="52"/>
      <c r="E42" s="29"/>
      <c r="F42" s="22"/>
    </row>
    <row r="43" spans="1:6" ht="14.25" x14ac:dyDescent="0.2">
      <c r="A43" s="22"/>
      <c r="B43" s="52"/>
      <c r="C43" s="52"/>
      <c r="D43" s="52"/>
      <c r="E43" s="29"/>
      <c r="F43" s="22"/>
    </row>
    <row r="44" spans="1:6" ht="14.25" x14ac:dyDescent="0.2">
      <c r="A44" s="22"/>
      <c r="B44" s="52" t="s">
        <v>45</v>
      </c>
      <c r="C44" s="52"/>
      <c r="D44" s="52"/>
      <c r="E44" s="29"/>
      <c r="F44" s="22"/>
    </row>
    <row r="45" spans="1:6" ht="14.25" x14ac:dyDescent="0.2">
      <c r="A45" s="22"/>
      <c r="B45" s="52"/>
      <c r="C45" s="52"/>
      <c r="D45" s="52"/>
      <c r="E45" s="29"/>
      <c r="F45" s="22"/>
    </row>
    <row r="46" spans="1:6" ht="14.25" x14ac:dyDescent="0.2">
      <c r="A46" s="22"/>
      <c r="B46" s="52" t="s">
        <v>25</v>
      </c>
      <c r="C46" s="52"/>
      <c r="D46" s="52"/>
      <c r="E46" s="29"/>
      <c r="F46" s="22"/>
    </row>
    <row r="47" spans="1:6" ht="14.25" x14ac:dyDescent="0.2">
      <c r="A47" s="22"/>
      <c r="B47" s="52"/>
      <c r="C47" s="52"/>
      <c r="D47" s="52"/>
      <c r="E47" s="29"/>
      <c r="F47" s="22"/>
    </row>
    <row r="48" spans="1:6" ht="14.25" x14ac:dyDescent="0.2">
      <c r="A48" s="22"/>
      <c r="B48" s="52" t="s">
        <v>64</v>
      </c>
      <c r="C48" s="52"/>
      <c r="D48" s="52"/>
      <c r="E48" s="29"/>
      <c r="F48" s="22"/>
    </row>
    <row r="49" spans="1:6" ht="14.25" x14ac:dyDescent="0.2">
      <c r="A49" s="22"/>
      <c r="B49" s="52"/>
      <c r="C49" s="52"/>
      <c r="D49" s="52"/>
      <c r="E49" s="29"/>
      <c r="F49" s="22"/>
    </row>
    <row r="50" spans="1:6" ht="14.25" x14ac:dyDescent="0.2">
      <c r="A50" s="22"/>
      <c r="B50" s="52" t="s">
        <v>26</v>
      </c>
      <c r="C50" s="52"/>
      <c r="D50" s="52"/>
      <c r="E50" s="29"/>
      <c r="F50" s="22"/>
    </row>
    <row r="51" spans="1:6" ht="14.25" x14ac:dyDescent="0.2">
      <c r="A51" s="22"/>
      <c r="B51" s="52"/>
      <c r="C51" s="52"/>
      <c r="D51" s="52"/>
      <c r="E51" s="29"/>
      <c r="F51" s="22"/>
    </row>
    <row r="52" spans="1:6" ht="14.25" x14ac:dyDescent="0.2">
      <c r="A52" s="22"/>
      <c r="B52" s="52" t="s">
        <v>24</v>
      </c>
      <c r="C52" s="52"/>
      <c r="D52" s="52"/>
      <c r="E52" s="29"/>
      <c r="F52" s="22"/>
    </row>
    <row r="53" spans="1:6" ht="14.25" x14ac:dyDescent="0.2">
      <c r="A53" s="22"/>
      <c r="B53" s="52"/>
      <c r="C53" s="52"/>
      <c r="D53" s="52"/>
      <c r="E53" s="29"/>
      <c r="F53" s="22"/>
    </row>
    <row r="54" spans="1:6" ht="14.25" x14ac:dyDescent="0.2">
      <c r="A54" s="22"/>
      <c r="B54" s="52" t="s">
        <v>27</v>
      </c>
      <c r="C54" s="52"/>
      <c r="D54" s="52"/>
      <c r="E54" s="29"/>
      <c r="F54" s="22"/>
    </row>
    <row r="55" spans="1:6" ht="14.25" x14ac:dyDescent="0.2">
      <c r="A55" s="22"/>
      <c r="B55" s="52"/>
      <c r="C55" s="52"/>
      <c r="D55" s="52"/>
      <c r="E55" s="29"/>
      <c r="F55" s="22"/>
    </row>
    <row r="56" spans="1:6" ht="14.25" x14ac:dyDescent="0.2">
      <c r="A56" s="22"/>
      <c r="B56" s="52" t="s">
        <v>65</v>
      </c>
      <c r="C56" s="52"/>
      <c r="D56" s="52"/>
      <c r="E56" s="29"/>
      <c r="F56" s="22"/>
    </row>
    <row r="57" spans="1:6" ht="14.25" x14ac:dyDescent="0.2">
      <c r="A57" s="22"/>
      <c r="B57" s="52"/>
      <c r="C57" s="52"/>
      <c r="D57" s="52"/>
      <c r="E57" s="29"/>
      <c r="F57" s="22"/>
    </row>
    <row r="58" spans="1:6" ht="14.25" x14ac:dyDescent="0.2">
      <c r="A58" s="22"/>
      <c r="B58" s="52" t="s">
        <v>9</v>
      </c>
      <c r="C58" s="52"/>
      <c r="D58" s="52"/>
      <c r="E58" s="29"/>
      <c r="F58" s="22"/>
    </row>
    <row r="59" spans="1:6" ht="14.25" x14ac:dyDescent="0.2">
      <c r="A59" s="22"/>
      <c r="B59" s="52"/>
      <c r="C59" s="52"/>
      <c r="D59" s="52"/>
      <c r="E59" s="29"/>
      <c r="F59" s="22"/>
    </row>
    <row r="60" spans="1:6" ht="14.25" x14ac:dyDescent="0.2">
      <c r="A60" s="22"/>
      <c r="B60" s="52" t="s">
        <v>49</v>
      </c>
      <c r="C60" s="52"/>
      <c r="D60" s="52"/>
      <c r="E60" s="29"/>
      <c r="F60" s="22"/>
    </row>
    <row r="61" spans="1:6" ht="14.25" x14ac:dyDescent="0.2">
      <c r="A61" s="22"/>
      <c r="B61" s="52"/>
      <c r="C61" s="52"/>
      <c r="D61" s="52"/>
      <c r="E61" s="29"/>
      <c r="F61" s="22"/>
    </row>
    <row r="62" spans="1:6" ht="14.25" x14ac:dyDescent="0.2">
      <c r="A62" s="22"/>
      <c r="B62" s="52" t="s">
        <v>67</v>
      </c>
      <c r="C62" s="52"/>
      <c r="D62" s="52"/>
      <c r="E62" s="29"/>
      <c r="F62" s="22"/>
    </row>
    <row r="63" spans="1:6" ht="14.25" x14ac:dyDescent="0.2">
      <c r="A63" s="22"/>
      <c r="C63" s="23"/>
      <c r="D63" s="23"/>
      <c r="E63" s="29"/>
      <c r="F63" s="22"/>
    </row>
    <row r="64" spans="1:6" ht="14.25" x14ac:dyDescent="0.2">
      <c r="A64" s="22"/>
      <c r="B64" s="52" t="s">
        <v>68</v>
      </c>
      <c r="C64" s="52"/>
      <c r="D64" s="52"/>
      <c r="E64" s="29"/>
      <c r="F64" s="22"/>
    </row>
    <row r="65" spans="1:6" ht="13.5" customHeight="1" x14ac:dyDescent="0.2">
      <c r="A65" s="22"/>
      <c r="B65" s="52"/>
      <c r="C65" s="52"/>
      <c r="D65" s="52"/>
      <c r="E65" s="29"/>
      <c r="F65" s="22"/>
    </row>
    <row r="66" spans="1:6" ht="13.5" customHeight="1" x14ac:dyDescent="0.2">
      <c r="A66" s="22"/>
      <c r="B66" s="52"/>
      <c r="C66" s="52"/>
      <c r="D66" s="52"/>
      <c r="E66" s="29"/>
      <c r="F66" s="22"/>
    </row>
    <row r="67" spans="1:6" ht="13.5" customHeight="1" x14ac:dyDescent="0.2">
      <c r="A67" s="22"/>
      <c r="B67" s="26" t="s">
        <v>18</v>
      </c>
      <c r="C67" s="27"/>
      <c r="D67" s="27"/>
      <c r="E67" s="30">
        <f>63*230</f>
        <v>14490</v>
      </c>
      <c r="F67" s="22"/>
    </row>
    <row r="68" spans="1:6" ht="13.5" customHeight="1" x14ac:dyDescent="0.2">
      <c r="A68" s="22"/>
      <c r="B68" s="35" t="s">
        <v>16</v>
      </c>
      <c r="C68" s="27"/>
      <c r="D68" s="27"/>
      <c r="E68" s="31">
        <v>0</v>
      </c>
      <c r="F68" s="22"/>
    </row>
    <row r="69" spans="1:6" ht="13.5" customHeight="1" x14ac:dyDescent="0.2">
      <c r="A69" s="22"/>
      <c r="B69" s="35" t="s">
        <v>66</v>
      </c>
      <c r="C69" s="27"/>
      <c r="D69" s="27"/>
      <c r="E69" s="31">
        <f>0.75*300</f>
        <v>225</v>
      </c>
      <c r="F69" s="22"/>
    </row>
    <row r="70" spans="1:6" ht="13.5" customHeight="1" x14ac:dyDescent="0.2">
      <c r="A70" s="22"/>
      <c r="B70" s="26" t="s">
        <v>17</v>
      </c>
      <c r="C70" s="27"/>
      <c r="D70" s="27"/>
      <c r="E70" s="30">
        <f>SUM(E67:E69)</f>
        <v>14715</v>
      </c>
      <c r="F70" s="22"/>
    </row>
    <row r="71" spans="1:6" ht="13.5" customHeight="1" x14ac:dyDescent="0.2">
      <c r="A71" s="22"/>
      <c r="B71" s="27" t="s">
        <v>5</v>
      </c>
      <c r="C71" s="32">
        <v>0.05</v>
      </c>
      <c r="D71" s="27"/>
      <c r="E71" s="36">
        <f>ROUND(E70*C71,2)</f>
        <v>735.75</v>
      </c>
      <c r="F71" s="22"/>
    </row>
    <row r="72" spans="1:6" ht="13.5" customHeight="1" x14ac:dyDescent="0.2">
      <c r="A72" s="22"/>
      <c r="B72" s="27" t="s">
        <v>4</v>
      </c>
      <c r="C72" s="43">
        <v>9.9750000000000005E-2</v>
      </c>
      <c r="D72" s="27"/>
      <c r="E72" s="44">
        <f>ROUND(E70*C72,2)</f>
        <v>1467.82</v>
      </c>
      <c r="F72" s="22"/>
    </row>
    <row r="73" spans="1:6" ht="13.5" customHeight="1" x14ac:dyDescent="0.2">
      <c r="A73" s="22"/>
      <c r="B73" s="27"/>
      <c r="C73" s="27"/>
      <c r="D73" s="27"/>
      <c r="E73" s="33"/>
      <c r="F73" s="22"/>
    </row>
    <row r="74" spans="1:6" ht="16.5" customHeight="1" thickBot="1" x14ac:dyDescent="0.25">
      <c r="A74" s="22"/>
      <c r="B74" s="26" t="s">
        <v>19</v>
      </c>
      <c r="C74" s="27"/>
      <c r="D74" s="27"/>
      <c r="E74" s="34">
        <f>SUM(E70:E72)</f>
        <v>16918.57</v>
      </c>
      <c r="F74" s="22"/>
    </row>
    <row r="75" spans="1:6" ht="15.75" thickTop="1" x14ac:dyDescent="0.2">
      <c r="A75" s="22"/>
      <c r="B75" s="56"/>
      <c r="C75" s="56"/>
      <c r="D75" s="56"/>
      <c r="E75" s="37"/>
      <c r="F75" s="22"/>
    </row>
    <row r="76" spans="1:6" ht="15" x14ac:dyDescent="0.2">
      <c r="A76" s="22"/>
      <c r="B76" s="53" t="s">
        <v>21</v>
      </c>
      <c r="C76" s="53"/>
      <c r="D76" s="53"/>
      <c r="E76" s="37">
        <v>0</v>
      </c>
      <c r="F76" s="22"/>
    </row>
    <row r="77" spans="1:6" ht="15" x14ac:dyDescent="0.2">
      <c r="A77" s="22"/>
      <c r="B77" s="56"/>
      <c r="C77" s="56"/>
      <c r="D77" s="56"/>
      <c r="E77" s="37"/>
      <c r="F77" s="22"/>
    </row>
    <row r="78" spans="1:6" ht="19.5" customHeight="1" x14ac:dyDescent="0.2">
      <c r="A78" s="22"/>
      <c r="B78" s="38" t="s">
        <v>20</v>
      </c>
      <c r="C78" s="39"/>
      <c r="D78" s="39"/>
      <c r="E78" s="40">
        <f>E74-E76</f>
        <v>16918.57</v>
      </c>
      <c r="F78" s="22"/>
    </row>
    <row r="79" spans="1:6" ht="13.5" customHeight="1" x14ac:dyDescent="0.2">
      <c r="A79" s="22"/>
      <c r="B79" s="22"/>
      <c r="C79" s="22"/>
      <c r="D79" s="22"/>
      <c r="E79" s="22"/>
      <c r="F79" s="22"/>
    </row>
    <row r="80" spans="1:6" x14ac:dyDescent="0.2">
      <c r="A80" s="22"/>
      <c r="B80" s="22"/>
      <c r="C80" s="22"/>
      <c r="D80" s="22"/>
      <c r="E80" s="22"/>
      <c r="F80" s="22"/>
    </row>
    <row r="81" spans="1:6" x14ac:dyDescent="0.2">
      <c r="A81" s="22"/>
      <c r="B81" s="50"/>
      <c r="C81" s="50"/>
      <c r="D81" s="50"/>
      <c r="E81" s="50"/>
      <c r="F81" s="22"/>
    </row>
    <row r="82" spans="1:6" ht="14.25" x14ac:dyDescent="0.2">
      <c r="A82" s="58" t="s">
        <v>43</v>
      </c>
      <c r="B82" s="58"/>
      <c r="C82" s="58"/>
      <c r="D82" s="58"/>
      <c r="E82" s="58"/>
      <c r="F82" s="58"/>
    </row>
    <row r="83" spans="1:6" ht="14.25" x14ac:dyDescent="0.2">
      <c r="A83" s="54" t="s">
        <v>44</v>
      </c>
      <c r="B83" s="54"/>
      <c r="C83" s="54"/>
      <c r="D83" s="54"/>
      <c r="E83" s="54"/>
      <c r="F83" s="54"/>
    </row>
    <row r="84" spans="1:6" x14ac:dyDescent="0.2">
      <c r="A84" s="22"/>
      <c r="B84" s="22"/>
      <c r="C84" s="22"/>
      <c r="D84" s="22"/>
      <c r="E84" s="22"/>
      <c r="F84" s="22"/>
    </row>
    <row r="85" spans="1:6" x14ac:dyDescent="0.2">
      <c r="A85" s="22"/>
      <c r="B85" s="51"/>
      <c r="C85" s="51"/>
      <c r="D85" s="51"/>
      <c r="E85" s="51"/>
      <c r="F85" s="22"/>
    </row>
    <row r="86" spans="1:6" ht="15" x14ac:dyDescent="0.2">
      <c r="A86" s="57" t="s">
        <v>7</v>
      </c>
      <c r="B86" s="57"/>
      <c r="C86" s="57"/>
      <c r="D86" s="57"/>
      <c r="E86" s="57"/>
      <c r="F86" s="57"/>
    </row>
    <row r="88" spans="1:6" ht="39.75" customHeight="1" x14ac:dyDescent="0.2">
      <c r="B88" s="48"/>
      <c r="C88" s="49"/>
      <c r="D88" s="49"/>
    </row>
    <row r="89" spans="1:6" ht="13.5" customHeight="1" x14ac:dyDescent="0.2"/>
    <row r="90" spans="1:6" x14ac:dyDescent="0.2">
      <c r="B90" s="17"/>
      <c r="C90" s="17"/>
      <c r="D90" s="17"/>
    </row>
  </sheetData>
  <mergeCells count="44">
    <mergeCell ref="B56:D56"/>
    <mergeCell ref="B57:D57"/>
    <mergeCell ref="B48:D48"/>
    <mergeCell ref="A86:F86"/>
    <mergeCell ref="A82:F82"/>
    <mergeCell ref="B64:D64"/>
    <mergeCell ref="B59:D59"/>
    <mergeCell ref="B58:D58"/>
    <mergeCell ref="B60:D60"/>
    <mergeCell ref="B61:D61"/>
    <mergeCell ref="B62:D62"/>
    <mergeCell ref="B66:D66"/>
    <mergeCell ref="A30:F30"/>
    <mergeCell ref="B77:D77"/>
    <mergeCell ref="B46:D46"/>
    <mergeCell ref="B47:D47"/>
    <mergeCell ref="B43:D43"/>
    <mergeCell ref="B44:D44"/>
    <mergeCell ref="B45:D45"/>
    <mergeCell ref="B49:D49"/>
    <mergeCell ref="B50:D50"/>
    <mergeCell ref="B51:D51"/>
    <mergeCell ref="B52:D52"/>
    <mergeCell ref="B75:D75"/>
    <mergeCell ref="B65:D65"/>
    <mergeCell ref="B53:D53"/>
    <mergeCell ref="B54:D54"/>
    <mergeCell ref="B55:D55"/>
    <mergeCell ref="B88:D88"/>
    <mergeCell ref="B81:E81"/>
    <mergeCell ref="B85:E85"/>
    <mergeCell ref="B32:D32"/>
    <mergeCell ref="B33:D33"/>
    <mergeCell ref="B40:D40"/>
    <mergeCell ref="B34:D34"/>
    <mergeCell ref="B35:D35"/>
    <mergeCell ref="B41:D41"/>
    <mergeCell ref="B36:D36"/>
    <mergeCell ref="B37:D37"/>
    <mergeCell ref="B42:D42"/>
    <mergeCell ref="B38:D38"/>
    <mergeCell ref="B39:D39"/>
    <mergeCell ref="B76:D76"/>
    <mergeCell ref="A83:F83"/>
  </mergeCells>
  <phoneticPr fontId="0" type="noConversion"/>
  <dataValidations count="1">
    <dataValidation type="list" allowBlank="1" showInputMessage="1" showErrorMessage="1" sqref="B75:B77 B12:B20 B32:B62 B64:B66"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D09F3-3A4A-4723-A281-1BF5C2D787F6}">
  <sheetPr>
    <pageSetUpPr fitToPage="1"/>
  </sheetPr>
  <dimension ref="A12:F93"/>
  <sheetViews>
    <sheetView view="pageBreakPreview" topLeftCell="A3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132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133</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134</v>
      </c>
      <c r="C35" s="52"/>
      <c r="D35" s="52"/>
      <c r="E35" s="29"/>
      <c r="F35" s="22"/>
    </row>
    <row r="36" spans="1:6" ht="14.25" x14ac:dyDescent="0.2">
      <c r="A36" s="22"/>
      <c r="B36" s="52"/>
      <c r="C36" s="52"/>
      <c r="D36" s="52"/>
      <c r="E36" s="29"/>
      <c r="F36" s="22"/>
    </row>
    <row r="37" spans="1:6" ht="14.25" customHeight="1" x14ac:dyDescent="0.2">
      <c r="A37" s="22"/>
      <c r="B37" s="52" t="s">
        <v>135</v>
      </c>
      <c r="C37" s="52"/>
      <c r="D37" s="52"/>
      <c r="E37" s="29"/>
      <c r="F37" s="22"/>
    </row>
    <row r="38" spans="1:6" ht="14.25" x14ac:dyDescent="0.2">
      <c r="A38" s="22"/>
      <c r="B38" s="52"/>
      <c r="C38" s="52"/>
      <c r="D38" s="52"/>
      <c r="E38" s="29"/>
      <c r="F38" s="22"/>
    </row>
    <row r="39" spans="1:6" ht="14.25" customHeight="1" x14ac:dyDescent="0.2">
      <c r="A39" s="22"/>
      <c r="B39" s="52" t="s">
        <v>136</v>
      </c>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4*265</f>
        <v>1060</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1060</v>
      </c>
      <c r="F73" s="22"/>
    </row>
    <row r="74" spans="1:6" ht="13.5" customHeight="1" x14ac:dyDescent="0.2">
      <c r="A74" s="22"/>
      <c r="B74" s="27" t="s">
        <v>5</v>
      </c>
      <c r="C74" s="32">
        <v>0.05</v>
      </c>
      <c r="D74" s="27"/>
      <c r="E74" s="36">
        <f>ROUND(E73*C74,2)</f>
        <v>53</v>
      </c>
      <c r="F74" s="22"/>
    </row>
    <row r="75" spans="1:6" ht="13.5" customHeight="1" x14ac:dyDescent="0.2">
      <c r="A75" s="22"/>
      <c r="B75" s="27" t="s">
        <v>4</v>
      </c>
      <c r="C75" s="43">
        <v>9.9750000000000005E-2</v>
      </c>
      <c r="D75" s="27"/>
      <c r="E75" s="44">
        <f>ROUND(E73*C75,2)</f>
        <v>105.74</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1218.74</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1218.74</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A86352E7-F70D-407D-BF74-7826678C770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D99E-CBF4-478E-A8E7-DFCB3F62FDB2}">
  <sheetPr>
    <pageSetUpPr fitToPage="1"/>
  </sheetPr>
  <dimension ref="A12:F93"/>
  <sheetViews>
    <sheetView view="pageBreakPreview" topLeftCell="A3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137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138</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139</v>
      </c>
      <c r="C35" s="52"/>
      <c r="D35" s="52"/>
      <c r="E35" s="29"/>
      <c r="F35" s="22"/>
    </row>
    <row r="36" spans="1:6" ht="14.25" x14ac:dyDescent="0.2">
      <c r="A36" s="22"/>
      <c r="B36" s="52"/>
      <c r="C36" s="52"/>
      <c r="D36" s="52"/>
      <c r="E36" s="29"/>
      <c r="F36" s="22"/>
    </row>
    <row r="37" spans="1:6" ht="14.25" customHeight="1" x14ac:dyDescent="0.2">
      <c r="A37" s="22"/>
      <c r="B37" s="52"/>
      <c r="C37" s="52"/>
      <c r="D37" s="52"/>
      <c r="E37" s="29"/>
      <c r="F37" s="22"/>
    </row>
    <row r="38" spans="1:6" ht="14.25" x14ac:dyDescent="0.2">
      <c r="A38" s="22"/>
      <c r="B38" s="52"/>
      <c r="C38" s="52"/>
      <c r="D38" s="52"/>
      <c r="E38" s="29"/>
      <c r="F38" s="22"/>
    </row>
    <row r="39" spans="1:6" ht="14.25" customHeight="1"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0.5*285</f>
        <v>142.5</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142.5</v>
      </c>
      <c r="F73" s="22"/>
    </row>
    <row r="74" spans="1:6" ht="13.5" customHeight="1" x14ac:dyDescent="0.2">
      <c r="A74" s="22"/>
      <c r="B74" s="27" t="s">
        <v>5</v>
      </c>
      <c r="C74" s="32">
        <v>0.05</v>
      </c>
      <c r="D74" s="27"/>
      <c r="E74" s="36">
        <f>ROUND(E73*C74,2)</f>
        <v>7.13</v>
      </c>
      <c r="F74" s="22"/>
    </row>
    <row r="75" spans="1:6" ht="13.5" customHeight="1" x14ac:dyDescent="0.2">
      <c r="A75" s="22"/>
      <c r="B75" s="27" t="s">
        <v>4</v>
      </c>
      <c r="C75" s="43">
        <v>9.9750000000000005E-2</v>
      </c>
      <c r="D75" s="27"/>
      <c r="E75" s="44">
        <f>ROUND(E73*C75,2)</f>
        <v>14.21</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163.84</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163.84</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A6A8E843-C633-4CB6-8A92-C0238096EB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502F0-5B7E-4061-B5B0-6F3D5931456F}">
  <sheetPr>
    <pageSetUpPr fitToPage="1"/>
  </sheetPr>
  <dimension ref="A12:F93"/>
  <sheetViews>
    <sheetView view="pageBreakPreview" topLeftCell="A4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140</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141</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142</v>
      </c>
      <c r="C35" s="52"/>
      <c r="D35" s="52"/>
      <c r="E35" s="29"/>
      <c r="F35" s="22"/>
    </row>
    <row r="36" spans="1:6" ht="14.25" x14ac:dyDescent="0.2">
      <c r="A36" s="22"/>
      <c r="B36" s="52"/>
      <c r="C36" s="52"/>
      <c r="D36" s="52"/>
      <c r="E36" s="29"/>
      <c r="F36" s="22"/>
    </row>
    <row r="37" spans="1:6" ht="14.25" customHeight="1" x14ac:dyDescent="0.2">
      <c r="A37" s="22"/>
      <c r="B37" s="52"/>
      <c r="C37" s="52"/>
      <c r="D37" s="52"/>
      <c r="E37" s="29"/>
      <c r="F37" s="22"/>
    </row>
    <row r="38" spans="1:6" ht="14.25" x14ac:dyDescent="0.2">
      <c r="A38" s="22"/>
      <c r="B38" s="52"/>
      <c r="C38" s="52"/>
      <c r="D38" s="52"/>
      <c r="E38" s="29"/>
      <c r="F38" s="22"/>
    </row>
    <row r="39" spans="1:6" ht="14.25" customHeight="1"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0.75*285</f>
        <v>213.75</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213.75</v>
      </c>
      <c r="F73" s="22"/>
    </row>
    <row r="74" spans="1:6" ht="13.5" customHeight="1" x14ac:dyDescent="0.2">
      <c r="A74" s="22"/>
      <c r="B74" s="27" t="s">
        <v>5</v>
      </c>
      <c r="C74" s="32">
        <v>0.05</v>
      </c>
      <c r="D74" s="27"/>
      <c r="E74" s="36">
        <f>ROUND(E73*C74,2)</f>
        <v>10.69</v>
      </c>
      <c r="F74" s="22"/>
    </row>
    <row r="75" spans="1:6" ht="13.5" customHeight="1" x14ac:dyDescent="0.2">
      <c r="A75" s="22"/>
      <c r="B75" s="27" t="s">
        <v>4</v>
      </c>
      <c r="C75" s="43">
        <v>9.9750000000000005E-2</v>
      </c>
      <c r="D75" s="27"/>
      <c r="E75" s="44">
        <f>ROUND(E73*C75,2)</f>
        <v>21.32</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245.76</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245.76</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27CBECC8-83B9-40FB-80C2-84AD24CFF3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13CD8-A427-4267-9021-8C845506DF1F}">
  <sheetPr>
    <pageSetUpPr fitToPage="1"/>
  </sheetPr>
  <dimension ref="A12:F93"/>
  <sheetViews>
    <sheetView view="pageBreakPreview" topLeftCell="A1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143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144</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145</v>
      </c>
      <c r="C35" s="52"/>
      <c r="D35" s="52"/>
      <c r="E35" s="29"/>
      <c r="F35" s="22"/>
    </row>
    <row r="36" spans="1:6" ht="14.25" x14ac:dyDescent="0.2">
      <c r="A36" s="22"/>
      <c r="B36" s="52"/>
      <c r="C36" s="52"/>
      <c r="D36" s="52"/>
      <c r="E36" s="29"/>
      <c r="F36" s="22"/>
    </row>
    <row r="37" spans="1:6" ht="14.25" customHeight="1" x14ac:dyDescent="0.2">
      <c r="A37" s="22"/>
      <c r="B37" s="52" t="s">
        <v>146</v>
      </c>
      <c r="C37" s="52"/>
      <c r="D37" s="52"/>
      <c r="E37" s="29"/>
      <c r="F37" s="22"/>
    </row>
    <row r="38" spans="1:6" ht="14.25" x14ac:dyDescent="0.2">
      <c r="A38" s="22"/>
      <c r="B38" s="52"/>
      <c r="C38" s="52"/>
      <c r="D38" s="52"/>
      <c r="E38" s="29"/>
      <c r="F38" s="22"/>
    </row>
    <row r="39" spans="1:6" ht="14.25" customHeight="1" x14ac:dyDescent="0.2">
      <c r="A39" s="22"/>
      <c r="B39" s="52" t="s">
        <v>147</v>
      </c>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4*295</f>
        <v>1180</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1180</v>
      </c>
      <c r="F73" s="22"/>
    </row>
    <row r="74" spans="1:6" ht="13.5" customHeight="1" x14ac:dyDescent="0.2">
      <c r="A74" s="22"/>
      <c r="B74" s="27" t="s">
        <v>5</v>
      </c>
      <c r="C74" s="32">
        <v>0.05</v>
      </c>
      <c r="D74" s="27"/>
      <c r="E74" s="36">
        <f>ROUND(E73*C74,2)</f>
        <v>59</v>
      </c>
      <c r="F74" s="22"/>
    </row>
    <row r="75" spans="1:6" ht="13.5" customHeight="1" x14ac:dyDescent="0.2">
      <c r="A75" s="22"/>
      <c r="B75" s="27" t="s">
        <v>4</v>
      </c>
      <c r="C75" s="43">
        <v>9.9750000000000005E-2</v>
      </c>
      <c r="D75" s="27"/>
      <c r="E75" s="44">
        <f>ROUND(E73*C75,2)</f>
        <v>117.71</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1356.71</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1356.71</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A46A77BD-DA9D-46D7-9810-8991120F46F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74AD3-1FA2-4D29-829D-F3A9AC9449DE}">
  <sheetPr>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148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149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150</v>
      </c>
      <c r="C35" s="52"/>
      <c r="D35" s="52"/>
      <c r="E35" s="29"/>
      <c r="F35" s="22"/>
    </row>
    <row r="36" spans="1:6" ht="14.25" x14ac:dyDescent="0.2">
      <c r="A36" s="22"/>
      <c r="B36" s="52"/>
      <c r="C36" s="52"/>
      <c r="D36" s="52"/>
      <c r="E36" s="29"/>
      <c r="F36" s="22"/>
    </row>
    <row r="37" spans="1:6" ht="14.25" customHeight="1" x14ac:dyDescent="0.2">
      <c r="A37" s="22"/>
      <c r="B37" s="52"/>
      <c r="C37" s="52"/>
      <c r="D37" s="52"/>
      <c r="E37" s="29"/>
      <c r="F37" s="22"/>
    </row>
    <row r="38" spans="1:6" ht="14.25" x14ac:dyDescent="0.2">
      <c r="A38" s="22"/>
      <c r="B38" s="52"/>
      <c r="C38" s="52"/>
      <c r="D38" s="52"/>
      <c r="E38" s="29"/>
      <c r="F38" s="22"/>
    </row>
    <row r="39" spans="1:6" ht="14.25" customHeight="1"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v>325</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325</v>
      </c>
      <c r="F73" s="22"/>
    </row>
    <row r="74" spans="1:6" ht="13.5" customHeight="1" x14ac:dyDescent="0.2">
      <c r="A74" s="22"/>
      <c r="B74" s="27" t="s">
        <v>5</v>
      </c>
      <c r="C74" s="32">
        <v>0.05</v>
      </c>
      <c r="D74" s="27"/>
      <c r="E74" s="36">
        <f>ROUND(E73*C74,2)</f>
        <v>16.25</v>
      </c>
      <c r="F74" s="22"/>
    </row>
    <row r="75" spans="1:6" ht="13.5" customHeight="1" x14ac:dyDescent="0.2">
      <c r="A75" s="22"/>
      <c r="B75" s="27" t="s">
        <v>4</v>
      </c>
      <c r="C75" s="43">
        <v>9.9750000000000005E-2</v>
      </c>
      <c r="D75" s="27"/>
      <c r="E75" s="44">
        <f>ROUND(E73*C75,2)</f>
        <v>32.42</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373.67</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373.67</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F8D5A974-B09B-4961-A405-144AE94211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
    <pageSetUpPr fitToPage="1"/>
  </sheetPr>
  <dimension ref="A1:D45"/>
  <sheetViews>
    <sheetView view="pageBreakPreview" zoomScaleNormal="100" workbookViewId="0">
      <selection activeCell="C31" sqref="C31"/>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42</v>
      </c>
      <c r="D5" s="7"/>
    </row>
    <row r="6" spans="1:4" x14ac:dyDescent="0.2">
      <c r="A6" s="6"/>
      <c r="B6" s="15"/>
      <c r="C6" s="8" t="s">
        <v>11</v>
      </c>
      <c r="D6" s="7"/>
    </row>
    <row r="7" spans="1:4" x14ac:dyDescent="0.2">
      <c r="A7" s="6"/>
      <c r="B7" s="15"/>
      <c r="C7" s="8" t="s">
        <v>22</v>
      </c>
      <c r="D7" s="7"/>
    </row>
    <row r="8" spans="1:4" x14ac:dyDescent="0.2">
      <c r="A8" s="6"/>
      <c r="B8" s="15"/>
      <c r="C8" s="8" t="s">
        <v>23</v>
      </c>
      <c r="D8" s="7"/>
    </row>
    <row r="9" spans="1:4" x14ac:dyDescent="0.2">
      <c r="A9" s="6"/>
      <c r="B9" s="15"/>
      <c r="C9" s="8" t="s">
        <v>46</v>
      </c>
      <c r="D9" s="7"/>
    </row>
    <row r="10" spans="1:4" x14ac:dyDescent="0.2">
      <c r="A10" s="6"/>
      <c r="B10" s="15"/>
      <c r="C10" s="8" t="s">
        <v>45</v>
      </c>
      <c r="D10" s="7"/>
    </row>
    <row r="11" spans="1:4" x14ac:dyDescent="0.2">
      <c r="A11" s="6"/>
      <c r="B11" s="15"/>
      <c r="C11" s="8" t="s">
        <v>2</v>
      </c>
      <c r="D11" s="7"/>
    </row>
    <row r="12" spans="1:4" x14ac:dyDescent="0.2">
      <c r="A12" s="6"/>
      <c r="B12" s="15"/>
      <c r="C12" s="8" t="s">
        <v>25</v>
      </c>
      <c r="D12" s="7"/>
    </row>
    <row r="13" spans="1:4" x14ac:dyDescent="0.2">
      <c r="A13" s="6"/>
      <c r="B13" s="15"/>
      <c r="C13" s="8" t="s">
        <v>8</v>
      </c>
      <c r="D13" s="7"/>
    </row>
    <row r="14" spans="1:4" x14ac:dyDescent="0.2">
      <c r="A14" s="6"/>
      <c r="B14" s="15"/>
      <c r="C14" s="8" t="s">
        <v>26</v>
      </c>
      <c r="D14" s="7"/>
    </row>
    <row r="15" spans="1:4" x14ac:dyDescent="0.2">
      <c r="A15" s="6"/>
      <c r="B15" s="15"/>
      <c r="C15" s="8" t="s">
        <v>24</v>
      </c>
      <c r="D15" s="7"/>
    </row>
    <row r="16" spans="1:4" x14ac:dyDescent="0.2">
      <c r="A16" s="6"/>
      <c r="B16" s="15"/>
      <c r="C16" s="8" t="s">
        <v>27</v>
      </c>
      <c r="D16" s="7"/>
    </row>
    <row r="17" spans="1:4" x14ac:dyDescent="0.2">
      <c r="A17" s="6"/>
      <c r="B17" s="15"/>
      <c r="C17" s="8" t="s">
        <v>28</v>
      </c>
      <c r="D17" s="7"/>
    </row>
    <row r="18" spans="1:4" x14ac:dyDescent="0.2">
      <c r="A18" s="6"/>
      <c r="B18" s="15"/>
      <c r="C18" s="8" t="s">
        <v>10</v>
      </c>
      <c r="D18" s="7"/>
    </row>
    <row r="19" spans="1:4" x14ac:dyDescent="0.2">
      <c r="A19" s="6"/>
      <c r="B19" s="15"/>
      <c r="C19" s="8" t="s">
        <v>9</v>
      </c>
      <c r="D19" s="7"/>
    </row>
    <row r="20" spans="1:4" x14ac:dyDescent="0.2">
      <c r="A20" s="6"/>
      <c r="B20" s="15"/>
      <c r="C20" s="8" t="s">
        <v>48</v>
      </c>
      <c r="D20" s="7"/>
    </row>
    <row r="21" spans="1:4" x14ac:dyDescent="0.2">
      <c r="A21" s="6"/>
      <c r="B21" s="15"/>
      <c r="C21" s="8" t="s">
        <v>50</v>
      </c>
      <c r="D21" s="7"/>
    </row>
    <row r="22" spans="1:4" x14ac:dyDescent="0.2">
      <c r="A22" s="6"/>
      <c r="B22" s="15"/>
      <c r="C22" s="8" t="s">
        <v>49</v>
      </c>
      <c r="D22" s="7"/>
    </row>
    <row r="23" spans="1:4" x14ac:dyDescent="0.2">
      <c r="A23" s="6"/>
      <c r="B23" s="15"/>
      <c r="C23" s="8" t="s">
        <v>47</v>
      </c>
      <c r="D23" s="7"/>
    </row>
    <row r="24" spans="1:4" x14ac:dyDescent="0.2">
      <c r="A24" s="6"/>
      <c r="B24" s="15"/>
      <c r="C24" s="9" t="s">
        <v>30</v>
      </c>
      <c r="D24" s="7"/>
    </row>
    <row r="25" spans="1:4" x14ac:dyDescent="0.2">
      <c r="A25" s="6"/>
      <c r="B25" s="15"/>
      <c r="C25" s="9" t="s">
        <v>32</v>
      </c>
      <c r="D25" s="7"/>
    </row>
    <row r="26" spans="1:4" x14ac:dyDescent="0.2">
      <c r="A26" s="6"/>
      <c r="B26" s="15"/>
      <c r="C26" s="9" t="s">
        <v>31</v>
      </c>
      <c r="D26" s="7"/>
    </row>
    <row r="27" spans="1:4" x14ac:dyDescent="0.2">
      <c r="A27" s="6"/>
      <c r="B27" s="15"/>
      <c r="C27" s="9" t="s">
        <v>33</v>
      </c>
      <c r="D27" s="7"/>
    </row>
    <row r="28" spans="1:4" x14ac:dyDescent="0.2">
      <c r="A28" s="6"/>
      <c r="B28" s="15"/>
      <c r="C28" s="9" t="s">
        <v>29</v>
      </c>
      <c r="D28" s="7"/>
    </row>
    <row r="29" spans="1:4" x14ac:dyDescent="0.2">
      <c r="A29" s="6"/>
      <c r="B29" s="15"/>
      <c r="C29" s="9" t="s">
        <v>34</v>
      </c>
      <c r="D29" s="7"/>
    </row>
    <row r="30" spans="1:4" x14ac:dyDescent="0.2">
      <c r="A30" s="6"/>
      <c r="B30" s="15"/>
      <c r="C30" s="9" t="s">
        <v>53</v>
      </c>
      <c r="D30" s="7"/>
    </row>
    <row r="31" spans="1:4" x14ac:dyDescent="0.2">
      <c r="A31" s="6"/>
      <c r="B31" s="15"/>
      <c r="C31" s="8" t="s">
        <v>35</v>
      </c>
      <c r="D31" s="7"/>
    </row>
    <row r="32" spans="1:4" x14ac:dyDescent="0.2">
      <c r="A32" s="6"/>
      <c r="B32" s="15"/>
      <c r="C32" s="8" t="s">
        <v>51</v>
      </c>
      <c r="D32" s="7"/>
    </row>
    <row r="33" spans="1:4" x14ac:dyDescent="0.2">
      <c r="A33" s="6"/>
      <c r="B33" s="15"/>
      <c r="C33" s="8" t="s">
        <v>52</v>
      </c>
      <c r="D33" s="7"/>
    </row>
    <row r="34" spans="1:4" x14ac:dyDescent="0.2">
      <c r="A34" s="6"/>
      <c r="B34" s="15"/>
      <c r="C34" s="8" t="s">
        <v>41</v>
      </c>
      <c r="D34" s="7"/>
    </row>
    <row r="35" spans="1:4" x14ac:dyDescent="0.2">
      <c r="A35" s="6"/>
      <c r="B35" s="15"/>
      <c r="C35" s="8" t="s">
        <v>13</v>
      </c>
      <c r="D35" s="7"/>
    </row>
    <row r="36" spans="1:4" x14ac:dyDescent="0.2">
      <c r="A36" s="6"/>
      <c r="B36" s="15"/>
      <c r="C36" s="8"/>
      <c r="D36" s="7"/>
    </row>
    <row r="37" spans="1:4" x14ac:dyDescent="0.2">
      <c r="A37" s="6"/>
      <c r="B37" s="15"/>
      <c r="C37" s="42" t="s">
        <v>12</v>
      </c>
      <c r="D37" s="7"/>
    </row>
    <row r="38" spans="1:4" x14ac:dyDescent="0.2">
      <c r="A38" s="6"/>
      <c r="B38" s="15"/>
      <c r="C38" s="8" t="s">
        <v>38</v>
      </c>
      <c r="D38" s="7"/>
    </row>
    <row r="39" spans="1:4" x14ac:dyDescent="0.2">
      <c r="A39" s="6"/>
      <c r="B39" s="15"/>
      <c r="C39" s="8" t="s">
        <v>39</v>
      </c>
      <c r="D39" s="7"/>
    </row>
    <row r="40" spans="1:4" x14ac:dyDescent="0.2">
      <c r="A40" s="6"/>
      <c r="B40" s="15"/>
      <c r="C40" s="8" t="s">
        <v>40</v>
      </c>
      <c r="D40" s="7"/>
    </row>
    <row r="41" spans="1:4" x14ac:dyDescent="0.2">
      <c r="A41" s="6"/>
      <c r="B41" s="15"/>
      <c r="C41" s="10" t="s">
        <v>36</v>
      </c>
      <c r="D41" s="7"/>
    </row>
    <row r="42" spans="1:4" x14ac:dyDescent="0.2">
      <c r="A42" s="6"/>
      <c r="B42" s="15"/>
      <c r="C42" s="7" t="s">
        <v>14</v>
      </c>
      <c r="D42" s="7"/>
    </row>
    <row r="43" spans="1:4" x14ac:dyDescent="0.2">
      <c r="A43" s="6"/>
      <c r="B43" s="15"/>
      <c r="C43" s="10" t="s">
        <v>37</v>
      </c>
      <c r="D43" s="7"/>
    </row>
    <row r="44" spans="1:4" x14ac:dyDescent="0.2">
      <c r="A44" s="6"/>
      <c r="B44" s="15"/>
      <c r="C44" s="8"/>
      <c r="D44" s="7"/>
    </row>
    <row r="45" spans="1:4" ht="13.5" thickBot="1" x14ac:dyDescent="0.25">
      <c r="A45" s="11"/>
      <c r="B45" s="16"/>
      <c r="C45" s="12"/>
      <c r="D45"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4350-2361-4331-847B-DC3A7C96AE9F}">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60"/>
      <c r="B1" s="60"/>
      <c r="C1" s="60"/>
      <c r="D1" s="61"/>
      <c r="E1" s="62"/>
      <c r="F1" s="62"/>
    </row>
    <row r="2" spans="1:6" ht="12.75" customHeight="1" x14ac:dyDescent="0.2">
      <c r="A2" s="60"/>
      <c r="B2" s="60"/>
      <c r="C2" s="60"/>
      <c r="D2" s="61"/>
      <c r="E2" s="62"/>
      <c r="F2" s="62"/>
    </row>
    <row r="3" spans="1:6" ht="12.75" customHeight="1" x14ac:dyDescent="0.2">
      <c r="A3" s="60"/>
      <c r="B3" s="60"/>
      <c r="C3" s="60"/>
      <c r="D3" s="61"/>
      <c r="E3" s="62"/>
      <c r="F3" s="62"/>
    </row>
    <row r="4" spans="1:6" ht="12.75" customHeight="1" x14ac:dyDescent="0.2">
      <c r="A4" s="60"/>
      <c r="B4" s="60"/>
      <c r="C4" s="60"/>
      <c r="D4" s="61"/>
      <c r="E4" s="62"/>
      <c r="F4" s="62"/>
    </row>
    <row r="5" spans="1:6" ht="12.75" customHeight="1" x14ac:dyDescent="0.2">
      <c r="A5" s="60"/>
      <c r="B5" s="60"/>
      <c r="C5" s="60"/>
      <c r="D5" s="61"/>
      <c r="E5" s="62"/>
      <c r="F5" s="62"/>
    </row>
    <row r="6" spans="1:6" ht="12.75" customHeight="1" x14ac:dyDescent="0.2">
      <c r="A6" s="60"/>
      <c r="B6" s="60"/>
      <c r="C6" s="60"/>
      <c r="D6" s="61"/>
      <c r="E6" s="62"/>
      <c r="F6" s="62"/>
    </row>
    <row r="7" spans="1:6" ht="12.75" customHeight="1" x14ac:dyDescent="0.2">
      <c r="A7" s="60"/>
      <c r="B7" s="60"/>
      <c r="C7" s="60"/>
      <c r="D7" s="61"/>
      <c r="E7" s="62"/>
      <c r="F7" s="62"/>
    </row>
    <row r="8" spans="1:6" ht="12.75" customHeight="1" x14ac:dyDescent="0.2">
      <c r="A8" s="60"/>
      <c r="B8" s="60"/>
      <c r="C8" s="60"/>
      <c r="D8" s="61"/>
      <c r="E8" s="62"/>
      <c r="F8" s="62"/>
    </row>
    <row r="9" spans="1:6" ht="12.75" customHeight="1" x14ac:dyDescent="0.2">
      <c r="A9" s="60"/>
      <c r="B9" s="60"/>
      <c r="C9" s="60"/>
      <c r="D9" s="61"/>
      <c r="E9" s="62"/>
      <c r="F9" s="62"/>
    </row>
    <row r="10" spans="1:6" ht="12.75" customHeight="1" x14ac:dyDescent="0.2">
      <c r="A10" s="60"/>
      <c r="B10" s="60"/>
      <c r="C10" s="60"/>
      <c r="D10" s="61"/>
      <c r="E10" s="62"/>
      <c r="F10" s="62"/>
    </row>
    <row r="11" spans="1:6" ht="12.75" customHeight="1" x14ac:dyDescent="0.2">
      <c r="A11" s="60"/>
      <c r="B11" s="60"/>
      <c r="C11" s="60"/>
      <c r="D11" s="61"/>
      <c r="E11" s="62"/>
      <c r="F11" s="62"/>
    </row>
    <row r="12" spans="1:6" ht="12.75" customHeight="1" x14ac:dyDescent="0.2">
      <c r="A12" s="60"/>
      <c r="B12" s="63"/>
      <c r="C12" s="63"/>
      <c r="D12" s="61"/>
      <c r="E12" s="62"/>
      <c r="F12" s="62"/>
    </row>
    <row r="13" spans="1:6" ht="12.75" customHeight="1" x14ac:dyDescent="0.2">
      <c r="A13" s="60"/>
      <c r="B13" s="63"/>
      <c r="C13" s="63"/>
      <c r="D13" s="61"/>
      <c r="E13" s="62"/>
      <c r="F13" s="62"/>
    </row>
    <row r="14" spans="1:6" ht="12.75" customHeight="1" x14ac:dyDescent="0.2">
      <c r="A14" s="60"/>
      <c r="B14" s="63"/>
      <c r="C14" s="63"/>
      <c r="D14" s="61"/>
      <c r="E14" s="62"/>
      <c r="F14" s="62"/>
    </row>
    <row r="15" spans="1:6" ht="12.75" customHeight="1" x14ac:dyDescent="0.2">
      <c r="A15" s="60"/>
      <c r="B15" s="63"/>
      <c r="C15" s="63"/>
      <c r="D15" s="61"/>
      <c r="E15" s="62"/>
      <c r="F15" s="62"/>
    </row>
    <row r="16" spans="1:6" ht="12.75" customHeight="1" x14ac:dyDescent="0.2">
      <c r="A16" s="60"/>
      <c r="B16" s="63"/>
      <c r="C16" s="63"/>
      <c r="D16" s="61"/>
      <c r="E16" s="62"/>
      <c r="F16" s="62"/>
    </row>
    <row r="17" spans="1:6" ht="12.75" customHeight="1" x14ac:dyDescent="0.2">
      <c r="A17" s="60"/>
      <c r="B17" s="63"/>
      <c r="C17" s="63"/>
      <c r="D17" s="61"/>
      <c r="E17" s="62"/>
      <c r="F17" s="62"/>
    </row>
    <row r="18" spans="1:6" ht="12.75" customHeight="1" x14ac:dyDescent="0.2">
      <c r="A18" s="60"/>
      <c r="B18" s="63"/>
      <c r="C18" s="63"/>
      <c r="D18" s="61"/>
      <c r="E18" s="62"/>
      <c r="F18" s="62"/>
    </row>
    <row r="19" spans="1:6" ht="12.75" customHeight="1" x14ac:dyDescent="0.2">
      <c r="A19" s="60"/>
      <c r="B19" s="63"/>
      <c r="C19" s="63"/>
      <c r="D19" s="61"/>
      <c r="E19" s="62"/>
      <c r="F19" s="62"/>
    </row>
    <row r="20" spans="1:6" ht="12.75" customHeight="1" x14ac:dyDescent="0.2">
      <c r="A20" s="60"/>
      <c r="B20" s="63"/>
      <c r="C20" s="63"/>
      <c r="D20" s="61"/>
      <c r="E20" s="62"/>
      <c r="F20" s="62"/>
    </row>
    <row r="21" spans="1:6" ht="15" customHeight="1" x14ac:dyDescent="0.2">
      <c r="A21" s="64"/>
      <c r="B21" s="65" t="s">
        <v>151</v>
      </c>
      <c r="C21" s="65"/>
      <c r="D21" s="66"/>
      <c r="E21" s="67"/>
      <c r="F21" s="67"/>
    </row>
    <row r="22" spans="1:6" ht="15" customHeight="1" x14ac:dyDescent="0.2">
      <c r="A22" s="64"/>
      <c r="B22" s="64"/>
      <c r="C22" s="64"/>
      <c r="D22" s="66"/>
      <c r="E22" s="67"/>
      <c r="F22" s="67"/>
    </row>
    <row r="23" spans="1:6" ht="15" customHeight="1" x14ac:dyDescent="0.2">
      <c r="A23" s="64"/>
      <c r="B23" s="65" t="s">
        <v>152</v>
      </c>
      <c r="C23" s="65"/>
      <c r="D23" s="66"/>
      <c r="E23" s="67"/>
      <c r="F23" s="67"/>
    </row>
    <row r="24" spans="1:6" ht="15" customHeight="1" x14ac:dyDescent="0.2">
      <c r="A24" s="64"/>
      <c r="B24" s="26" t="s">
        <v>153</v>
      </c>
      <c r="C24" s="64"/>
      <c r="D24" s="66"/>
      <c r="E24" s="67"/>
      <c r="F24" s="67"/>
    </row>
    <row r="25" spans="1:6" ht="15" customHeight="1" x14ac:dyDescent="0.2">
      <c r="A25" s="64"/>
      <c r="B25" s="64" t="s">
        <v>154</v>
      </c>
      <c r="C25" s="64"/>
      <c r="D25" s="66"/>
      <c r="E25" s="67"/>
      <c r="F25" s="67"/>
    </row>
    <row r="26" spans="1:6" ht="15" customHeight="1" x14ac:dyDescent="0.2">
      <c r="A26" s="64"/>
      <c r="B26" s="64" t="s">
        <v>155</v>
      </c>
      <c r="C26" s="64"/>
      <c r="D26" s="66"/>
      <c r="E26" s="67"/>
      <c r="F26" s="67"/>
    </row>
    <row r="27" spans="1:6" ht="15" customHeight="1" x14ac:dyDescent="0.2">
      <c r="A27" s="65"/>
      <c r="B27" s="64"/>
      <c r="C27" s="64"/>
      <c r="D27" s="68"/>
      <c r="E27" s="69"/>
      <c r="F27" s="69"/>
    </row>
    <row r="28" spans="1:6" ht="15.95" customHeight="1" x14ac:dyDescent="0.2">
      <c r="A28" s="64"/>
      <c r="B28" s="65"/>
      <c r="C28" s="65"/>
      <c r="D28" s="69" t="s">
        <v>15</v>
      </c>
      <c r="E28" s="70" t="s">
        <v>156</v>
      </c>
      <c r="F28" s="70"/>
    </row>
    <row r="29" spans="1:6" ht="13.5" customHeight="1" thickBot="1" x14ac:dyDescent="0.25">
      <c r="A29" s="71"/>
      <c r="B29" s="71"/>
      <c r="C29" s="71"/>
      <c r="D29" s="72"/>
      <c r="E29" s="73"/>
      <c r="F29" s="73"/>
    </row>
    <row r="30" spans="1:6" ht="21.75" customHeight="1" x14ac:dyDescent="0.2">
      <c r="A30" s="74" t="s">
        <v>0</v>
      </c>
      <c r="B30" s="74"/>
      <c r="C30" s="74"/>
      <c r="D30" s="74"/>
      <c r="E30" s="74"/>
      <c r="F30" s="75"/>
    </row>
    <row r="31" spans="1:6" ht="14.25" customHeight="1" x14ac:dyDescent="0.2">
      <c r="A31" s="76"/>
      <c r="B31" s="76"/>
      <c r="C31" s="76"/>
      <c r="D31" s="76"/>
      <c r="E31" s="76"/>
      <c r="F31" s="76"/>
    </row>
    <row r="32" spans="1:6" ht="14.25" customHeight="1" x14ac:dyDescent="0.2">
      <c r="A32" s="77"/>
      <c r="B32" s="78" t="s">
        <v>6</v>
      </c>
      <c r="C32" s="79"/>
      <c r="D32" s="80"/>
      <c r="E32" s="81"/>
      <c r="F32" s="81"/>
    </row>
    <row r="33" spans="1:6" ht="14.25" customHeight="1" x14ac:dyDescent="0.2">
      <c r="A33" s="77"/>
      <c r="B33" s="77"/>
      <c r="C33" s="77"/>
      <c r="D33" s="80"/>
      <c r="E33" s="81"/>
      <c r="F33" s="81"/>
    </row>
    <row r="34" spans="1:6" ht="14.25" customHeight="1" x14ac:dyDescent="0.2">
      <c r="A34" s="77"/>
      <c r="B34" s="82" t="s">
        <v>157</v>
      </c>
      <c r="C34" s="83"/>
      <c r="D34" s="84"/>
      <c r="E34" s="84"/>
      <c r="F34" s="84"/>
    </row>
    <row r="35" spans="1:6" ht="14.25" customHeight="1" x14ac:dyDescent="0.2">
      <c r="A35" s="77"/>
      <c r="B35" s="82" t="s">
        <v>158</v>
      </c>
      <c r="C35" s="85"/>
      <c r="D35" s="84"/>
      <c r="E35" s="84"/>
      <c r="F35" s="84"/>
    </row>
    <row r="36" spans="1:6" ht="14.25" customHeight="1" x14ac:dyDescent="0.2">
      <c r="A36" s="77"/>
      <c r="B36" s="82" t="s">
        <v>159</v>
      </c>
      <c r="C36" s="83"/>
      <c r="D36" s="84"/>
      <c r="E36" s="84"/>
      <c r="F36" s="84"/>
    </row>
    <row r="37" spans="1:6" ht="14.25" customHeight="1" x14ac:dyDescent="0.2">
      <c r="A37" s="77"/>
      <c r="B37" s="82"/>
      <c r="C37" s="83"/>
      <c r="D37" s="84"/>
      <c r="E37" s="84"/>
      <c r="F37" s="84"/>
    </row>
    <row r="38" spans="1:6" ht="14.25" customHeight="1" x14ac:dyDescent="0.2">
      <c r="A38" s="77"/>
      <c r="B38" s="82"/>
      <c r="C38" s="83"/>
      <c r="D38" s="84"/>
      <c r="E38" s="84"/>
      <c r="F38" s="84"/>
    </row>
    <row r="39" spans="1:6" ht="14.25" customHeight="1" x14ac:dyDescent="0.2">
      <c r="A39" s="77"/>
      <c r="B39" s="82"/>
      <c r="C39" s="83"/>
      <c r="D39" s="84"/>
      <c r="E39" s="84"/>
      <c r="F39" s="84"/>
    </row>
    <row r="40" spans="1:6" ht="14.25" customHeight="1" x14ac:dyDescent="0.2">
      <c r="A40" s="77"/>
      <c r="B40" s="82"/>
      <c r="C40" s="85"/>
      <c r="D40" s="84"/>
      <c r="E40" s="84"/>
      <c r="F40" s="84"/>
    </row>
    <row r="41" spans="1:6" ht="14.25" customHeight="1" x14ac:dyDescent="0.2">
      <c r="A41" s="77"/>
      <c r="B41" s="82"/>
      <c r="C41" s="83"/>
      <c r="D41" s="84"/>
      <c r="E41" s="84"/>
      <c r="F41" s="84"/>
    </row>
    <row r="42" spans="1:6" ht="14.25" customHeight="1" x14ac:dyDescent="0.2">
      <c r="A42" s="77"/>
      <c r="B42" s="82"/>
      <c r="C42" s="83"/>
      <c r="D42" s="84"/>
      <c r="E42" s="84"/>
      <c r="F42" s="84"/>
    </row>
    <row r="43" spans="1:6" ht="14.25" customHeight="1" x14ac:dyDescent="0.2">
      <c r="A43" s="77"/>
      <c r="B43" s="82"/>
      <c r="C43" s="83"/>
      <c r="D43" s="84"/>
      <c r="E43" s="84"/>
      <c r="F43" s="84"/>
    </row>
    <row r="44" spans="1:6" ht="14.25" customHeight="1" x14ac:dyDescent="0.2">
      <c r="A44" s="77"/>
      <c r="B44" s="82"/>
      <c r="C44" s="83"/>
      <c r="D44" s="84"/>
      <c r="E44" s="84"/>
      <c r="F44" s="84"/>
    </row>
    <row r="45" spans="1:6" ht="14.25" customHeight="1" x14ac:dyDescent="0.2">
      <c r="A45" s="77"/>
      <c r="B45" s="82"/>
      <c r="C45" s="83"/>
      <c r="D45" s="84"/>
      <c r="E45" s="84"/>
      <c r="F45" s="84"/>
    </row>
    <row r="46" spans="1:6" ht="14.25" customHeight="1" x14ac:dyDescent="0.2">
      <c r="A46" s="77"/>
      <c r="B46" s="82"/>
      <c r="C46" s="83"/>
      <c r="D46" s="84"/>
      <c r="E46" s="84"/>
      <c r="F46" s="84"/>
    </row>
    <row r="47" spans="1:6" ht="14.25" customHeight="1" x14ac:dyDescent="0.2">
      <c r="A47" s="77"/>
      <c r="B47" s="82"/>
      <c r="C47" s="83"/>
      <c r="D47" s="84"/>
      <c r="E47" s="84"/>
      <c r="F47" s="84"/>
    </row>
    <row r="48" spans="1:6" ht="14.25" customHeight="1" x14ac:dyDescent="0.2">
      <c r="A48" s="77"/>
      <c r="B48" s="82"/>
      <c r="C48" s="83"/>
      <c r="D48" s="84"/>
      <c r="E48" s="84"/>
      <c r="F48" s="84"/>
    </row>
    <row r="49" spans="1:6" ht="14.25" customHeight="1" x14ac:dyDescent="0.2">
      <c r="A49" s="77"/>
      <c r="B49" s="82"/>
      <c r="C49" s="83"/>
      <c r="D49" s="84"/>
      <c r="E49" s="84"/>
      <c r="F49" s="84"/>
    </row>
    <row r="50" spans="1:6" ht="14.25" customHeight="1" x14ac:dyDescent="0.2">
      <c r="A50" s="77"/>
      <c r="B50" s="82"/>
      <c r="C50" s="86"/>
      <c r="D50" s="86"/>
      <c r="E50" s="84"/>
      <c r="F50" s="84"/>
    </row>
    <row r="51" spans="1:6" ht="14.25" customHeight="1" x14ac:dyDescent="0.2">
      <c r="A51" s="77"/>
      <c r="B51" s="82"/>
      <c r="C51" s="83"/>
      <c r="D51" s="84"/>
      <c r="E51" s="84"/>
      <c r="F51" s="84"/>
    </row>
    <row r="52" spans="1:6" ht="14.25" customHeight="1" x14ac:dyDescent="0.2">
      <c r="A52" s="77"/>
      <c r="B52" s="82"/>
      <c r="C52" s="83"/>
      <c r="D52" s="84"/>
      <c r="E52" s="84"/>
      <c r="F52" s="84"/>
    </row>
    <row r="53" spans="1:6" ht="14.25" customHeight="1" x14ac:dyDescent="0.2">
      <c r="A53" s="77"/>
      <c r="B53" s="82"/>
      <c r="C53" s="83"/>
      <c r="D53" s="84"/>
      <c r="E53" s="84"/>
      <c r="F53" s="84"/>
    </row>
    <row r="54" spans="1:6" ht="14.25" customHeight="1" x14ac:dyDescent="0.2">
      <c r="A54" s="77"/>
      <c r="B54" s="82"/>
      <c r="C54" s="83"/>
      <c r="D54" s="84"/>
      <c r="E54" s="84"/>
      <c r="F54" s="84"/>
    </row>
    <row r="55" spans="1:6" ht="14.25" customHeight="1" x14ac:dyDescent="0.2">
      <c r="A55" s="77"/>
      <c r="B55" s="82"/>
      <c r="C55" s="83"/>
      <c r="D55" s="84"/>
      <c r="E55" s="84"/>
      <c r="F55" s="84"/>
    </row>
    <row r="56" spans="1:6" ht="14.25" customHeight="1" x14ac:dyDescent="0.2">
      <c r="A56" s="77"/>
      <c r="B56" s="82"/>
      <c r="C56" s="83"/>
      <c r="D56" s="84"/>
      <c r="E56" s="84"/>
      <c r="F56" s="84"/>
    </row>
    <row r="57" spans="1:6" ht="14.25" customHeight="1" x14ac:dyDescent="0.2">
      <c r="A57" s="77"/>
      <c r="B57" s="82"/>
      <c r="C57" s="83"/>
      <c r="D57" s="84"/>
      <c r="E57" s="84"/>
      <c r="F57" s="84"/>
    </row>
    <row r="58" spans="1:6" ht="14.25" customHeight="1" x14ac:dyDescent="0.2">
      <c r="A58" s="77"/>
      <c r="B58" s="82"/>
      <c r="C58" s="83"/>
      <c r="D58" s="84"/>
      <c r="E58" s="84"/>
      <c r="F58" s="84"/>
    </row>
    <row r="59" spans="1:6" ht="14.25" customHeight="1" x14ac:dyDescent="0.2">
      <c r="A59" s="77"/>
      <c r="B59" s="82"/>
      <c r="C59" s="83"/>
      <c r="D59" s="84"/>
      <c r="E59" s="84"/>
      <c r="F59" s="84"/>
    </row>
    <row r="60" spans="1:6" ht="14.25" customHeight="1" x14ac:dyDescent="0.2">
      <c r="A60" s="77"/>
      <c r="B60" s="82"/>
      <c r="C60" s="83"/>
      <c r="D60" s="84"/>
      <c r="E60" s="84"/>
      <c r="F60" s="84"/>
    </row>
    <row r="61" spans="1:6" ht="14.25" customHeight="1" x14ac:dyDescent="0.2">
      <c r="A61" s="77"/>
      <c r="B61" s="82"/>
      <c r="C61" s="83"/>
      <c r="D61" s="84"/>
      <c r="E61" s="84"/>
      <c r="F61" s="84"/>
    </row>
    <row r="62" spans="1:6" ht="14.25" customHeight="1" x14ac:dyDescent="0.2">
      <c r="A62" s="77"/>
      <c r="B62" s="82"/>
      <c r="C62" s="83"/>
      <c r="D62" s="84"/>
      <c r="E62" s="84"/>
      <c r="F62" s="84"/>
    </row>
    <row r="63" spans="1:6" ht="14.25" customHeight="1" x14ac:dyDescent="0.2">
      <c r="A63" s="77"/>
      <c r="B63" s="87"/>
      <c r="C63" s="88"/>
      <c r="D63" s="89"/>
      <c r="E63" s="84"/>
      <c r="F63" s="84"/>
    </row>
    <row r="64" spans="1:6" ht="14.25" customHeight="1" x14ac:dyDescent="0.2">
      <c r="A64" s="77"/>
      <c r="B64" s="87"/>
      <c r="C64" s="90"/>
      <c r="D64" s="81"/>
      <c r="E64" s="84"/>
      <c r="F64" s="84"/>
    </row>
    <row r="65" spans="1:6" ht="14.25" customHeight="1" x14ac:dyDescent="0.2">
      <c r="A65" s="77"/>
      <c r="B65" s="82"/>
      <c r="C65" s="91" t="s">
        <v>160</v>
      </c>
      <c r="D65" s="92" t="s">
        <v>161</v>
      </c>
      <c r="E65" s="84"/>
      <c r="F65" s="84"/>
    </row>
    <row r="66" spans="1:6" ht="14.25" customHeight="1" x14ac:dyDescent="0.2">
      <c r="A66" s="77"/>
      <c r="B66" s="82"/>
      <c r="C66" s="93">
        <v>4.5</v>
      </c>
      <c r="D66" s="94">
        <v>400</v>
      </c>
      <c r="E66" s="95"/>
      <c r="F66" s="95"/>
    </row>
    <row r="67" spans="1:6" ht="14.25" customHeight="1" x14ac:dyDescent="0.2">
      <c r="A67" s="77"/>
      <c r="B67" s="87"/>
      <c r="C67" s="93"/>
      <c r="D67" s="94"/>
      <c r="E67" s="84"/>
      <c r="F67" s="84"/>
    </row>
    <row r="68" spans="1:6" ht="13.5" customHeight="1" x14ac:dyDescent="0.2">
      <c r="A68" s="77"/>
      <c r="B68" s="87"/>
      <c r="C68" s="96"/>
      <c r="D68" s="96"/>
      <c r="E68" s="96"/>
      <c r="F68" s="77"/>
    </row>
    <row r="69" spans="1:6" ht="15.95" customHeight="1" x14ac:dyDescent="0.2">
      <c r="A69" s="64"/>
      <c r="B69" s="97" t="s">
        <v>18</v>
      </c>
      <c r="C69" s="97"/>
      <c r="D69" s="66"/>
      <c r="E69" s="98">
        <v>1800</v>
      </c>
      <c r="F69" s="98"/>
    </row>
    <row r="70" spans="1:6" ht="15.95" customHeight="1" x14ac:dyDescent="0.2">
      <c r="A70" s="64"/>
      <c r="B70" s="99" t="s">
        <v>16</v>
      </c>
      <c r="C70" s="100"/>
      <c r="D70" s="66"/>
      <c r="E70" s="101">
        <v>0</v>
      </c>
      <c r="F70" s="101"/>
    </row>
    <row r="71" spans="1:6" ht="15.95" customHeight="1" x14ac:dyDescent="0.2">
      <c r="A71" s="64"/>
      <c r="B71" s="102" t="s">
        <v>162</v>
      </c>
      <c r="C71" s="100"/>
      <c r="D71" s="66"/>
      <c r="E71" s="101">
        <v>0</v>
      </c>
      <c r="F71" s="101"/>
    </row>
    <row r="72" spans="1:6" ht="15.95" customHeight="1" x14ac:dyDescent="0.2">
      <c r="A72" s="64"/>
      <c r="B72" s="102" t="s">
        <v>163</v>
      </c>
      <c r="C72" s="100"/>
      <c r="D72" s="66"/>
      <c r="E72" s="101">
        <v>0</v>
      </c>
      <c r="F72" s="101"/>
    </row>
    <row r="73" spans="1:6" ht="15.95" customHeight="1" x14ac:dyDescent="0.2">
      <c r="A73" s="64"/>
      <c r="B73" s="65" t="s">
        <v>17</v>
      </c>
      <c r="C73" s="97"/>
      <c r="D73" s="66"/>
      <c r="E73" s="103">
        <v>1800</v>
      </c>
      <c r="F73" s="103"/>
    </row>
    <row r="74" spans="1:6" ht="15.95" customHeight="1" x14ac:dyDescent="0.2">
      <c r="A74" s="64"/>
      <c r="B74" s="100" t="s">
        <v>5</v>
      </c>
      <c r="C74" s="104">
        <v>0.05</v>
      </c>
      <c r="D74" s="100"/>
      <c r="E74" s="105">
        <v>90</v>
      </c>
      <c r="F74" s="105"/>
    </row>
    <row r="75" spans="1:6" ht="15.95" customHeight="1" x14ac:dyDescent="0.2">
      <c r="A75" s="64"/>
      <c r="B75" s="106" t="s">
        <v>4</v>
      </c>
      <c r="C75" s="107">
        <v>9.9750000000000005E-2</v>
      </c>
      <c r="D75" s="100"/>
      <c r="E75" s="108">
        <v>179.55</v>
      </c>
      <c r="F75" s="105"/>
    </row>
    <row r="76" spans="1:6" ht="15.95" customHeight="1" x14ac:dyDescent="0.2">
      <c r="A76" s="64"/>
      <c r="B76" s="78"/>
      <c r="C76" s="64"/>
      <c r="D76" s="66"/>
      <c r="E76" s="67"/>
      <c r="F76" s="67"/>
    </row>
    <row r="77" spans="1:6" ht="15.95" customHeight="1" thickBot="1" x14ac:dyDescent="0.25">
      <c r="A77" s="64"/>
      <c r="B77" s="109" t="s">
        <v>19</v>
      </c>
      <c r="C77" s="97"/>
      <c r="D77" s="110"/>
      <c r="E77" s="111">
        <v>2069.5500000000002</v>
      </c>
      <c r="F77" s="112"/>
    </row>
    <row r="78" spans="1:6" ht="15.95" customHeight="1" thickTop="1" x14ac:dyDescent="0.2">
      <c r="A78" s="64"/>
      <c r="B78" s="106"/>
      <c r="C78" s="106"/>
      <c r="D78" s="106"/>
      <c r="E78" s="113"/>
      <c r="F78" s="106"/>
    </row>
    <row r="79" spans="1:6" ht="15.95" customHeight="1" x14ac:dyDescent="0.2">
      <c r="A79" s="64"/>
      <c r="B79" s="78" t="s">
        <v>21</v>
      </c>
      <c r="C79" s="106"/>
      <c r="D79" s="66"/>
      <c r="E79" s="67">
        <v>0</v>
      </c>
      <c r="F79" s="67"/>
    </row>
    <row r="80" spans="1:6" ht="15.95" customHeight="1" x14ac:dyDescent="0.2">
      <c r="A80" s="64"/>
      <c r="B80" s="97"/>
      <c r="C80" s="106"/>
      <c r="D80" s="106"/>
      <c r="E80" s="113"/>
      <c r="F80" s="106"/>
    </row>
    <row r="81" spans="1:6" ht="15.95" customHeight="1" x14ac:dyDescent="0.2">
      <c r="A81" s="64"/>
      <c r="B81" s="114" t="s">
        <v>20</v>
      </c>
      <c r="C81" s="115"/>
      <c r="D81" s="116"/>
      <c r="E81" s="117">
        <v>2069.5500000000002</v>
      </c>
      <c r="F81" s="67"/>
    </row>
    <row r="82" spans="1:6" ht="15.95" customHeight="1" x14ac:dyDescent="0.2">
      <c r="A82" s="64"/>
      <c r="B82" s="64"/>
      <c r="C82" s="64"/>
      <c r="D82" s="66"/>
      <c r="E82" s="67"/>
      <c r="F82" s="67"/>
    </row>
    <row r="83" spans="1:6" ht="15.95" customHeight="1" x14ac:dyDescent="0.2">
      <c r="A83" s="118"/>
      <c r="B83" s="119"/>
      <c r="C83" s="120"/>
      <c r="D83" s="120"/>
      <c r="E83" s="120"/>
      <c r="F83" s="121"/>
    </row>
    <row r="84" spans="1:6" ht="15.95" customHeight="1" x14ac:dyDescent="0.2">
      <c r="A84" s="122" t="s">
        <v>43</v>
      </c>
      <c r="B84" s="122"/>
      <c r="C84" s="122"/>
      <c r="D84" s="122"/>
      <c r="E84" s="122"/>
      <c r="F84" s="78"/>
    </row>
    <row r="85" spans="1:6" ht="15.95" customHeight="1" x14ac:dyDescent="0.2">
      <c r="A85" s="123" t="s">
        <v>44</v>
      </c>
      <c r="B85" s="123"/>
      <c r="C85" s="123"/>
      <c r="D85" s="123"/>
      <c r="E85" s="123"/>
      <c r="F85" s="124"/>
    </row>
    <row r="86" spans="1:6" ht="15.95" customHeight="1" x14ac:dyDescent="0.2">
      <c r="A86" s="125"/>
      <c r="B86" s="125"/>
      <c r="C86" s="125"/>
      <c r="D86" s="125"/>
      <c r="E86" s="125"/>
      <c r="F86" s="124"/>
    </row>
    <row r="87" spans="1:6" ht="15.95" customHeight="1" x14ac:dyDescent="0.2">
      <c r="A87" s="125"/>
      <c r="B87" s="125"/>
      <c r="C87" s="125"/>
      <c r="D87" s="125"/>
      <c r="E87" s="125"/>
      <c r="F87" s="124"/>
    </row>
    <row r="88" spans="1:6" ht="15.95" customHeight="1" x14ac:dyDescent="0.2">
      <c r="A88" s="126" t="s">
        <v>7</v>
      </c>
      <c r="B88" s="126"/>
      <c r="C88" s="126"/>
      <c r="D88" s="126"/>
      <c r="E88" s="126"/>
      <c r="F88" s="12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56</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70</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71</v>
      </c>
      <c r="C32" s="52"/>
      <c r="D32" s="52"/>
      <c r="E32" s="29"/>
      <c r="F32" s="22"/>
    </row>
    <row r="33" spans="1:6" ht="14.25" x14ac:dyDescent="0.2">
      <c r="A33" s="22"/>
      <c r="B33" s="52"/>
      <c r="C33" s="52"/>
      <c r="D33" s="52"/>
      <c r="E33" s="29"/>
      <c r="F33" s="22"/>
    </row>
    <row r="34" spans="1:6" ht="13.5" customHeight="1" x14ac:dyDescent="0.2">
      <c r="A34" s="22"/>
      <c r="B34" s="52" t="s">
        <v>72</v>
      </c>
      <c r="C34" s="52"/>
      <c r="D34" s="52"/>
      <c r="E34" s="29"/>
      <c r="F34" s="22"/>
    </row>
    <row r="35" spans="1:6" ht="14.25" x14ac:dyDescent="0.2">
      <c r="A35" s="22"/>
      <c r="B35" s="52"/>
      <c r="C35" s="52"/>
      <c r="D35" s="52"/>
      <c r="E35" s="29"/>
      <c r="F35" s="22"/>
    </row>
    <row r="36" spans="1:6" ht="14.25" customHeight="1" x14ac:dyDescent="0.2">
      <c r="A36" s="22"/>
      <c r="B36" s="52" t="s">
        <v>73</v>
      </c>
      <c r="C36" s="52"/>
      <c r="D36" s="52"/>
      <c r="E36" s="29"/>
      <c r="F36" s="22"/>
    </row>
    <row r="37" spans="1:6" ht="14.25" x14ac:dyDescent="0.2">
      <c r="A37" s="22"/>
      <c r="B37" s="52"/>
      <c r="C37" s="52"/>
      <c r="D37" s="52"/>
      <c r="E37" s="29"/>
      <c r="F37" s="22"/>
    </row>
    <row r="38" spans="1:6" ht="14.25" x14ac:dyDescent="0.2">
      <c r="A38" s="22"/>
      <c r="B38" s="52" t="s">
        <v>74</v>
      </c>
      <c r="C38" s="52"/>
      <c r="D38" s="52"/>
      <c r="E38" s="29"/>
      <c r="F38" s="22"/>
    </row>
    <row r="39" spans="1:6" ht="14.25" x14ac:dyDescent="0.2">
      <c r="A39" s="22"/>
      <c r="B39" s="52"/>
      <c r="C39" s="52"/>
      <c r="D39" s="52"/>
      <c r="E39" s="29"/>
      <c r="F39" s="22"/>
    </row>
    <row r="40" spans="1:6" ht="30.75" customHeight="1" x14ac:dyDescent="0.2">
      <c r="A40" s="22"/>
      <c r="B40" s="52" t="s">
        <v>79</v>
      </c>
      <c r="C40" s="52"/>
      <c r="D40" s="52"/>
      <c r="E40" s="29"/>
      <c r="F40" s="22"/>
    </row>
    <row r="41" spans="1:6" ht="14.25" x14ac:dyDescent="0.2">
      <c r="A41" s="22"/>
      <c r="B41" s="52"/>
      <c r="C41" s="52"/>
      <c r="D41" s="52"/>
      <c r="E41" s="29"/>
      <c r="F41" s="22"/>
    </row>
    <row r="42" spans="1:6" ht="14.25" customHeight="1" x14ac:dyDescent="0.2">
      <c r="A42" s="22"/>
      <c r="B42" s="52" t="s">
        <v>75</v>
      </c>
      <c r="C42" s="52"/>
      <c r="D42" s="52"/>
      <c r="E42" s="29"/>
      <c r="F42" s="22"/>
    </row>
    <row r="43" spans="1:6" ht="14.25" x14ac:dyDescent="0.2">
      <c r="A43" s="22"/>
      <c r="B43" s="52"/>
      <c r="C43" s="52"/>
      <c r="D43" s="52"/>
      <c r="E43" s="29"/>
      <c r="F43" s="22"/>
    </row>
    <row r="44" spans="1:6" ht="14.25" x14ac:dyDescent="0.2">
      <c r="A44" s="22"/>
      <c r="B44" s="52" t="s">
        <v>76</v>
      </c>
      <c r="C44" s="52"/>
      <c r="D44" s="52"/>
      <c r="E44" s="29"/>
      <c r="F44" s="22"/>
    </row>
    <row r="45" spans="1:6" ht="14.25" x14ac:dyDescent="0.2">
      <c r="A45" s="22"/>
      <c r="B45" s="52"/>
      <c r="C45" s="52"/>
      <c r="D45" s="52"/>
      <c r="E45" s="29"/>
      <c r="F45" s="22"/>
    </row>
    <row r="46" spans="1:6" ht="14.25" x14ac:dyDescent="0.2">
      <c r="A46" s="22"/>
      <c r="B46" s="52" t="s">
        <v>45</v>
      </c>
      <c r="C46" s="52"/>
      <c r="D46" s="52"/>
      <c r="E46" s="29"/>
      <c r="F46" s="22"/>
    </row>
    <row r="47" spans="1:6" ht="14.25" x14ac:dyDescent="0.2">
      <c r="A47" s="22"/>
      <c r="B47" s="52"/>
      <c r="C47" s="52"/>
      <c r="D47" s="52"/>
      <c r="E47" s="29"/>
      <c r="F47" s="22"/>
    </row>
    <row r="48" spans="1:6" ht="14.25" x14ac:dyDescent="0.2">
      <c r="A48" s="22"/>
      <c r="B48" s="52" t="s">
        <v>25</v>
      </c>
      <c r="C48" s="52"/>
      <c r="D48" s="52"/>
      <c r="E48" s="29"/>
      <c r="F48" s="22"/>
    </row>
    <row r="49" spans="1:6" ht="14.25" x14ac:dyDescent="0.2">
      <c r="A49" s="22"/>
      <c r="B49" s="52"/>
      <c r="C49" s="52"/>
      <c r="D49" s="52"/>
      <c r="E49" s="29"/>
      <c r="F49" s="22"/>
    </row>
    <row r="50" spans="1:6" ht="14.25" x14ac:dyDescent="0.2">
      <c r="A50" s="22"/>
      <c r="B50" s="52" t="s">
        <v>64</v>
      </c>
      <c r="C50" s="52"/>
      <c r="D50" s="52"/>
      <c r="E50" s="29"/>
      <c r="F50" s="22"/>
    </row>
    <row r="51" spans="1:6" ht="14.25" x14ac:dyDescent="0.2">
      <c r="A51" s="22"/>
      <c r="B51" s="52"/>
      <c r="C51" s="52"/>
      <c r="D51" s="52"/>
      <c r="E51" s="29"/>
      <c r="F51" s="22"/>
    </row>
    <row r="52" spans="1:6" ht="14.25" x14ac:dyDescent="0.2">
      <c r="A52" s="22"/>
      <c r="B52" s="52" t="s">
        <v>26</v>
      </c>
      <c r="C52" s="52"/>
      <c r="D52" s="52"/>
      <c r="E52" s="29"/>
      <c r="F52" s="22"/>
    </row>
    <row r="53" spans="1:6" ht="14.25" x14ac:dyDescent="0.2">
      <c r="A53" s="22"/>
      <c r="B53" s="52"/>
      <c r="C53" s="52"/>
      <c r="D53" s="52"/>
      <c r="E53" s="29"/>
      <c r="F53" s="22"/>
    </row>
    <row r="54" spans="1:6" ht="14.25" x14ac:dyDescent="0.2">
      <c r="A54" s="22"/>
      <c r="B54" s="52" t="s">
        <v>24</v>
      </c>
      <c r="C54" s="52"/>
      <c r="D54" s="52"/>
      <c r="E54" s="29"/>
      <c r="F54" s="22"/>
    </row>
    <row r="55" spans="1:6" ht="14.25" x14ac:dyDescent="0.2">
      <c r="A55" s="22"/>
      <c r="B55" s="52"/>
      <c r="C55" s="52"/>
      <c r="D55" s="52"/>
      <c r="E55" s="29"/>
      <c r="F55" s="22"/>
    </row>
    <row r="56" spans="1:6" ht="14.25" x14ac:dyDescent="0.2">
      <c r="A56" s="22"/>
      <c r="B56" s="52" t="s">
        <v>27</v>
      </c>
      <c r="C56" s="52"/>
      <c r="D56" s="52"/>
      <c r="E56" s="29"/>
      <c r="F56" s="22"/>
    </row>
    <row r="57" spans="1:6" ht="14.25" x14ac:dyDescent="0.2">
      <c r="A57" s="22"/>
      <c r="B57" s="52"/>
      <c r="C57" s="52"/>
      <c r="D57" s="52"/>
      <c r="E57" s="29"/>
      <c r="F57" s="22"/>
    </row>
    <row r="58" spans="1:6" ht="14.25" x14ac:dyDescent="0.2">
      <c r="A58" s="22"/>
      <c r="B58" s="52" t="s">
        <v>77</v>
      </c>
      <c r="C58" s="52"/>
      <c r="D58" s="52"/>
      <c r="E58" s="29"/>
      <c r="F58" s="22"/>
    </row>
    <row r="59" spans="1:6" ht="14.25" x14ac:dyDescent="0.2">
      <c r="A59" s="22"/>
      <c r="B59" s="52"/>
      <c r="C59" s="52"/>
      <c r="D59" s="52"/>
      <c r="E59" s="29"/>
      <c r="F59" s="22"/>
    </row>
    <row r="60" spans="1:6" ht="14.25" x14ac:dyDescent="0.2">
      <c r="A60" s="22"/>
      <c r="B60" s="52" t="s">
        <v>78</v>
      </c>
      <c r="C60" s="52"/>
      <c r="D60" s="52"/>
      <c r="E60" s="29"/>
      <c r="F60" s="22"/>
    </row>
    <row r="61" spans="1:6" ht="13.5" customHeight="1" x14ac:dyDescent="0.2">
      <c r="A61" s="22"/>
      <c r="B61" s="52"/>
      <c r="C61" s="52"/>
      <c r="D61" s="52"/>
      <c r="E61" s="29"/>
      <c r="F61" s="22"/>
    </row>
    <row r="62" spans="1:6" ht="14.25" x14ac:dyDescent="0.2">
      <c r="A62" s="22"/>
      <c r="B62" s="52" t="s">
        <v>80</v>
      </c>
      <c r="C62" s="52"/>
      <c r="D62" s="52"/>
      <c r="E62" s="29"/>
      <c r="F62" s="22"/>
    </row>
    <row r="63" spans="1:6" ht="14.25" x14ac:dyDescent="0.2">
      <c r="A63" s="22"/>
      <c r="B63" s="52"/>
      <c r="C63" s="52"/>
      <c r="D63" s="52"/>
      <c r="E63" s="29"/>
      <c r="F63" s="22"/>
    </row>
    <row r="64" spans="1:6" ht="14.25" x14ac:dyDescent="0.2">
      <c r="A64" s="22"/>
      <c r="B64" s="52" t="s">
        <v>49</v>
      </c>
      <c r="C64" s="52"/>
      <c r="D64" s="52"/>
      <c r="E64" s="29"/>
      <c r="F64" s="22"/>
    </row>
    <row r="65" spans="1:6" ht="14.25" x14ac:dyDescent="0.2">
      <c r="A65" s="22"/>
      <c r="B65" s="52"/>
      <c r="C65" s="52"/>
      <c r="D65" s="52"/>
      <c r="E65" s="29"/>
      <c r="F65" s="22"/>
    </row>
    <row r="66" spans="1:6" ht="14.25" x14ac:dyDescent="0.2">
      <c r="A66" s="22"/>
      <c r="B66" s="52" t="s">
        <v>67</v>
      </c>
      <c r="C66" s="52"/>
      <c r="D66" s="52"/>
      <c r="E66" s="29"/>
      <c r="F66" s="22"/>
    </row>
    <row r="67" spans="1:6" ht="14.25" x14ac:dyDescent="0.2">
      <c r="A67" s="22"/>
      <c r="C67" s="23"/>
      <c r="D67" s="23"/>
      <c r="E67" s="29"/>
      <c r="F67" s="22"/>
    </row>
    <row r="68" spans="1:6" ht="14.25" x14ac:dyDescent="0.2">
      <c r="A68" s="22"/>
      <c r="B68" s="52" t="s">
        <v>68</v>
      </c>
      <c r="C68" s="52"/>
      <c r="D68" s="52"/>
      <c r="E68" s="29"/>
      <c r="F68" s="22"/>
    </row>
    <row r="69" spans="1:6" ht="13.5" customHeight="1" x14ac:dyDescent="0.2">
      <c r="A69" s="22"/>
      <c r="B69" s="26" t="s">
        <v>18</v>
      </c>
      <c r="C69" s="27"/>
      <c r="D69" s="27"/>
      <c r="E69" s="30">
        <f>70.5*230</f>
        <v>16215</v>
      </c>
      <c r="F69" s="22"/>
    </row>
    <row r="70" spans="1:6" ht="13.5" customHeight="1" x14ac:dyDescent="0.2">
      <c r="A70" s="22"/>
      <c r="B70" s="35" t="s">
        <v>16</v>
      </c>
      <c r="C70" s="27"/>
      <c r="D70" s="27"/>
      <c r="E70" s="31">
        <v>0</v>
      </c>
      <c r="F70" s="22"/>
    </row>
    <row r="71" spans="1:6" ht="13.5" customHeight="1" x14ac:dyDescent="0.2">
      <c r="A71" s="22"/>
      <c r="B71" s="35" t="s">
        <v>66</v>
      </c>
      <c r="C71" s="27"/>
      <c r="D71" s="27"/>
      <c r="E71" s="31">
        <f>0.75*300</f>
        <v>225</v>
      </c>
      <c r="F71" s="22"/>
    </row>
    <row r="72" spans="1:6" ht="13.5" customHeight="1" x14ac:dyDescent="0.2">
      <c r="A72" s="22"/>
      <c r="B72" s="26" t="s">
        <v>17</v>
      </c>
      <c r="C72" s="27"/>
      <c r="D72" s="27"/>
      <c r="E72" s="30">
        <f>SUM(E69:E71)</f>
        <v>16440</v>
      </c>
      <c r="F72" s="22"/>
    </row>
    <row r="73" spans="1:6" ht="13.5" customHeight="1" x14ac:dyDescent="0.2">
      <c r="A73" s="22"/>
      <c r="B73" s="27" t="s">
        <v>5</v>
      </c>
      <c r="C73" s="32">
        <v>0.05</v>
      </c>
      <c r="D73" s="27"/>
      <c r="E73" s="36">
        <f>ROUND(E72*C73,2)</f>
        <v>822</v>
      </c>
      <c r="F73" s="22"/>
    </row>
    <row r="74" spans="1:6" ht="13.5" customHeight="1" x14ac:dyDescent="0.2">
      <c r="A74" s="22"/>
      <c r="B74" s="27" t="s">
        <v>4</v>
      </c>
      <c r="C74" s="43">
        <v>9.9750000000000005E-2</v>
      </c>
      <c r="D74" s="27"/>
      <c r="E74" s="44">
        <f>ROUND(E72*C74,2)</f>
        <v>1639.89</v>
      </c>
      <c r="F74" s="22"/>
    </row>
    <row r="75" spans="1:6" ht="13.5" customHeight="1" x14ac:dyDescent="0.2">
      <c r="A75" s="22"/>
      <c r="B75" s="27"/>
      <c r="C75" s="27"/>
      <c r="D75" s="27"/>
      <c r="E75" s="33"/>
      <c r="F75" s="22"/>
    </row>
    <row r="76" spans="1:6" ht="16.5" customHeight="1" thickBot="1" x14ac:dyDescent="0.25">
      <c r="A76" s="22"/>
      <c r="B76" s="26" t="s">
        <v>19</v>
      </c>
      <c r="C76" s="27"/>
      <c r="D76" s="27"/>
      <c r="E76" s="34">
        <f>SUM(E72:E74)</f>
        <v>18901.89</v>
      </c>
      <c r="F76" s="22"/>
    </row>
    <row r="77" spans="1:6" ht="15.75" thickTop="1" x14ac:dyDescent="0.2">
      <c r="A77" s="22"/>
      <c r="B77" s="56"/>
      <c r="C77" s="56"/>
      <c r="D77" s="56"/>
      <c r="E77" s="37"/>
      <c r="F77" s="22"/>
    </row>
    <row r="78" spans="1:6" ht="15" x14ac:dyDescent="0.2">
      <c r="A78" s="22"/>
      <c r="B78" s="53" t="s">
        <v>21</v>
      </c>
      <c r="C78" s="53"/>
      <c r="D78" s="53"/>
      <c r="E78" s="37">
        <v>0</v>
      </c>
      <c r="F78" s="22"/>
    </row>
    <row r="79" spans="1:6" ht="15" x14ac:dyDescent="0.2">
      <c r="A79" s="22"/>
      <c r="B79" s="56"/>
      <c r="C79" s="56"/>
      <c r="D79" s="56"/>
      <c r="E79" s="37"/>
      <c r="F79" s="22"/>
    </row>
    <row r="80" spans="1:6" ht="19.5" customHeight="1" x14ac:dyDescent="0.2">
      <c r="A80" s="22"/>
      <c r="B80" s="38" t="s">
        <v>20</v>
      </c>
      <c r="C80" s="39"/>
      <c r="D80" s="39"/>
      <c r="E80" s="40">
        <f>E76-E78</f>
        <v>18901.89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43</v>
      </c>
      <c r="B84" s="58"/>
      <c r="C84" s="58"/>
      <c r="D84" s="58"/>
      <c r="E84" s="58"/>
      <c r="F84" s="58"/>
    </row>
    <row r="85" spans="1:6" ht="14.25" x14ac:dyDescent="0.2">
      <c r="A85" s="54" t="s">
        <v>44</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A88:F88"/>
    <mergeCell ref="B90:D90"/>
    <mergeCell ref="B33:D33"/>
    <mergeCell ref="B62:D62"/>
    <mergeCell ref="B78:D78"/>
    <mergeCell ref="B79:D79"/>
    <mergeCell ref="B83:E83"/>
    <mergeCell ref="A84:F84"/>
    <mergeCell ref="A85:F85"/>
    <mergeCell ref="B87:E87"/>
    <mergeCell ref="B65:D65"/>
    <mergeCell ref="B66:D66"/>
    <mergeCell ref="B68:D68"/>
    <mergeCell ref="B34:D34"/>
    <mergeCell ref="B61:D61"/>
    <mergeCell ref="B77:D77"/>
    <mergeCell ref="B64:D64"/>
    <mergeCell ref="B51:D51"/>
    <mergeCell ref="B52:D52"/>
    <mergeCell ref="B53:D53"/>
    <mergeCell ref="B54:D54"/>
    <mergeCell ref="B55:D55"/>
    <mergeCell ref="B56:D56"/>
    <mergeCell ref="B57:D57"/>
    <mergeCell ref="B58:D58"/>
    <mergeCell ref="B59:D59"/>
    <mergeCell ref="B60:D60"/>
    <mergeCell ref="B63:D63"/>
    <mergeCell ref="B50:D50"/>
    <mergeCell ref="B37:D37"/>
    <mergeCell ref="B40:D40"/>
    <mergeCell ref="B41:D41"/>
    <mergeCell ref="B42:D42"/>
    <mergeCell ref="B43:D43"/>
    <mergeCell ref="B44:D44"/>
    <mergeCell ref="B45:D45"/>
    <mergeCell ref="B46:D46"/>
    <mergeCell ref="B47:D47"/>
    <mergeCell ref="B48:D48"/>
    <mergeCell ref="B49:D49"/>
    <mergeCell ref="A30:F30"/>
    <mergeCell ref="B38:D38"/>
    <mergeCell ref="B39:D39"/>
    <mergeCell ref="B32:D32"/>
    <mergeCell ref="B35:D35"/>
    <mergeCell ref="B36:D36"/>
  </mergeCells>
  <dataValidations count="1">
    <dataValidation type="list" allowBlank="1" showInputMessage="1" showErrorMessage="1" sqref="B77:B79 B12:B20 B68 B32:B66"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56</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87</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84</v>
      </c>
      <c r="C32" s="52"/>
      <c r="D32" s="52"/>
      <c r="E32" s="29"/>
      <c r="F32" s="22"/>
    </row>
    <row r="33" spans="1:6" ht="14.25" x14ac:dyDescent="0.2">
      <c r="A33" s="22"/>
      <c r="B33" s="52"/>
      <c r="C33" s="52"/>
      <c r="D33" s="52"/>
      <c r="E33" s="29"/>
      <c r="F33" s="22"/>
    </row>
    <row r="34" spans="1:6" ht="43.5" customHeight="1" x14ac:dyDescent="0.2">
      <c r="A34" s="22"/>
      <c r="B34" s="52" t="s">
        <v>81</v>
      </c>
      <c r="C34" s="52"/>
      <c r="D34" s="52"/>
      <c r="E34" s="29"/>
      <c r="F34" s="22"/>
    </row>
    <row r="35" spans="1:6" ht="13.5" customHeight="1" x14ac:dyDescent="0.2">
      <c r="A35" s="22"/>
      <c r="B35" s="52"/>
      <c r="C35" s="52"/>
      <c r="D35" s="52"/>
      <c r="E35" s="29"/>
      <c r="F35" s="22"/>
    </row>
    <row r="36" spans="1:6" ht="14.25" x14ac:dyDescent="0.2">
      <c r="A36" s="22"/>
      <c r="B36" s="52" t="s">
        <v>64</v>
      </c>
      <c r="C36" s="52"/>
      <c r="D36" s="52"/>
      <c r="E36" s="29"/>
      <c r="F36" s="22"/>
    </row>
    <row r="37" spans="1:6" ht="14.25" customHeight="1" x14ac:dyDescent="0.2">
      <c r="A37" s="22"/>
      <c r="B37" s="52"/>
      <c r="C37" s="52"/>
      <c r="D37" s="52"/>
      <c r="E37" s="29"/>
      <c r="F37" s="22"/>
    </row>
    <row r="38" spans="1:6" ht="14.25" x14ac:dyDescent="0.2">
      <c r="A38" s="22"/>
      <c r="B38" s="52" t="s">
        <v>24</v>
      </c>
      <c r="C38" s="52"/>
      <c r="D38" s="52"/>
      <c r="E38" s="29"/>
      <c r="F38" s="22"/>
    </row>
    <row r="39" spans="1:6" ht="14.25" x14ac:dyDescent="0.2">
      <c r="A39" s="22"/>
      <c r="B39" s="52"/>
      <c r="C39" s="52"/>
      <c r="D39" s="52"/>
      <c r="E39" s="29"/>
      <c r="F39" s="22"/>
    </row>
    <row r="40" spans="1:6" ht="29.25" customHeight="1" x14ac:dyDescent="0.2">
      <c r="A40" s="22"/>
      <c r="B40" s="52" t="s">
        <v>82</v>
      </c>
      <c r="C40" s="52"/>
      <c r="D40" s="52"/>
      <c r="E40" s="29"/>
      <c r="F40" s="22"/>
    </row>
    <row r="41" spans="1:6" ht="14.25" x14ac:dyDescent="0.2">
      <c r="A41" s="22"/>
      <c r="B41" s="52"/>
      <c r="C41" s="52"/>
      <c r="D41" s="52"/>
      <c r="E41" s="29"/>
      <c r="F41" s="22"/>
    </row>
    <row r="42" spans="1:6" ht="14.25" x14ac:dyDescent="0.2">
      <c r="A42" s="22"/>
      <c r="B42" s="52" t="s">
        <v>83</v>
      </c>
      <c r="C42" s="52"/>
      <c r="D42" s="52"/>
      <c r="E42" s="29"/>
      <c r="F42" s="22"/>
    </row>
    <row r="43" spans="1:6" ht="14.25" customHeight="1" x14ac:dyDescent="0.2">
      <c r="A43" s="22"/>
      <c r="B43" s="52"/>
      <c r="C43" s="52"/>
      <c r="D43" s="52"/>
      <c r="E43" s="29"/>
      <c r="F43" s="22"/>
    </row>
    <row r="44" spans="1:6" ht="14.25" x14ac:dyDescent="0.2">
      <c r="A44" s="22"/>
      <c r="B44" s="52" t="s">
        <v>49</v>
      </c>
      <c r="C44" s="52"/>
      <c r="D44" s="52"/>
      <c r="E44" s="29"/>
      <c r="F44" s="22"/>
    </row>
    <row r="45" spans="1:6" ht="14.25" x14ac:dyDescent="0.2">
      <c r="A45" s="22"/>
      <c r="B45" s="52"/>
      <c r="C45" s="52"/>
      <c r="D45" s="52"/>
      <c r="E45" s="29"/>
      <c r="F45" s="22"/>
    </row>
    <row r="46" spans="1:6" ht="14.25" x14ac:dyDescent="0.2">
      <c r="A46" s="22"/>
      <c r="B46" s="52" t="s">
        <v>67</v>
      </c>
      <c r="C46" s="52"/>
      <c r="D46" s="52"/>
      <c r="E46" s="29"/>
      <c r="F46" s="22"/>
    </row>
    <row r="47" spans="1:6" ht="14.25" x14ac:dyDescent="0.2">
      <c r="A47" s="22"/>
      <c r="B47" s="52"/>
      <c r="C47" s="52"/>
      <c r="D47" s="52"/>
      <c r="E47" s="29"/>
      <c r="F47" s="22"/>
    </row>
    <row r="48" spans="1:6" ht="14.25" x14ac:dyDescent="0.2">
      <c r="A48" s="22"/>
      <c r="B48" s="52" t="s">
        <v>68</v>
      </c>
      <c r="C48" s="52"/>
      <c r="D48" s="52"/>
      <c r="E48" s="29"/>
      <c r="F48" s="22"/>
    </row>
    <row r="49" spans="1:6" ht="14.25" x14ac:dyDescent="0.2">
      <c r="A49" s="22"/>
      <c r="B49" s="52"/>
      <c r="C49" s="52"/>
      <c r="D49" s="52"/>
      <c r="E49" s="29"/>
      <c r="F49" s="22"/>
    </row>
    <row r="50" spans="1:6" ht="14.25" x14ac:dyDescent="0.2">
      <c r="A50" s="22"/>
      <c r="B50" s="52" t="s">
        <v>85</v>
      </c>
      <c r="C50" s="52"/>
      <c r="D50" s="52"/>
      <c r="E50" s="29"/>
      <c r="F50" s="22"/>
    </row>
    <row r="51" spans="1:6" ht="14.25" x14ac:dyDescent="0.2">
      <c r="A51" s="22"/>
      <c r="B51" s="52"/>
      <c r="C51" s="52"/>
      <c r="D51" s="52"/>
      <c r="E51" s="29"/>
      <c r="F51" s="22"/>
    </row>
    <row r="52" spans="1:6" ht="14.25" x14ac:dyDescent="0.2">
      <c r="A52" s="22"/>
      <c r="B52" s="52" t="s">
        <v>41</v>
      </c>
      <c r="C52" s="52"/>
      <c r="D52" s="52"/>
      <c r="E52" s="29"/>
      <c r="F52" s="22"/>
    </row>
    <row r="53" spans="1:6" ht="14.25" x14ac:dyDescent="0.2">
      <c r="A53" s="22"/>
      <c r="B53" s="52"/>
      <c r="C53" s="52"/>
      <c r="D53" s="52"/>
      <c r="E53" s="29"/>
      <c r="F53" s="22"/>
    </row>
    <row r="54" spans="1:6" ht="14.25" x14ac:dyDescent="0.2">
      <c r="A54" s="22"/>
      <c r="B54" s="52" t="s">
        <v>86</v>
      </c>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3.5" customHeight="1" x14ac:dyDescent="0.2">
      <c r="A61" s="22"/>
      <c r="B61" s="52"/>
      <c r="C61" s="52"/>
      <c r="D61" s="52"/>
      <c r="E61" s="29"/>
      <c r="F61" s="22"/>
    </row>
    <row r="62" spans="1:6" ht="14.25"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C67" s="23"/>
      <c r="D67" s="23"/>
      <c r="E67" s="29"/>
      <c r="F67" s="22"/>
    </row>
    <row r="68" spans="1:6" ht="13.5" customHeight="1" x14ac:dyDescent="0.2">
      <c r="A68" s="22"/>
      <c r="B68" s="26" t="s">
        <v>18</v>
      </c>
      <c r="C68" s="27"/>
      <c r="D68" s="27"/>
      <c r="E68" s="30">
        <f>27.5*230</f>
        <v>6325</v>
      </c>
      <c r="F68" s="22"/>
    </row>
    <row r="69" spans="1:6" ht="13.5" customHeight="1" x14ac:dyDescent="0.2">
      <c r="A69" s="22"/>
      <c r="B69" s="35" t="s">
        <v>16</v>
      </c>
      <c r="C69" s="27"/>
      <c r="D69" s="27"/>
      <c r="E69" s="31">
        <f>8*12.5</f>
        <v>100</v>
      </c>
      <c r="F69" s="22"/>
    </row>
    <row r="70" spans="1:6" ht="13.5" customHeight="1" x14ac:dyDescent="0.2">
      <c r="A70" s="22"/>
      <c r="B70" s="35" t="s">
        <v>66</v>
      </c>
      <c r="C70" s="27"/>
      <c r="D70" s="27"/>
      <c r="E70" s="31">
        <v>0</v>
      </c>
      <c r="F70" s="22"/>
    </row>
    <row r="71" spans="1:6" ht="13.5" customHeight="1" x14ac:dyDescent="0.2">
      <c r="A71" s="22"/>
      <c r="B71" s="26" t="s">
        <v>17</v>
      </c>
      <c r="C71" s="27"/>
      <c r="D71" s="27"/>
      <c r="E71" s="30">
        <f>SUM(E68:E70)</f>
        <v>6425</v>
      </c>
      <c r="F71" s="22"/>
    </row>
    <row r="72" spans="1:6" ht="13.5" customHeight="1" x14ac:dyDescent="0.2">
      <c r="A72" s="22"/>
      <c r="B72" s="27" t="s">
        <v>5</v>
      </c>
      <c r="C72" s="32">
        <v>0.05</v>
      </c>
      <c r="D72" s="27"/>
      <c r="E72" s="36">
        <f>ROUND(E71*C72,2)</f>
        <v>321.25</v>
      </c>
      <c r="F72" s="22"/>
    </row>
    <row r="73" spans="1:6" ht="13.5" customHeight="1" x14ac:dyDescent="0.2">
      <c r="A73" s="22"/>
      <c r="B73" s="27" t="s">
        <v>4</v>
      </c>
      <c r="C73" s="43">
        <v>9.9750000000000005E-2</v>
      </c>
      <c r="D73" s="27"/>
      <c r="E73" s="44">
        <f>ROUND(E71*C73,2)</f>
        <v>640.89</v>
      </c>
      <c r="F73" s="22"/>
    </row>
    <row r="74" spans="1:6" ht="13.5" customHeight="1" x14ac:dyDescent="0.2">
      <c r="A74" s="22"/>
      <c r="B74" s="27"/>
      <c r="C74" s="27"/>
      <c r="D74" s="27"/>
      <c r="E74" s="33"/>
      <c r="F74" s="22"/>
    </row>
    <row r="75" spans="1:6" ht="16.5" customHeight="1" thickBot="1" x14ac:dyDescent="0.25">
      <c r="A75" s="22"/>
      <c r="B75" s="26" t="s">
        <v>19</v>
      </c>
      <c r="C75" s="27"/>
      <c r="D75" s="27"/>
      <c r="E75" s="34">
        <f>SUM(E71:E73)</f>
        <v>7387.14</v>
      </c>
      <c r="F75" s="22"/>
    </row>
    <row r="76" spans="1:6" ht="15.75" thickTop="1" x14ac:dyDescent="0.2">
      <c r="A76" s="22"/>
      <c r="B76" s="56"/>
      <c r="C76" s="56"/>
      <c r="D76" s="56"/>
      <c r="E76" s="37"/>
      <c r="F76" s="22"/>
    </row>
    <row r="77" spans="1:6" ht="15" x14ac:dyDescent="0.2">
      <c r="A77" s="22"/>
      <c r="B77" s="53" t="s">
        <v>21</v>
      </c>
      <c r="C77" s="53"/>
      <c r="D77" s="53"/>
      <c r="E77" s="37">
        <v>0</v>
      </c>
      <c r="F77" s="22"/>
    </row>
    <row r="78" spans="1:6" ht="15" x14ac:dyDescent="0.2">
      <c r="A78" s="22"/>
      <c r="B78" s="56"/>
      <c r="C78" s="56"/>
      <c r="D78" s="56"/>
      <c r="E78" s="37"/>
      <c r="F78" s="22"/>
    </row>
    <row r="79" spans="1:6" ht="19.5" customHeight="1" x14ac:dyDescent="0.2">
      <c r="A79" s="22"/>
      <c r="B79" s="38" t="s">
        <v>20</v>
      </c>
      <c r="C79" s="39"/>
      <c r="D79" s="39"/>
      <c r="E79" s="40">
        <f>E75-E77</f>
        <v>7387.14</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50"/>
      <c r="C82" s="50"/>
      <c r="D82" s="50"/>
      <c r="E82" s="50"/>
      <c r="F82" s="22"/>
    </row>
    <row r="83" spans="1:6" ht="14.25" x14ac:dyDescent="0.2">
      <c r="A83" s="58" t="s">
        <v>43</v>
      </c>
      <c r="B83" s="58"/>
      <c r="C83" s="58"/>
      <c r="D83" s="58"/>
      <c r="E83" s="58"/>
      <c r="F83" s="58"/>
    </row>
    <row r="84" spans="1:6" ht="14.25" x14ac:dyDescent="0.2">
      <c r="A84" s="54" t="s">
        <v>44</v>
      </c>
      <c r="B84" s="54"/>
      <c r="C84" s="54"/>
      <c r="D84" s="54"/>
      <c r="E84" s="54"/>
      <c r="F84" s="54"/>
    </row>
    <row r="85" spans="1:6" x14ac:dyDescent="0.2">
      <c r="A85" s="22"/>
      <c r="B85" s="22"/>
      <c r="C85" s="22"/>
      <c r="D85" s="22"/>
      <c r="E85" s="22"/>
      <c r="F85" s="22"/>
    </row>
    <row r="86" spans="1:6" x14ac:dyDescent="0.2">
      <c r="A86" s="22"/>
      <c r="B86" s="51"/>
      <c r="C86" s="51"/>
      <c r="D86" s="51"/>
      <c r="E86" s="51"/>
      <c r="F86" s="22"/>
    </row>
    <row r="87" spans="1:6" ht="15" x14ac:dyDescent="0.2">
      <c r="A87" s="57" t="s">
        <v>7</v>
      </c>
      <c r="B87" s="57"/>
      <c r="C87" s="57"/>
      <c r="D87" s="57"/>
      <c r="E87" s="57"/>
      <c r="F87" s="57"/>
    </row>
    <row r="89" spans="1:6" ht="39.75" customHeight="1" x14ac:dyDescent="0.2">
      <c r="B89" s="48"/>
      <c r="C89" s="49"/>
      <c r="D89" s="49"/>
    </row>
    <row r="90" spans="1:6" ht="13.5" customHeight="1" x14ac:dyDescent="0.2"/>
    <row r="91" spans="1:6" x14ac:dyDescent="0.2">
      <c r="B91" s="17"/>
      <c r="C91" s="17"/>
      <c r="D91" s="17"/>
    </row>
  </sheetData>
  <mergeCells count="45">
    <mergeCell ref="A30:F30"/>
    <mergeCell ref="B32:D32"/>
    <mergeCell ref="B33:D33"/>
    <mergeCell ref="B35:D35"/>
    <mergeCell ref="B36:D36"/>
    <mergeCell ref="B49:D49"/>
    <mergeCell ref="B50:D50"/>
    <mergeCell ref="B38:D38"/>
    <mergeCell ref="B39:D39"/>
    <mergeCell ref="B34:D34"/>
    <mergeCell ref="B41:D41"/>
    <mergeCell ref="B43:D43"/>
    <mergeCell ref="B37:D37"/>
    <mergeCell ref="B57:D57"/>
    <mergeCell ref="B58:D58"/>
    <mergeCell ref="B59:D59"/>
    <mergeCell ref="B40:D40"/>
    <mergeCell ref="B60:D60"/>
    <mergeCell ref="B42:D42"/>
    <mergeCell ref="B51:D51"/>
    <mergeCell ref="B52:D52"/>
    <mergeCell ref="B53:D53"/>
    <mergeCell ref="B54:D54"/>
    <mergeCell ref="B55:D55"/>
    <mergeCell ref="B56:D56"/>
    <mergeCell ref="B44:D44"/>
    <mergeCell ref="B45:D45"/>
    <mergeCell ref="B46:D46"/>
    <mergeCell ref="B47:D47"/>
    <mergeCell ref="A84:F84"/>
    <mergeCell ref="B86:E86"/>
    <mergeCell ref="A87:F87"/>
    <mergeCell ref="B89:D89"/>
    <mergeCell ref="B48:D48"/>
    <mergeCell ref="B76:D76"/>
    <mergeCell ref="B77:D77"/>
    <mergeCell ref="B78:D78"/>
    <mergeCell ref="B82:E82"/>
    <mergeCell ref="A83:F83"/>
    <mergeCell ref="B61:D61"/>
    <mergeCell ref="B62:D62"/>
    <mergeCell ref="B63:D63"/>
    <mergeCell ref="B64:D64"/>
    <mergeCell ref="B65:D65"/>
    <mergeCell ref="B66:D66"/>
  </mergeCells>
  <dataValidations count="1">
    <dataValidation type="list" allowBlank="1" showInputMessage="1" showErrorMessage="1" sqref="B76:B78 B12:B20 B48 B32:B47 B49:B66"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90</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91</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c r="C32" s="52"/>
      <c r="D32" s="52"/>
      <c r="E32" s="29"/>
      <c r="F32" s="22"/>
    </row>
    <row r="33" spans="1:6" ht="14.25" x14ac:dyDescent="0.2">
      <c r="A33" s="22"/>
      <c r="B33" s="52" t="s">
        <v>92</v>
      </c>
      <c r="C33" s="52"/>
      <c r="D33" s="52"/>
      <c r="E33" s="29"/>
      <c r="F33" s="22"/>
    </row>
    <row r="34" spans="1:6" ht="14.25" x14ac:dyDescent="0.2">
      <c r="A34" s="22"/>
      <c r="B34" s="52"/>
      <c r="C34" s="52"/>
      <c r="D34" s="52"/>
      <c r="E34" s="29"/>
      <c r="F34" s="22"/>
    </row>
    <row r="35" spans="1:6" ht="13.5" customHeight="1" x14ac:dyDescent="0.2">
      <c r="A35" s="22"/>
      <c r="B35" s="52"/>
      <c r="C35" s="52"/>
      <c r="D35" s="52"/>
      <c r="E35" s="29"/>
      <c r="F35" s="22"/>
    </row>
    <row r="36" spans="1:6" ht="14.25" x14ac:dyDescent="0.2">
      <c r="A36" s="22"/>
      <c r="B36" s="52" t="s">
        <v>93</v>
      </c>
      <c r="C36" s="52"/>
      <c r="D36" s="52"/>
      <c r="E36" s="29"/>
      <c r="F36" s="22"/>
    </row>
    <row r="37" spans="1:6" ht="14.25" customHeight="1" x14ac:dyDescent="0.2">
      <c r="A37" s="22"/>
      <c r="B37" s="52"/>
      <c r="C37" s="52"/>
      <c r="D37" s="52"/>
      <c r="E37" s="29"/>
      <c r="F37" s="22"/>
    </row>
    <row r="38" spans="1:6" ht="14.25" x14ac:dyDescent="0.2">
      <c r="A38" s="22"/>
      <c r="B38" s="52"/>
      <c r="C38" s="52"/>
      <c r="D38" s="52"/>
      <c r="E38" s="29"/>
      <c r="F38" s="22"/>
    </row>
    <row r="39" spans="1:6" ht="14.25" customHeight="1" x14ac:dyDescent="0.2">
      <c r="A39" s="22"/>
      <c r="B39" s="52" t="s">
        <v>94</v>
      </c>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t="s">
        <v>95</v>
      </c>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t="s">
        <v>96</v>
      </c>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30" customHeight="1" x14ac:dyDescent="0.2">
      <c r="A48" s="22"/>
      <c r="B48" s="52" t="s">
        <v>97</v>
      </c>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3.5" customHeight="1" x14ac:dyDescent="0.2">
      <c r="A62" s="22"/>
      <c r="B62" s="52"/>
      <c r="C62" s="52"/>
      <c r="D62" s="52"/>
      <c r="E62" s="29"/>
      <c r="F62" s="22"/>
    </row>
    <row r="63" spans="1:6" ht="14.25"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C68" s="23"/>
      <c r="D68" s="23"/>
      <c r="E68" s="29"/>
      <c r="F68" s="22"/>
    </row>
    <row r="69" spans="1:6" ht="13.5" customHeight="1" x14ac:dyDescent="0.2">
      <c r="A69" s="22"/>
      <c r="B69" s="26" t="s">
        <v>18</v>
      </c>
      <c r="C69" s="27"/>
      <c r="D69" s="27"/>
      <c r="E69" s="30">
        <f>12*235</f>
        <v>2820</v>
      </c>
      <c r="F69" s="22"/>
    </row>
    <row r="70" spans="1:6" ht="13.5" customHeight="1" x14ac:dyDescent="0.2">
      <c r="A70" s="22"/>
      <c r="B70" s="35" t="s">
        <v>16</v>
      </c>
      <c r="C70" s="27"/>
      <c r="D70" s="27"/>
      <c r="E70" s="31">
        <v>0</v>
      </c>
      <c r="F70" s="22"/>
    </row>
    <row r="71" spans="1:6" ht="13.5" customHeight="1" x14ac:dyDescent="0.2">
      <c r="A71" s="22"/>
      <c r="B71" s="35" t="s">
        <v>66</v>
      </c>
      <c r="C71" s="27"/>
      <c r="D71" s="27"/>
      <c r="E71" s="31">
        <v>0</v>
      </c>
      <c r="F71" s="22"/>
    </row>
    <row r="72" spans="1:6" ht="13.5" customHeight="1" x14ac:dyDescent="0.2">
      <c r="A72" s="22"/>
      <c r="B72" s="26" t="s">
        <v>17</v>
      </c>
      <c r="C72" s="27"/>
      <c r="D72" s="27"/>
      <c r="E72" s="30">
        <f>SUM(E69:E71)</f>
        <v>2820</v>
      </c>
      <c r="F72" s="22"/>
    </row>
    <row r="73" spans="1:6" ht="13.5" customHeight="1" x14ac:dyDescent="0.2">
      <c r="A73" s="22"/>
      <c r="B73" s="27" t="s">
        <v>5</v>
      </c>
      <c r="C73" s="32">
        <v>0.05</v>
      </c>
      <c r="D73" s="27"/>
      <c r="E73" s="36">
        <f>ROUND(E72*C73,2)</f>
        <v>141</v>
      </c>
      <c r="F73" s="22"/>
    </row>
    <row r="74" spans="1:6" ht="13.5" customHeight="1" x14ac:dyDescent="0.2">
      <c r="A74" s="22"/>
      <c r="B74" s="27" t="s">
        <v>4</v>
      </c>
      <c r="C74" s="43">
        <v>9.9750000000000005E-2</v>
      </c>
      <c r="D74" s="27"/>
      <c r="E74" s="44">
        <f>ROUND(E72*C74,2)</f>
        <v>281.3</v>
      </c>
      <c r="F74" s="22"/>
    </row>
    <row r="75" spans="1:6" ht="13.5" customHeight="1" x14ac:dyDescent="0.2">
      <c r="A75" s="22"/>
      <c r="B75" s="27"/>
      <c r="C75" s="27"/>
      <c r="D75" s="27"/>
      <c r="E75" s="33"/>
      <c r="F75" s="22"/>
    </row>
    <row r="76" spans="1:6" ht="16.5" customHeight="1" thickBot="1" x14ac:dyDescent="0.25">
      <c r="A76" s="22"/>
      <c r="B76" s="26" t="s">
        <v>19</v>
      </c>
      <c r="C76" s="27"/>
      <c r="D76" s="27"/>
      <c r="E76" s="34">
        <f>SUM(E72:E74)</f>
        <v>3242.3</v>
      </c>
      <c r="F76" s="22"/>
    </row>
    <row r="77" spans="1:6" ht="15.75" thickTop="1" x14ac:dyDescent="0.2">
      <c r="A77" s="22"/>
      <c r="B77" s="56"/>
      <c r="C77" s="56"/>
      <c r="D77" s="56"/>
      <c r="E77" s="37"/>
      <c r="F77" s="22"/>
    </row>
    <row r="78" spans="1:6" ht="15" x14ac:dyDescent="0.2">
      <c r="A78" s="22"/>
      <c r="B78" s="53" t="s">
        <v>21</v>
      </c>
      <c r="C78" s="53"/>
      <c r="D78" s="53"/>
      <c r="E78" s="37">
        <v>0</v>
      </c>
      <c r="F78" s="22"/>
    </row>
    <row r="79" spans="1:6" ht="15" x14ac:dyDescent="0.2">
      <c r="A79" s="22"/>
      <c r="B79" s="56"/>
      <c r="C79" s="56"/>
      <c r="D79" s="56"/>
      <c r="E79" s="37"/>
      <c r="F79" s="22"/>
    </row>
    <row r="80" spans="1:6" ht="19.5" customHeight="1" x14ac:dyDescent="0.2">
      <c r="A80" s="22"/>
      <c r="B80" s="38" t="s">
        <v>20</v>
      </c>
      <c r="C80" s="39"/>
      <c r="D80" s="39"/>
      <c r="E80" s="40">
        <f>E76-E78</f>
        <v>3242.3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50"/>
      <c r="C83" s="50"/>
      <c r="D83" s="50"/>
      <c r="E83" s="50"/>
      <c r="F83" s="22"/>
    </row>
    <row r="84" spans="1:6" ht="14.25" x14ac:dyDescent="0.2">
      <c r="A84" s="58" t="s">
        <v>43</v>
      </c>
      <c r="B84" s="58"/>
      <c r="C84" s="58"/>
      <c r="D84" s="58"/>
      <c r="E84" s="58"/>
      <c r="F84" s="58"/>
    </row>
    <row r="85" spans="1:6" ht="14.25" x14ac:dyDescent="0.2">
      <c r="A85" s="54" t="s">
        <v>44</v>
      </c>
      <c r="B85" s="54"/>
      <c r="C85" s="54"/>
      <c r="D85" s="54"/>
      <c r="E85" s="54"/>
      <c r="F85" s="54"/>
    </row>
    <row r="86" spans="1:6" x14ac:dyDescent="0.2">
      <c r="A86" s="22"/>
      <c r="B86" s="22"/>
      <c r="C86" s="22"/>
      <c r="D86" s="22"/>
      <c r="E86" s="22"/>
      <c r="F86" s="22"/>
    </row>
    <row r="87" spans="1:6" x14ac:dyDescent="0.2">
      <c r="A87" s="22"/>
      <c r="B87" s="51"/>
      <c r="C87" s="51"/>
      <c r="D87" s="51"/>
      <c r="E87" s="51"/>
      <c r="F87" s="22"/>
    </row>
    <row r="88" spans="1:6" ht="15" x14ac:dyDescent="0.2">
      <c r="A88" s="57" t="s">
        <v>7</v>
      </c>
      <c r="B88" s="57"/>
      <c r="C88" s="57"/>
      <c r="D88" s="57"/>
      <c r="E88" s="57"/>
      <c r="F88" s="57"/>
    </row>
    <row r="90" spans="1:6" ht="39.75" customHeight="1" x14ac:dyDescent="0.2">
      <c r="B90" s="48"/>
      <c r="C90" s="49"/>
      <c r="D90" s="49"/>
    </row>
    <row r="91" spans="1:6" ht="13.5" customHeight="1" x14ac:dyDescent="0.2"/>
    <row r="92" spans="1:6" x14ac:dyDescent="0.2">
      <c r="B92" s="17"/>
      <c r="C92" s="17"/>
      <c r="D92" s="17"/>
    </row>
  </sheetData>
  <mergeCells count="46">
    <mergeCell ref="B87:E87"/>
    <mergeCell ref="A88:F88"/>
    <mergeCell ref="B90:D90"/>
    <mergeCell ref="B39:D39"/>
    <mergeCell ref="B40:D40"/>
    <mergeCell ref="B77:D77"/>
    <mergeCell ref="B78:D78"/>
    <mergeCell ref="B79:D79"/>
    <mergeCell ref="B83:E83"/>
    <mergeCell ref="A84:F84"/>
    <mergeCell ref="A85:F85"/>
    <mergeCell ref="B62:D62"/>
    <mergeCell ref="B63:D63"/>
    <mergeCell ref="B64:D64"/>
    <mergeCell ref="B65:D65"/>
    <mergeCell ref="B66:D66"/>
    <mergeCell ref="B67:D67"/>
    <mergeCell ref="B56:D56"/>
    <mergeCell ref="B57:D57"/>
    <mergeCell ref="B58:D58"/>
    <mergeCell ref="B59:D59"/>
    <mergeCell ref="B60:D60"/>
    <mergeCell ref="B61:D61"/>
    <mergeCell ref="B55:D55"/>
    <mergeCell ref="B45:D45"/>
    <mergeCell ref="B46:D46"/>
    <mergeCell ref="B47:D47"/>
    <mergeCell ref="B48:D48"/>
    <mergeCell ref="B49:D49"/>
    <mergeCell ref="B50:D50"/>
    <mergeCell ref="B51:D51"/>
    <mergeCell ref="B52:D52"/>
    <mergeCell ref="B53:D53"/>
    <mergeCell ref="B54:D54"/>
    <mergeCell ref="B44:D44"/>
    <mergeCell ref="A30:F30"/>
    <mergeCell ref="B32:D32"/>
    <mergeCell ref="B33:D33"/>
    <mergeCell ref="B34:D34"/>
    <mergeCell ref="B35:D35"/>
    <mergeCell ref="B36:D36"/>
    <mergeCell ref="B37:D37"/>
    <mergeCell ref="B38:D38"/>
    <mergeCell ref="B41:D41"/>
    <mergeCell ref="B42:D42"/>
    <mergeCell ref="B43:D43"/>
  </mergeCells>
  <dataValidations count="1">
    <dataValidation type="list" allowBlank="1" showInputMessage="1" showErrorMessage="1" sqref="B77:B79 B12:B20 B32:B67" xr:uid="{00000000-0002-0000-0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3"/>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90</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99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6</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100</v>
      </c>
      <c r="C35" s="52"/>
      <c r="D35" s="52"/>
      <c r="E35" s="29"/>
      <c r="F35" s="22"/>
    </row>
    <row r="36" spans="1:6" ht="14.25" x14ac:dyDescent="0.2">
      <c r="A36" s="22"/>
      <c r="B36" s="52"/>
      <c r="C36" s="52"/>
      <c r="D36" s="52"/>
      <c r="E36" s="29"/>
      <c r="F36" s="22"/>
    </row>
    <row r="37" spans="1:6" ht="14.25" customHeight="1" x14ac:dyDescent="0.2">
      <c r="A37" s="22"/>
      <c r="B37" s="52" t="s">
        <v>101</v>
      </c>
      <c r="C37" s="52"/>
      <c r="D37" s="52"/>
      <c r="E37" s="29"/>
      <c r="F37" s="22"/>
    </row>
    <row r="38" spans="1:6" ht="14.25" x14ac:dyDescent="0.2">
      <c r="A38" s="22"/>
      <c r="B38" s="52"/>
      <c r="C38" s="52"/>
      <c r="D38" s="52"/>
      <c r="E38" s="29"/>
      <c r="F38" s="22"/>
    </row>
    <row r="39" spans="1:6" ht="14.25" customHeight="1" x14ac:dyDescent="0.2">
      <c r="A39" s="22"/>
      <c r="B39" s="52" t="s">
        <v>102</v>
      </c>
      <c r="C39" s="52"/>
      <c r="D39" s="52"/>
      <c r="E39" s="29"/>
      <c r="F39" s="22"/>
    </row>
    <row r="40" spans="1:6" ht="14.25" x14ac:dyDescent="0.2">
      <c r="A40" s="22"/>
      <c r="B40" s="52"/>
      <c r="C40" s="52"/>
      <c r="D40" s="52"/>
      <c r="E40" s="29"/>
      <c r="F40" s="22"/>
    </row>
    <row r="41" spans="1:6" ht="14.25" x14ac:dyDescent="0.2">
      <c r="A41" s="22"/>
      <c r="B41" s="52" t="s">
        <v>103</v>
      </c>
      <c r="C41" s="52"/>
      <c r="D41" s="52"/>
      <c r="E41" s="29"/>
      <c r="F41" s="22"/>
    </row>
    <row r="42" spans="1:6" ht="14.25" x14ac:dyDescent="0.2">
      <c r="A42" s="22"/>
      <c r="B42" s="52"/>
      <c r="C42" s="52"/>
      <c r="D42" s="52"/>
      <c r="E42" s="29"/>
      <c r="F42" s="22"/>
    </row>
    <row r="43" spans="1:6" ht="14.25" x14ac:dyDescent="0.2">
      <c r="A43" s="22"/>
      <c r="B43" s="52" t="s">
        <v>104</v>
      </c>
      <c r="C43" s="52"/>
      <c r="D43" s="52"/>
      <c r="E43" s="29"/>
      <c r="F43" s="22"/>
    </row>
    <row r="44" spans="1:6" ht="14.25" x14ac:dyDescent="0.2">
      <c r="A44" s="22"/>
      <c r="B44" s="52"/>
      <c r="C44" s="52"/>
      <c r="D44" s="52"/>
      <c r="E44" s="29"/>
      <c r="F44" s="22"/>
    </row>
    <row r="45" spans="1:6" ht="14.25" customHeight="1" x14ac:dyDescent="0.2">
      <c r="A45" s="22"/>
      <c r="B45" s="52" t="s">
        <v>105</v>
      </c>
      <c r="C45" s="52"/>
      <c r="D45" s="52"/>
      <c r="E45" s="29"/>
      <c r="F45" s="22"/>
    </row>
    <row r="46" spans="1:6" ht="14.25" x14ac:dyDescent="0.2">
      <c r="A46" s="22"/>
      <c r="B46" s="52"/>
      <c r="C46" s="52"/>
      <c r="D46" s="52"/>
      <c r="E46" s="29"/>
      <c r="F46" s="22"/>
    </row>
    <row r="47" spans="1:6" ht="14.25" x14ac:dyDescent="0.2">
      <c r="A47" s="22"/>
      <c r="B47" s="52" t="s">
        <v>106</v>
      </c>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19*235</f>
        <v>4465</v>
      </c>
      <c r="F70" s="22"/>
    </row>
    <row r="71" spans="1:6" ht="13.5" customHeight="1" x14ac:dyDescent="0.2">
      <c r="A71" s="22"/>
      <c r="B71" s="35" t="s">
        <v>16</v>
      </c>
      <c r="C71" s="27"/>
      <c r="D71" s="27"/>
      <c r="E71" s="31">
        <v>0</v>
      </c>
      <c r="F71" s="22"/>
    </row>
    <row r="72" spans="1:6" ht="13.5" customHeight="1" x14ac:dyDescent="0.2">
      <c r="A72" s="22"/>
      <c r="B72" s="35" t="s">
        <v>66</v>
      </c>
      <c r="C72" s="27"/>
      <c r="D72" s="27"/>
      <c r="E72" s="31">
        <v>0</v>
      </c>
      <c r="F72" s="22"/>
    </row>
    <row r="73" spans="1:6" ht="13.5" customHeight="1" x14ac:dyDescent="0.2">
      <c r="A73" s="22"/>
      <c r="B73" s="26" t="s">
        <v>17</v>
      </c>
      <c r="C73" s="27"/>
      <c r="D73" s="27"/>
      <c r="E73" s="30">
        <f>SUM(E70:E72)</f>
        <v>4465</v>
      </c>
      <c r="F73" s="22"/>
    </row>
    <row r="74" spans="1:6" ht="13.5" customHeight="1" x14ac:dyDescent="0.2">
      <c r="A74" s="22"/>
      <c r="B74" s="27" t="s">
        <v>5</v>
      </c>
      <c r="C74" s="32">
        <v>0.05</v>
      </c>
      <c r="D74" s="27"/>
      <c r="E74" s="36">
        <f>ROUND(E73*C74,2)</f>
        <v>223.25</v>
      </c>
      <c r="F74" s="22"/>
    </row>
    <row r="75" spans="1:6" ht="13.5" customHeight="1" x14ac:dyDescent="0.2">
      <c r="A75" s="22"/>
      <c r="B75" s="27" t="s">
        <v>4</v>
      </c>
      <c r="C75" s="43">
        <v>9.9750000000000005E-2</v>
      </c>
      <c r="D75" s="27"/>
      <c r="E75" s="44">
        <f>ROUND(E73*C75,2)</f>
        <v>445.38</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5133.63</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5133.63</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42:D42"/>
    <mergeCell ref="A30:F30"/>
    <mergeCell ref="B32:D32"/>
    <mergeCell ref="B33:D33"/>
    <mergeCell ref="B34:D34"/>
    <mergeCell ref="B35:D35"/>
    <mergeCell ref="B36:D36"/>
    <mergeCell ref="B37:D37"/>
    <mergeCell ref="B38:D38"/>
    <mergeCell ref="B39:D39"/>
    <mergeCell ref="B40:D40"/>
    <mergeCell ref="B41:D41"/>
    <mergeCell ref="B55:D55"/>
    <mergeCell ref="B43:D43"/>
    <mergeCell ref="B44:D44"/>
    <mergeCell ref="B45:D45"/>
    <mergeCell ref="B46:D46"/>
    <mergeCell ref="B47:D47"/>
    <mergeCell ref="B48:D48"/>
    <mergeCell ref="B49:D49"/>
    <mergeCell ref="B50:D50"/>
    <mergeCell ref="B51:D51"/>
    <mergeCell ref="B53:D53"/>
    <mergeCell ref="B54:D54"/>
    <mergeCell ref="B67:D67"/>
    <mergeCell ref="B56:D56"/>
    <mergeCell ref="B57:D57"/>
    <mergeCell ref="B58:D58"/>
    <mergeCell ref="B59:D59"/>
    <mergeCell ref="B60:D60"/>
    <mergeCell ref="B61:D61"/>
    <mergeCell ref="A86:F86"/>
    <mergeCell ref="B88:E88"/>
    <mergeCell ref="A89:F89"/>
    <mergeCell ref="B91:D91"/>
    <mergeCell ref="B52:D52"/>
    <mergeCell ref="B68:D68"/>
    <mergeCell ref="B78:D78"/>
    <mergeCell ref="B79:D79"/>
    <mergeCell ref="B80:D80"/>
    <mergeCell ref="B84:E84"/>
    <mergeCell ref="A85:F85"/>
    <mergeCell ref="B62:D62"/>
    <mergeCell ref="B63:D63"/>
    <mergeCell ref="B64:D64"/>
    <mergeCell ref="B65:D65"/>
    <mergeCell ref="B66:D66"/>
  </mergeCells>
  <dataValidations count="1">
    <dataValidation type="list" allowBlank="1" showInputMessage="1" showErrorMessage="1" sqref="B78:B80 B12:B20 B32:B68" xr:uid="{00000000-0002-0000-0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107</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109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113</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110</v>
      </c>
      <c r="C35" s="52"/>
      <c r="D35" s="52"/>
      <c r="E35" s="29"/>
      <c r="F35" s="22"/>
    </row>
    <row r="36" spans="1:6" ht="14.25" x14ac:dyDescent="0.2">
      <c r="A36" s="22"/>
      <c r="B36" s="52"/>
      <c r="C36" s="52"/>
      <c r="D36" s="52"/>
      <c r="E36" s="29"/>
      <c r="F36" s="22"/>
    </row>
    <row r="37" spans="1:6" ht="14.25" customHeight="1" x14ac:dyDescent="0.2">
      <c r="A37" s="22"/>
      <c r="B37" s="52" t="s">
        <v>112</v>
      </c>
      <c r="C37" s="52"/>
      <c r="D37" s="52"/>
      <c r="E37" s="29"/>
      <c r="F37" s="22"/>
    </row>
    <row r="38" spans="1:6" ht="14.25" x14ac:dyDescent="0.2">
      <c r="A38" s="22"/>
      <c r="B38" s="52"/>
      <c r="C38" s="52"/>
      <c r="D38" s="52"/>
      <c r="E38" s="29"/>
      <c r="F38" s="22"/>
    </row>
    <row r="39" spans="1:6" ht="14.25" customHeight="1" x14ac:dyDescent="0.2">
      <c r="A39" s="22"/>
      <c r="B39" s="52" t="s">
        <v>111</v>
      </c>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5.5*235</f>
        <v>1292.5</v>
      </c>
      <c r="F70" s="22"/>
    </row>
    <row r="71" spans="1:6" ht="13.5" customHeight="1" x14ac:dyDescent="0.2">
      <c r="A71" s="22"/>
      <c r="B71" s="35" t="s">
        <v>16</v>
      </c>
      <c r="C71" s="27"/>
      <c r="D71" s="27"/>
      <c r="E71" s="31">
        <v>0</v>
      </c>
      <c r="F71" s="22"/>
    </row>
    <row r="72" spans="1:6" ht="13.5" customHeight="1" x14ac:dyDescent="0.2">
      <c r="A72" s="22"/>
      <c r="B72" s="35" t="s">
        <v>66</v>
      </c>
      <c r="C72" s="27"/>
      <c r="D72" s="27"/>
      <c r="E72" s="31">
        <v>0</v>
      </c>
      <c r="F72" s="22"/>
    </row>
    <row r="73" spans="1:6" ht="13.5" customHeight="1" x14ac:dyDescent="0.2">
      <c r="A73" s="22"/>
      <c r="B73" s="26" t="s">
        <v>17</v>
      </c>
      <c r="C73" s="27"/>
      <c r="D73" s="27"/>
      <c r="E73" s="30">
        <f>SUM(E70:E72)</f>
        <v>1292.5</v>
      </c>
      <c r="F73" s="22"/>
    </row>
    <row r="74" spans="1:6" ht="13.5" customHeight="1" x14ac:dyDescent="0.2">
      <c r="A74" s="22"/>
      <c r="B74" s="27" t="s">
        <v>5</v>
      </c>
      <c r="C74" s="32">
        <v>0.05</v>
      </c>
      <c r="D74" s="27"/>
      <c r="E74" s="36">
        <f>ROUND(E73*C74,2)</f>
        <v>64.63</v>
      </c>
      <c r="F74" s="22"/>
    </row>
    <row r="75" spans="1:6" ht="13.5" customHeight="1" x14ac:dyDescent="0.2">
      <c r="A75" s="22"/>
      <c r="B75" s="27" t="s">
        <v>4</v>
      </c>
      <c r="C75" s="43">
        <v>9.9750000000000005E-2</v>
      </c>
      <c r="D75" s="27"/>
      <c r="E75" s="44">
        <f>ROUND(E73*C75,2)</f>
        <v>128.93</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1486.0600000000002</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1486.0600000000002</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114</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115</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116</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117</v>
      </c>
      <c r="C35" s="52"/>
      <c r="D35" s="52"/>
      <c r="E35" s="29"/>
      <c r="F35" s="22"/>
    </row>
    <row r="36" spans="1:6" ht="14.25" x14ac:dyDescent="0.2">
      <c r="A36" s="22"/>
      <c r="B36" s="52"/>
      <c r="C36" s="52"/>
      <c r="D36" s="52"/>
      <c r="E36" s="29"/>
      <c r="F36" s="22"/>
    </row>
    <row r="37" spans="1:6" ht="14.25" customHeight="1" x14ac:dyDescent="0.2">
      <c r="A37" s="22"/>
      <c r="B37" s="52" t="s">
        <v>118</v>
      </c>
      <c r="C37" s="52"/>
      <c r="D37" s="52"/>
      <c r="E37" s="29"/>
      <c r="F37" s="22"/>
    </row>
    <row r="38" spans="1:6" ht="14.25" x14ac:dyDescent="0.2">
      <c r="A38" s="22"/>
      <c r="B38" s="52"/>
      <c r="C38" s="52"/>
      <c r="D38" s="52"/>
      <c r="E38" s="29"/>
      <c r="F38" s="22"/>
    </row>
    <row r="39" spans="1:6" ht="14.25" customHeight="1" x14ac:dyDescent="0.2">
      <c r="A39" s="22"/>
      <c r="B39" s="52" t="s">
        <v>119</v>
      </c>
      <c r="C39" s="52"/>
      <c r="D39" s="52"/>
      <c r="E39" s="29"/>
      <c r="F39" s="22"/>
    </row>
    <row r="40" spans="1:6" ht="14.25" x14ac:dyDescent="0.2">
      <c r="A40" s="22"/>
      <c r="B40" s="52"/>
      <c r="C40" s="52"/>
      <c r="D40" s="52"/>
      <c r="E40" s="29"/>
      <c r="F40" s="22"/>
    </row>
    <row r="41" spans="1:6" ht="14.25" x14ac:dyDescent="0.2">
      <c r="A41" s="22"/>
      <c r="B41" s="52" t="s">
        <v>120</v>
      </c>
      <c r="C41" s="52"/>
      <c r="D41" s="52"/>
      <c r="E41" s="29"/>
      <c r="F41" s="22"/>
    </row>
    <row r="42" spans="1:6" ht="14.25" x14ac:dyDescent="0.2">
      <c r="A42" s="22"/>
      <c r="B42" s="52"/>
      <c r="C42" s="52"/>
      <c r="D42" s="52"/>
      <c r="E42" s="29"/>
      <c r="F42" s="22"/>
    </row>
    <row r="43" spans="1:6" ht="14.25" x14ac:dyDescent="0.2">
      <c r="A43" s="22"/>
      <c r="B43" s="52" t="s">
        <v>121</v>
      </c>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7*245</f>
        <v>1715</v>
      </c>
      <c r="F70" s="22"/>
    </row>
    <row r="71" spans="1:6" ht="13.5" customHeight="1" x14ac:dyDescent="0.2">
      <c r="A71" s="22"/>
      <c r="B71" s="35" t="s">
        <v>16</v>
      </c>
      <c r="C71" s="27"/>
      <c r="D71" s="27"/>
      <c r="E71" s="31">
        <v>0</v>
      </c>
      <c r="F71" s="22"/>
    </row>
    <row r="72" spans="1:6" ht="13.5" customHeight="1" x14ac:dyDescent="0.2">
      <c r="A72" s="22"/>
      <c r="B72" s="35" t="s">
        <v>66</v>
      </c>
      <c r="C72" s="27"/>
      <c r="D72" s="27"/>
      <c r="E72" s="31">
        <v>0</v>
      </c>
      <c r="F72" s="22"/>
    </row>
    <row r="73" spans="1:6" ht="13.5" customHeight="1" x14ac:dyDescent="0.2">
      <c r="A73" s="22"/>
      <c r="B73" s="26" t="s">
        <v>17</v>
      </c>
      <c r="C73" s="27"/>
      <c r="D73" s="27"/>
      <c r="E73" s="30">
        <f>SUM(E70:E72)</f>
        <v>1715</v>
      </c>
      <c r="F73" s="22"/>
    </row>
    <row r="74" spans="1:6" ht="13.5" customHeight="1" x14ac:dyDescent="0.2">
      <c r="A74" s="22"/>
      <c r="B74" s="27" t="s">
        <v>5</v>
      </c>
      <c r="C74" s="32">
        <v>0.05</v>
      </c>
      <c r="D74" s="27"/>
      <c r="E74" s="36">
        <f>ROUND(E73*C74,2)</f>
        <v>85.75</v>
      </c>
      <c r="F74" s="22"/>
    </row>
    <row r="75" spans="1:6" ht="13.5" customHeight="1" x14ac:dyDescent="0.2">
      <c r="A75" s="22"/>
      <c r="B75" s="27" t="s">
        <v>4</v>
      </c>
      <c r="C75" s="43">
        <v>9.9750000000000005E-2</v>
      </c>
      <c r="D75" s="27"/>
      <c r="E75" s="44">
        <f>ROUND(E73*C75,2)</f>
        <v>171.07</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1971.82</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1971.82</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3"/>
  <sheetViews>
    <sheetView view="pageBreakPreview" topLeftCell="A40" zoomScale="80" zoomScaleNormal="100" zoomScaleSheetLayoutView="80" workbookViewId="0">
      <selection activeCell="B73" sqref="B7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122</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123</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125</v>
      </c>
      <c r="C35" s="52"/>
      <c r="D35" s="52"/>
      <c r="E35" s="29"/>
      <c r="F35" s="22"/>
    </row>
    <row r="36" spans="1:6" ht="14.25" x14ac:dyDescent="0.2">
      <c r="A36" s="22"/>
      <c r="B36" s="52"/>
      <c r="C36" s="52"/>
      <c r="D36" s="52"/>
      <c r="E36" s="29"/>
      <c r="F36" s="22"/>
    </row>
    <row r="37" spans="1:6" ht="14.25" customHeight="1" x14ac:dyDescent="0.2">
      <c r="A37" s="22"/>
      <c r="B37" s="52" t="s">
        <v>126</v>
      </c>
      <c r="C37" s="52"/>
      <c r="D37" s="52"/>
      <c r="E37" s="29"/>
      <c r="F37" s="22"/>
    </row>
    <row r="38" spans="1:6" ht="14.25" x14ac:dyDescent="0.2">
      <c r="A38" s="22"/>
      <c r="B38" s="52"/>
      <c r="C38" s="52"/>
      <c r="D38" s="52"/>
      <c r="E38" s="29"/>
      <c r="F38" s="22"/>
    </row>
    <row r="39" spans="1:6" ht="14.25" customHeight="1"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3*255</f>
        <v>765</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765</v>
      </c>
      <c r="F73" s="22"/>
    </row>
    <row r="74" spans="1:6" ht="13.5" customHeight="1" x14ac:dyDescent="0.2">
      <c r="A74" s="22"/>
      <c r="B74" s="27" t="s">
        <v>5</v>
      </c>
      <c r="C74" s="32">
        <v>0.05</v>
      </c>
      <c r="D74" s="27"/>
      <c r="E74" s="36">
        <f>ROUND(E73*C74,2)</f>
        <v>38.25</v>
      </c>
      <c r="F74" s="22"/>
    </row>
    <row r="75" spans="1:6" ht="13.5" customHeight="1" x14ac:dyDescent="0.2">
      <c r="A75" s="22"/>
      <c r="B75" s="27" t="s">
        <v>4</v>
      </c>
      <c r="C75" s="43">
        <v>9.9750000000000005E-2</v>
      </c>
      <c r="D75" s="27"/>
      <c r="E75" s="44">
        <f>ROUND(E73*C75,2)</f>
        <v>76.31</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879.56</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879.56</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A85:F85"/>
    <mergeCell ref="A86:F86"/>
    <mergeCell ref="B88:E88"/>
    <mergeCell ref="A89:F89"/>
    <mergeCell ref="B91:D91"/>
    <mergeCell ref="B84:E84"/>
    <mergeCell ref="B61:D61"/>
    <mergeCell ref="B62:D62"/>
    <mergeCell ref="B63:D63"/>
    <mergeCell ref="B64:D64"/>
    <mergeCell ref="B65:D65"/>
    <mergeCell ref="B66:D66"/>
    <mergeCell ref="B67:D67"/>
    <mergeCell ref="B68:D68"/>
    <mergeCell ref="B78:D78"/>
    <mergeCell ref="B79:D79"/>
    <mergeCell ref="B80:D80"/>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8" xr:uid="{00000000-0002-0000-0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2650-4637-4351-962C-28BBD69C0C6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128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55</v>
      </c>
      <c r="C24" s="22"/>
      <c r="D24" s="22"/>
      <c r="E24" s="22"/>
      <c r="F24" s="22"/>
    </row>
    <row r="25" spans="1:6" ht="15" x14ac:dyDescent="0.2">
      <c r="A25" s="18"/>
      <c r="B25" s="26" t="s">
        <v>108</v>
      </c>
      <c r="C25" s="22"/>
      <c r="D25" s="22"/>
      <c r="E25" s="22"/>
      <c r="F25" s="22"/>
    </row>
    <row r="26" spans="1:6" ht="33.75" customHeight="1" x14ac:dyDescent="0.2">
      <c r="A26" s="18"/>
      <c r="B26" s="47" t="s">
        <v>57</v>
      </c>
      <c r="C26" s="22"/>
      <c r="D26" s="22"/>
      <c r="E26" s="22"/>
      <c r="F26" s="22"/>
    </row>
    <row r="27" spans="1:6" x14ac:dyDescent="0.2">
      <c r="A27" s="19"/>
      <c r="B27" s="22"/>
      <c r="C27" s="24"/>
      <c r="D27" s="24"/>
      <c r="E27" s="25"/>
      <c r="F27" s="22"/>
    </row>
    <row r="28" spans="1:6" ht="15" x14ac:dyDescent="0.2">
      <c r="A28" s="18"/>
      <c r="B28" s="24"/>
      <c r="C28" s="24"/>
      <c r="D28" s="28" t="s">
        <v>15</v>
      </c>
      <c r="E28" s="28" t="s">
        <v>129</v>
      </c>
      <c r="F28" s="22"/>
    </row>
    <row r="29" spans="1:6" ht="13.5" thickBot="1" x14ac:dyDescent="0.25">
      <c r="A29" s="20"/>
      <c r="B29" s="20"/>
      <c r="C29" s="20"/>
      <c r="D29" s="20"/>
      <c r="E29" s="20"/>
      <c r="F29" s="21"/>
    </row>
    <row r="30" spans="1:6" s="41" customFormat="1" ht="21.75" customHeight="1" x14ac:dyDescent="0.2">
      <c r="A30" s="55" t="s">
        <v>0</v>
      </c>
      <c r="B30" s="55"/>
      <c r="C30" s="55"/>
      <c r="D30" s="55"/>
      <c r="E30" s="55"/>
      <c r="F30" s="55"/>
    </row>
    <row r="31" spans="1:6" ht="14.25" x14ac:dyDescent="0.2">
      <c r="A31" s="18"/>
      <c r="B31" s="23"/>
      <c r="C31" s="18"/>
      <c r="D31" s="18"/>
      <c r="E31" s="18"/>
    </row>
    <row r="32" spans="1:6" ht="14.25" x14ac:dyDescent="0.2">
      <c r="A32" s="22"/>
      <c r="B32" s="52" t="s">
        <v>124</v>
      </c>
      <c r="C32" s="52"/>
      <c r="D32" s="52"/>
      <c r="E32" s="29"/>
      <c r="F32" s="22"/>
    </row>
    <row r="33" spans="1:6" ht="14.25" x14ac:dyDescent="0.2">
      <c r="A33" s="22"/>
      <c r="B33" s="52"/>
      <c r="C33" s="52"/>
      <c r="D33" s="52"/>
      <c r="E33" s="29"/>
      <c r="F33" s="22"/>
    </row>
    <row r="34" spans="1:6" ht="14.25" x14ac:dyDescent="0.2">
      <c r="A34" s="22"/>
      <c r="B34" s="52"/>
      <c r="C34" s="52"/>
      <c r="D34" s="52"/>
      <c r="E34" s="29"/>
      <c r="F34" s="22"/>
    </row>
    <row r="35" spans="1:6" ht="13.5" customHeight="1" x14ac:dyDescent="0.2">
      <c r="A35" s="22"/>
      <c r="B35" s="52" t="s">
        <v>130</v>
      </c>
      <c r="C35" s="52"/>
      <c r="D35" s="52"/>
      <c r="E35" s="29"/>
      <c r="F35" s="22"/>
    </row>
    <row r="36" spans="1:6" ht="14.25" x14ac:dyDescent="0.2">
      <c r="A36" s="22"/>
      <c r="B36" s="52"/>
      <c r="C36" s="52"/>
      <c r="D36" s="52"/>
      <c r="E36" s="29"/>
      <c r="F36" s="22"/>
    </row>
    <row r="37" spans="1:6" ht="14.25" customHeight="1" x14ac:dyDescent="0.2">
      <c r="A37" s="22"/>
      <c r="B37" s="52" t="s">
        <v>131</v>
      </c>
      <c r="C37" s="52"/>
      <c r="D37" s="52"/>
      <c r="E37" s="29"/>
      <c r="F37" s="22"/>
    </row>
    <row r="38" spans="1:6" ht="14.25" x14ac:dyDescent="0.2">
      <c r="A38" s="22"/>
      <c r="B38" s="52"/>
      <c r="C38" s="52"/>
      <c r="D38" s="52"/>
      <c r="E38" s="29"/>
      <c r="F38" s="22"/>
    </row>
    <row r="39" spans="1:6" ht="14.25" customHeight="1" x14ac:dyDescent="0.2">
      <c r="A39" s="22"/>
      <c r="B39" s="52"/>
      <c r="C39" s="52"/>
      <c r="D39" s="52"/>
      <c r="E39" s="29"/>
      <c r="F39" s="22"/>
    </row>
    <row r="40" spans="1:6" ht="14.25" x14ac:dyDescent="0.2">
      <c r="A40" s="22"/>
      <c r="B40" s="52"/>
      <c r="C40" s="52"/>
      <c r="D40" s="52"/>
      <c r="E40" s="29"/>
      <c r="F40" s="22"/>
    </row>
    <row r="41" spans="1:6" ht="14.25" x14ac:dyDescent="0.2">
      <c r="A41" s="22"/>
      <c r="B41" s="52"/>
      <c r="C41" s="52"/>
      <c r="D41" s="52"/>
      <c r="E41" s="29"/>
      <c r="F41" s="22"/>
    </row>
    <row r="42" spans="1:6" ht="14.25" x14ac:dyDescent="0.2">
      <c r="A42" s="22"/>
      <c r="B42" s="52"/>
      <c r="C42" s="52"/>
      <c r="D42" s="52"/>
      <c r="E42" s="29"/>
      <c r="F42" s="22"/>
    </row>
    <row r="43" spans="1:6" ht="14.25" x14ac:dyDescent="0.2">
      <c r="A43" s="22"/>
      <c r="B43" s="52"/>
      <c r="C43" s="52"/>
      <c r="D43" s="52"/>
      <c r="E43" s="29"/>
      <c r="F43" s="22"/>
    </row>
    <row r="44" spans="1:6" ht="14.25" x14ac:dyDescent="0.2">
      <c r="A44" s="22"/>
      <c r="B44" s="52"/>
      <c r="C44" s="52"/>
      <c r="D44" s="52"/>
      <c r="E44" s="29"/>
      <c r="F44" s="22"/>
    </row>
    <row r="45" spans="1:6" ht="14.25" customHeight="1" x14ac:dyDescent="0.2">
      <c r="A45" s="22"/>
      <c r="B45" s="52"/>
      <c r="C45" s="52"/>
      <c r="D45" s="52"/>
      <c r="E45" s="29"/>
      <c r="F45" s="22"/>
    </row>
    <row r="46" spans="1:6" ht="14.25" x14ac:dyDescent="0.2">
      <c r="A46" s="22"/>
      <c r="B46" s="52"/>
      <c r="C46" s="52"/>
      <c r="D46" s="52"/>
      <c r="E46" s="29"/>
      <c r="F46" s="22"/>
    </row>
    <row r="47" spans="1:6" ht="14.25" x14ac:dyDescent="0.2">
      <c r="A47" s="22"/>
      <c r="B47" s="52"/>
      <c r="C47" s="52"/>
      <c r="D47" s="52"/>
      <c r="E47" s="29"/>
      <c r="F47" s="22"/>
    </row>
    <row r="48" spans="1:6" ht="14.25" x14ac:dyDescent="0.2">
      <c r="A48" s="22"/>
      <c r="B48" s="52"/>
      <c r="C48" s="52"/>
      <c r="D48" s="52"/>
      <c r="E48" s="29"/>
      <c r="F48" s="22"/>
    </row>
    <row r="49" spans="1:6" ht="14.25" x14ac:dyDescent="0.2">
      <c r="A49" s="22"/>
      <c r="B49" s="52"/>
      <c r="C49" s="52"/>
      <c r="D49" s="52"/>
      <c r="E49" s="29"/>
      <c r="F49" s="22"/>
    </row>
    <row r="50" spans="1:6" ht="14.25" x14ac:dyDescent="0.2">
      <c r="A50" s="22"/>
      <c r="B50" s="52"/>
      <c r="C50" s="52"/>
      <c r="D50" s="52"/>
      <c r="E50" s="29"/>
      <c r="F50" s="22"/>
    </row>
    <row r="51" spans="1:6" ht="14.25" x14ac:dyDescent="0.2">
      <c r="A51" s="22"/>
      <c r="B51" s="52"/>
      <c r="C51" s="52"/>
      <c r="D51" s="52"/>
      <c r="E51" s="29"/>
      <c r="F51" s="22"/>
    </row>
    <row r="52" spans="1:6" ht="14.25" x14ac:dyDescent="0.2">
      <c r="A52" s="22"/>
      <c r="B52" s="52"/>
      <c r="C52" s="52"/>
      <c r="D52" s="52"/>
      <c r="E52" s="29"/>
      <c r="F52" s="22"/>
    </row>
    <row r="53" spans="1:6" ht="14.25" x14ac:dyDescent="0.2">
      <c r="A53" s="22"/>
      <c r="B53" s="52"/>
      <c r="C53" s="52"/>
      <c r="D53" s="52"/>
      <c r="E53" s="29"/>
      <c r="F53" s="22"/>
    </row>
    <row r="54" spans="1:6" ht="14.25" x14ac:dyDescent="0.2">
      <c r="A54" s="22"/>
      <c r="B54" s="52"/>
      <c r="C54" s="52"/>
      <c r="D54" s="52"/>
      <c r="E54" s="29"/>
      <c r="F54" s="22"/>
    </row>
    <row r="55" spans="1:6" ht="14.25" x14ac:dyDescent="0.2">
      <c r="A55" s="22"/>
      <c r="B55" s="52"/>
      <c r="C55" s="52"/>
      <c r="D55" s="52"/>
      <c r="E55" s="29"/>
      <c r="F55" s="22"/>
    </row>
    <row r="56" spans="1:6" ht="14.25" x14ac:dyDescent="0.2">
      <c r="A56" s="22"/>
      <c r="B56" s="52"/>
      <c r="C56" s="52"/>
      <c r="D56" s="52"/>
      <c r="E56" s="29"/>
      <c r="F56" s="22"/>
    </row>
    <row r="57" spans="1:6" ht="14.25" x14ac:dyDescent="0.2">
      <c r="A57" s="22"/>
      <c r="B57" s="52"/>
      <c r="C57" s="52"/>
      <c r="D57" s="52"/>
      <c r="E57" s="29"/>
      <c r="F57" s="22"/>
    </row>
    <row r="58" spans="1:6" ht="14.25" x14ac:dyDescent="0.2">
      <c r="A58" s="22"/>
      <c r="B58" s="52"/>
      <c r="C58" s="52"/>
      <c r="D58" s="52"/>
      <c r="E58" s="29"/>
      <c r="F58" s="22"/>
    </row>
    <row r="59" spans="1:6" ht="14.25" x14ac:dyDescent="0.2">
      <c r="A59" s="22"/>
      <c r="B59" s="52"/>
      <c r="C59" s="52"/>
      <c r="D59" s="52"/>
      <c r="E59" s="29"/>
      <c r="F59" s="22"/>
    </row>
    <row r="60" spans="1:6" ht="14.25" x14ac:dyDescent="0.2">
      <c r="A60" s="22"/>
      <c r="B60" s="52"/>
      <c r="C60" s="52"/>
      <c r="D60" s="52"/>
      <c r="E60" s="29"/>
      <c r="F60" s="22"/>
    </row>
    <row r="61" spans="1:6" ht="14.25" x14ac:dyDescent="0.2">
      <c r="A61" s="22"/>
      <c r="B61" s="52"/>
      <c r="C61" s="52"/>
      <c r="D61" s="52"/>
      <c r="E61" s="29"/>
      <c r="F61" s="22"/>
    </row>
    <row r="62" spans="1:6" ht="14.25" x14ac:dyDescent="0.2">
      <c r="A62" s="22"/>
      <c r="B62" s="52"/>
      <c r="C62" s="52"/>
      <c r="D62" s="52"/>
      <c r="E62" s="29"/>
      <c r="F62" s="22"/>
    </row>
    <row r="63" spans="1:6" ht="13.5" customHeight="1" x14ac:dyDescent="0.2">
      <c r="A63" s="22"/>
      <c r="B63" s="52"/>
      <c r="C63" s="52"/>
      <c r="D63" s="52"/>
      <c r="E63" s="29"/>
      <c r="F63" s="22"/>
    </row>
    <row r="64" spans="1:6" ht="14.25" x14ac:dyDescent="0.2">
      <c r="A64" s="22"/>
      <c r="B64" s="52"/>
      <c r="C64" s="52"/>
      <c r="D64" s="52"/>
      <c r="E64" s="29"/>
      <c r="F64" s="22"/>
    </row>
    <row r="65" spans="1:6" ht="14.25" x14ac:dyDescent="0.2">
      <c r="A65" s="22"/>
      <c r="B65" s="52"/>
      <c r="C65" s="52"/>
      <c r="D65" s="52"/>
      <c r="E65" s="29"/>
      <c r="F65" s="22"/>
    </row>
    <row r="66" spans="1:6" ht="14.25" x14ac:dyDescent="0.2">
      <c r="A66" s="22"/>
      <c r="B66" s="52"/>
      <c r="C66" s="52"/>
      <c r="D66" s="52"/>
      <c r="E66" s="29"/>
      <c r="F66" s="22"/>
    </row>
    <row r="67" spans="1:6" ht="14.25" x14ac:dyDescent="0.2">
      <c r="A67" s="22"/>
      <c r="B67" s="52"/>
      <c r="C67" s="52"/>
      <c r="D67" s="52"/>
      <c r="E67" s="29"/>
      <c r="F67" s="22"/>
    </row>
    <row r="68" spans="1:6" ht="14.25" x14ac:dyDescent="0.2">
      <c r="A68" s="22"/>
      <c r="B68" s="52"/>
      <c r="C68" s="52"/>
      <c r="D68" s="52"/>
      <c r="E68" s="29"/>
      <c r="F68" s="22"/>
    </row>
    <row r="69" spans="1:6" ht="14.25" x14ac:dyDescent="0.2">
      <c r="A69" s="22"/>
      <c r="C69" s="23"/>
      <c r="D69" s="23"/>
      <c r="E69" s="29"/>
      <c r="F69" s="22"/>
    </row>
    <row r="70" spans="1:6" ht="13.5" customHeight="1" x14ac:dyDescent="0.2">
      <c r="A70" s="22"/>
      <c r="B70" s="26" t="s">
        <v>18</v>
      </c>
      <c r="C70" s="27"/>
      <c r="D70" s="27"/>
      <c r="E70" s="30">
        <f>3.75*265</f>
        <v>993.75</v>
      </c>
      <c r="F70" s="22"/>
    </row>
    <row r="71" spans="1:6" ht="13.5" customHeight="1" x14ac:dyDescent="0.2">
      <c r="A71" s="22"/>
      <c r="B71" s="35" t="s">
        <v>16</v>
      </c>
      <c r="C71" s="27"/>
      <c r="D71" s="27"/>
      <c r="E71" s="31">
        <v>0</v>
      </c>
      <c r="F71" s="22"/>
    </row>
    <row r="72" spans="1:6" ht="13.5" customHeight="1" x14ac:dyDescent="0.2">
      <c r="A72" s="22"/>
      <c r="B72" s="35" t="s">
        <v>127</v>
      </c>
      <c r="C72" s="27"/>
      <c r="D72" s="27"/>
      <c r="E72" s="31">
        <v>0</v>
      </c>
      <c r="F72" s="22"/>
    </row>
    <row r="73" spans="1:6" ht="13.5" customHeight="1" x14ac:dyDescent="0.2">
      <c r="A73" s="22"/>
      <c r="B73" s="26" t="s">
        <v>17</v>
      </c>
      <c r="C73" s="27"/>
      <c r="D73" s="27"/>
      <c r="E73" s="30">
        <f>SUM(E70:E72)</f>
        <v>993.75</v>
      </c>
      <c r="F73" s="22"/>
    </row>
    <row r="74" spans="1:6" ht="13.5" customHeight="1" x14ac:dyDescent="0.2">
      <c r="A74" s="22"/>
      <c r="B74" s="27" t="s">
        <v>5</v>
      </c>
      <c r="C74" s="32">
        <v>0.05</v>
      </c>
      <c r="D74" s="27"/>
      <c r="E74" s="36">
        <f>ROUND(E73*C74,2)</f>
        <v>49.69</v>
      </c>
      <c r="F74" s="22"/>
    </row>
    <row r="75" spans="1:6" ht="13.5" customHeight="1" x14ac:dyDescent="0.2">
      <c r="A75" s="22"/>
      <c r="B75" s="27" t="s">
        <v>4</v>
      </c>
      <c r="C75" s="43">
        <v>9.9750000000000005E-2</v>
      </c>
      <c r="D75" s="27"/>
      <c r="E75" s="44">
        <f>ROUND(E73*C75,2)</f>
        <v>99.13</v>
      </c>
      <c r="F75" s="22"/>
    </row>
    <row r="76" spans="1:6" ht="13.5" customHeight="1" x14ac:dyDescent="0.2">
      <c r="A76" s="22"/>
      <c r="B76" s="27"/>
      <c r="C76" s="27"/>
      <c r="D76" s="27"/>
      <c r="E76" s="33"/>
      <c r="F76" s="22"/>
    </row>
    <row r="77" spans="1:6" ht="16.5" customHeight="1" thickBot="1" x14ac:dyDescent="0.25">
      <c r="A77" s="22"/>
      <c r="B77" s="26" t="s">
        <v>19</v>
      </c>
      <c r="C77" s="27"/>
      <c r="D77" s="27"/>
      <c r="E77" s="34">
        <f>SUM(E73:E75)</f>
        <v>1142.5700000000002</v>
      </c>
      <c r="F77" s="22"/>
    </row>
    <row r="78" spans="1:6" ht="15.75" thickTop="1" x14ac:dyDescent="0.2">
      <c r="A78" s="22"/>
      <c r="B78" s="56"/>
      <c r="C78" s="56"/>
      <c r="D78" s="56"/>
      <c r="E78" s="37"/>
      <c r="F78" s="22"/>
    </row>
    <row r="79" spans="1:6" ht="15" x14ac:dyDescent="0.2">
      <c r="A79" s="22"/>
      <c r="B79" s="53" t="s">
        <v>21</v>
      </c>
      <c r="C79" s="53"/>
      <c r="D79" s="53"/>
      <c r="E79" s="37">
        <v>0</v>
      </c>
      <c r="F79" s="22"/>
    </row>
    <row r="80" spans="1:6" ht="15" x14ac:dyDescent="0.2">
      <c r="A80" s="22"/>
      <c r="B80" s="56"/>
      <c r="C80" s="56"/>
      <c r="D80" s="56"/>
      <c r="E80" s="37"/>
      <c r="F80" s="22"/>
    </row>
    <row r="81" spans="1:6" ht="19.5" customHeight="1" x14ac:dyDescent="0.2">
      <c r="A81" s="22"/>
      <c r="B81" s="38" t="s">
        <v>20</v>
      </c>
      <c r="C81" s="39"/>
      <c r="D81" s="39"/>
      <c r="E81" s="40">
        <f>E77-E79</f>
        <v>1142.5700000000002</v>
      </c>
      <c r="F81" s="22"/>
    </row>
    <row r="82" spans="1:6" ht="13.5" customHeight="1" x14ac:dyDescent="0.2">
      <c r="A82" s="22"/>
      <c r="B82" s="22"/>
      <c r="C82" s="22"/>
      <c r="D82" s="22"/>
      <c r="E82" s="22"/>
      <c r="F82" s="22"/>
    </row>
    <row r="83" spans="1:6" x14ac:dyDescent="0.2">
      <c r="A83" s="22"/>
      <c r="B83" s="22"/>
      <c r="C83" s="22"/>
      <c r="D83" s="22"/>
      <c r="E83" s="22"/>
      <c r="F83" s="22"/>
    </row>
    <row r="84" spans="1:6" x14ac:dyDescent="0.2">
      <c r="A84" s="22"/>
      <c r="B84" s="50"/>
      <c r="C84" s="50"/>
      <c r="D84" s="50"/>
      <c r="E84" s="50"/>
      <c r="F84" s="22"/>
    </row>
    <row r="85" spans="1:6" ht="14.25" x14ac:dyDescent="0.2">
      <c r="A85" s="58" t="s">
        <v>43</v>
      </c>
      <c r="B85" s="58"/>
      <c r="C85" s="58"/>
      <c r="D85" s="58"/>
      <c r="E85" s="58"/>
      <c r="F85" s="58"/>
    </row>
    <row r="86" spans="1:6" ht="14.25" x14ac:dyDescent="0.2">
      <c r="A86" s="54" t="s">
        <v>44</v>
      </c>
      <c r="B86" s="54"/>
      <c r="C86" s="54"/>
      <c r="D86" s="54"/>
      <c r="E86" s="54"/>
      <c r="F86" s="54"/>
    </row>
    <row r="87" spans="1:6" x14ac:dyDescent="0.2">
      <c r="A87" s="22"/>
      <c r="B87" s="22"/>
      <c r="C87" s="22"/>
      <c r="D87" s="22"/>
      <c r="E87" s="22"/>
      <c r="F87" s="22"/>
    </row>
    <row r="88" spans="1:6" x14ac:dyDescent="0.2">
      <c r="A88" s="22"/>
      <c r="B88" s="51"/>
      <c r="C88" s="51"/>
      <c r="D88" s="51"/>
      <c r="E88" s="51"/>
      <c r="F88" s="22"/>
    </row>
    <row r="89" spans="1:6" ht="15" x14ac:dyDescent="0.2">
      <c r="A89" s="57" t="s">
        <v>7</v>
      </c>
      <c r="B89" s="57"/>
      <c r="C89" s="57"/>
      <c r="D89" s="57"/>
      <c r="E89" s="57"/>
      <c r="F89" s="57"/>
    </row>
    <row r="91" spans="1:6" ht="39.75" customHeight="1" x14ac:dyDescent="0.2">
      <c r="B91" s="48"/>
      <c r="C91" s="49"/>
      <c r="D91" s="49"/>
    </row>
    <row r="92" spans="1:6" ht="13.5" customHeight="1" x14ac:dyDescent="0.2"/>
    <row r="93" spans="1:6" x14ac:dyDescent="0.2">
      <c r="B93" s="17"/>
      <c r="C93" s="17"/>
      <c r="D93" s="17"/>
    </row>
  </sheetData>
  <mergeCells count="47">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4:E84"/>
    <mergeCell ref="B61:D61"/>
    <mergeCell ref="B62:D62"/>
    <mergeCell ref="B63:D63"/>
    <mergeCell ref="B64:D64"/>
    <mergeCell ref="B65:D65"/>
    <mergeCell ref="B66:D66"/>
    <mergeCell ref="B67:D67"/>
    <mergeCell ref="B68:D68"/>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2:B68" xr:uid="{1C291A51-8A3E-4B92-8341-15BA90B4133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31</vt:i4>
      </vt:variant>
    </vt:vector>
  </HeadingPairs>
  <TitlesOfParts>
    <vt:vector size="47" baseType="lpstr">
      <vt:lpstr>29-11-15</vt:lpstr>
      <vt:lpstr>13-12-15</vt:lpstr>
      <vt:lpstr>23-12-15</vt:lpstr>
      <vt:lpstr>29-01-16</vt:lpstr>
      <vt:lpstr>06-07-16</vt:lpstr>
      <vt:lpstr>30-11-16</vt:lpstr>
      <vt:lpstr>18-05-17</vt:lpstr>
      <vt:lpstr>13-09-18</vt:lpstr>
      <vt:lpstr>25-07-19</vt:lpstr>
      <vt:lpstr>16-12-19</vt:lpstr>
      <vt:lpstr>06-03-20</vt:lpstr>
      <vt:lpstr>27-10-20</vt:lpstr>
      <vt:lpstr>11-12-21</vt:lpstr>
      <vt:lpstr>05-02-22</vt:lpstr>
      <vt:lpstr>Activités</vt:lpstr>
      <vt:lpstr>2025-03-02 - 25-24818</vt:lpstr>
      <vt:lpstr>Liste_Activités</vt:lpstr>
      <vt:lpstr>'05-02-22'!Print_Area</vt:lpstr>
      <vt:lpstr>'06-03-20'!Print_Area</vt:lpstr>
      <vt:lpstr>'06-07-16'!Print_Area</vt:lpstr>
      <vt:lpstr>'11-12-21'!Print_Area</vt:lpstr>
      <vt:lpstr>'13-09-18'!Print_Area</vt:lpstr>
      <vt:lpstr>'13-12-15'!Print_Area</vt:lpstr>
      <vt:lpstr>'16-12-19'!Print_Area</vt:lpstr>
      <vt:lpstr>'18-05-17'!Print_Area</vt:lpstr>
      <vt:lpstr>'23-12-15'!Print_Area</vt:lpstr>
      <vt:lpstr>'25-07-19'!Print_Area</vt:lpstr>
      <vt:lpstr>'27-10-20'!Print_Area</vt:lpstr>
      <vt:lpstr>'29-01-16'!Print_Area</vt:lpstr>
      <vt:lpstr>'29-11-15'!Print_Area</vt:lpstr>
      <vt:lpstr>'30-11-16'!Print_Area</vt:lpstr>
      <vt:lpstr>Activités!Print_Area</vt:lpstr>
      <vt:lpstr>'05-02-22'!Zone_d_impression</vt:lpstr>
      <vt:lpstr>'06-03-20'!Zone_d_impression</vt:lpstr>
      <vt:lpstr>'06-07-16'!Zone_d_impression</vt:lpstr>
      <vt:lpstr>'11-12-21'!Zone_d_impression</vt:lpstr>
      <vt:lpstr>'13-09-18'!Zone_d_impression</vt:lpstr>
      <vt:lpstr>'13-12-15'!Zone_d_impression</vt:lpstr>
      <vt:lpstr>'16-12-19'!Zone_d_impression</vt:lpstr>
      <vt:lpstr>'18-05-17'!Zone_d_impression</vt:lpstr>
      <vt:lpstr>'2025-03-02 - 25-24818'!Zone_d_impression</vt:lpstr>
      <vt:lpstr>'23-12-15'!Zone_d_impression</vt:lpstr>
      <vt:lpstr>'25-07-19'!Zone_d_impression</vt:lpstr>
      <vt:lpstr>'27-10-20'!Zone_d_impression</vt:lpstr>
      <vt:lpstr>'29-01-16'!Zone_d_impression</vt:lpstr>
      <vt:lpstr>'29-11-15'!Zone_d_impression</vt:lpstr>
      <vt:lpstr>'30-11-16'!Zone_d_impression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2022-02-05T16:52:51Z</cp:lastPrinted>
  <dcterms:created xsi:type="dcterms:W3CDTF">1996-11-05T19:10:39Z</dcterms:created>
  <dcterms:modified xsi:type="dcterms:W3CDTF">2025-03-02T12:35:35Z</dcterms:modified>
</cp:coreProperties>
</file>