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646530E6-9C21-4BC3-92CC-AA3515937CFE}" xr6:coauthVersionLast="47" xr6:coauthVersionMax="47" xr10:uidLastSave="{00000000-0000-0000-0000-000000000000}"/>
  <bookViews>
    <workbookView xWindow="-120" yWindow="-120" windowWidth="38640" windowHeight="15840" firstSheet="13" activeTab="29" xr2:uid="{00000000-000D-0000-FFFF-FFFF00000000}"/>
  </bookViews>
  <sheets>
    <sheet name="05-03-19" sheetId="4" r:id="rId1"/>
    <sheet name="01-10-19" sheetId="6" r:id="rId2"/>
    <sheet name="04-11-19" sheetId="7" r:id="rId3"/>
    <sheet name="19-03-20" sheetId="8" r:id="rId4"/>
    <sheet name="19-03-20 (2)" sheetId="9" r:id="rId5"/>
    <sheet name="19-03-20 (3)" sheetId="10" r:id="rId6"/>
    <sheet name="19-03-20 (4)" sheetId="11" r:id="rId7"/>
    <sheet name="04-03-21" sheetId="12" r:id="rId8"/>
    <sheet name="27-01-21" sheetId="13" r:id="rId9"/>
    <sheet name="27-01-21(1)" sheetId="14" r:id="rId10"/>
    <sheet name="27-03-21(2)" sheetId="15" r:id="rId11"/>
    <sheet name="27-03-21(3)" sheetId="16" r:id="rId12"/>
    <sheet name="05-10-21" sheetId="17" r:id="rId13"/>
    <sheet name="28-03-22" sheetId="18" r:id="rId14"/>
    <sheet name="28-03-22(1)" sheetId="19" r:id="rId15"/>
    <sheet name="28-03-22(2)" sheetId="20" r:id="rId16"/>
    <sheet name="28-03-22(3)" sheetId="22" r:id="rId17"/>
    <sheet name="28-04-23" sheetId="24" r:id="rId18"/>
    <sheet name="28-04-23(1)" sheetId="23" r:id="rId19"/>
    <sheet name="28-04-23(2)" sheetId="25" r:id="rId20"/>
    <sheet name="28-04-23(3)" sheetId="26" r:id="rId21"/>
    <sheet name="20-12-23" sheetId="27" r:id="rId22"/>
    <sheet name="24-03-24" sheetId="28" r:id="rId23"/>
    <sheet name="24-03-24(1)" sheetId="29" r:id="rId24"/>
    <sheet name="24-03-24(2)" sheetId="30" r:id="rId25"/>
    <sheet name="24-03-24(3)" sheetId="31" r:id="rId26"/>
    <sheet name="11-05-24" sheetId="32" r:id="rId27"/>
    <sheet name="Activités" sheetId="5" r:id="rId28"/>
    <sheet name="2024-12-21 - 24-24704" sheetId="33" r:id="rId29"/>
    <sheet name="2025-03-02 - 25-24790" sheetId="35" r:id="rId30"/>
  </sheets>
  <definedNames>
    <definedName name="Liste_Activités">Activités!$C$5:$C$45</definedName>
    <definedName name="Print_Area" localSheetId="1">'01-10-19'!$A$1:$F$89</definedName>
    <definedName name="Print_Area" localSheetId="7">'04-03-21'!$A$1:$F$89</definedName>
    <definedName name="Print_Area" localSheetId="2">'04-11-19'!$A$1:$F$89</definedName>
    <definedName name="Print_Area" localSheetId="0">'05-03-19'!$A$1:$F$89</definedName>
    <definedName name="Print_Area" localSheetId="12">'05-10-21'!$A$1:$F$89</definedName>
    <definedName name="Print_Area" localSheetId="26">'11-05-24'!$A$1:$F$89</definedName>
    <definedName name="Print_Area" localSheetId="3">'19-03-20'!$A$1:$F$89</definedName>
    <definedName name="Print_Area" localSheetId="4">'19-03-20 (2)'!$A$1:$F$89</definedName>
    <definedName name="Print_Area" localSheetId="5">'19-03-20 (3)'!$A$1:$F$89</definedName>
    <definedName name="Print_Area" localSheetId="6">'19-03-20 (4)'!$A$1:$F$89</definedName>
    <definedName name="Print_Area" localSheetId="21">'20-12-23'!$A$1:$F$89</definedName>
    <definedName name="Print_Area" localSheetId="22">'24-03-24'!$A$1:$F$89</definedName>
    <definedName name="Print_Area" localSheetId="23">'24-03-24(1)'!$A$1:$F$88</definedName>
    <definedName name="Print_Area" localSheetId="24">'24-03-24(2)'!$A$1:$F$88</definedName>
    <definedName name="Print_Area" localSheetId="25">'24-03-24(3)'!$A$1:$F$88</definedName>
    <definedName name="Print_Area" localSheetId="8">'27-01-21'!$A$1:$F$89</definedName>
    <definedName name="Print_Area" localSheetId="9">'27-01-21(1)'!$A$1:$F$89</definedName>
    <definedName name="Print_Area" localSheetId="10">'27-03-21(2)'!$A$1:$F$89</definedName>
    <definedName name="Print_Area" localSheetId="11">'27-03-21(3)'!$A$1:$F$89</definedName>
    <definedName name="Print_Area" localSheetId="13">'28-03-22'!$A$1:$F$89</definedName>
    <definedName name="Print_Area" localSheetId="14">'28-03-22(1)'!$A$1:$F$89</definedName>
    <definedName name="Print_Area" localSheetId="15">'28-03-22(2)'!$A$1:$F$89</definedName>
    <definedName name="Print_Area" localSheetId="16">'28-03-22(3)'!$A$1:$F$89</definedName>
    <definedName name="Print_Area" localSheetId="17">'28-04-23'!$A$1:$F$89</definedName>
    <definedName name="Print_Area" localSheetId="18">'28-04-23(1)'!$A$1:$F$89</definedName>
    <definedName name="Print_Area" localSheetId="19">'28-04-23(2)'!$A$1:$F$89</definedName>
    <definedName name="Print_Area" localSheetId="20">'28-04-23(3)'!$A$1:$F$89</definedName>
    <definedName name="Print_Area" localSheetId="27">Activités!$A$1:$D$45</definedName>
    <definedName name="_xlnm.Print_Area" localSheetId="1">'01-10-19'!$A$1:$F$89</definedName>
    <definedName name="_xlnm.Print_Area" localSheetId="7">'04-03-21'!$A$1:$F$89</definedName>
    <definedName name="_xlnm.Print_Area" localSheetId="2">'04-11-19'!$A$1:$F$89</definedName>
    <definedName name="_xlnm.Print_Area" localSheetId="0">'05-03-19'!$A$1:$F$89</definedName>
    <definedName name="_xlnm.Print_Area" localSheetId="12">'05-10-21'!$A$1:$F$89</definedName>
    <definedName name="_xlnm.Print_Area" localSheetId="26">'11-05-24'!$A$1:$F$89</definedName>
    <definedName name="_xlnm.Print_Area" localSheetId="3">'19-03-20'!$A$1:$F$89</definedName>
    <definedName name="_xlnm.Print_Area" localSheetId="4">'19-03-20 (2)'!$A$1:$F$89</definedName>
    <definedName name="_xlnm.Print_Area" localSheetId="5">'19-03-20 (3)'!$A$1:$F$89</definedName>
    <definedName name="_xlnm.Print_Area" localSheetId="6">'19-03-20 (4)'!$A$1:$F$89</definedName>
    <definedName name="_xlnm.Print_Area" localSheetId="21">'20-12-23'!$A$1:$F$89</definedName>
    <definedName name="_xlnm.Print_Area" localSheetId="28">'2024-12-21 - 24-24704'!$A$1:$F$88</definedName>
    <definedName name="_xlnm.Print_Area" localSheetId="29">'2025-03-02 - 25-24790'!$A$1:$F$88</definedName>
    <definedName name="_xlnm.Print_Area" localSheetId="22">'24-03-24'!$A$1:$F$89</definedName>
    <definedName name="_xlnm.Print_Area" localSheetId="23">'24-03-24(1)'!$A$1:$F$88</definedName>
    <definedName name="_xlnm.Print_Area" localSheetId="24">'24-03-24(2)'!$A$1:$F$88</definedName>
    <definedName name="_xlnm.Print_Area" localSheetId="25">'24-03-24(3)'!$A$1:$F$88</definedName>
    <definedName name="_xlnm.Print_Area" localSheetId="8">'27-01-21'!$A$1:$F$89</definedName>
    <definedName name="_xlnm.Print_Area" localSheetId="9">'27-01-21(1)'!$A$1:$F$89</definedName>
    <definedName name="_xlnm.Print_Area" localSheetId="10">'27-03-21(2)'!$A$1:$F$89</definedName>
    <definedName name="_xlnm.Print_Area" localSheetId="11">'27-03-21(3)'!$A$1:$F$89</definedName>
    <definedName name="_xlnm.Print_Area" localSheetId="13">'28-03-22'!$A$1:$F$89</definedName>
    <definedName name="_xlnm.Print_Area" localSheetId="14">'28-03-22(1)'!$A$1:$F$89</definedName>
    <definedName name="_xlnm.Print_Area" localSheetId="15">'28-03-22(2)'!$A$1:$F$89</definedName>
    <definedName name="_xlnm.Print_Area" localSheetId="16">'28-03-22(3)'!$A$1:$F$89</definedName>
    <definedName name="_xlnm.Print_Area" localSheetId="17">'28-04-23'!$A$1:$F$89</definedName>
    <definedName name="_xlnm.Print_Area" localSheetId="18">'28-04-23(1)'!$A$1:$F$89</definedName>
    <definedName name="_xlnm.Print_Area" localSheetId="19">'28-04-23(2)'!$A$1:$F$89</definedName>
    <definedName name="_xlnm.Print_Area" localSheetId="20">'28-04-23(3)'!$A$1:$F$89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2" l="1"/>
  <c r="E72" i="32" s="1"/>
  <c r="E68" i="31"/>
  <c r="E71" i="31" s="1"/>
  <c r="E68" i="30"/>
  <c r="E71" i="30" s="1"/>
  <c r="E74" i="32" l="1"/>
  <c r="E73" i="32"/>
  <c r="E76" i="32" s="1"/>
  <c r="E80" i="32" s="1"/>
  <c r="E73" i="31"/>
  <c r="E72" i="31"/>
  <c r="E75" i="31" s="1"/>
  <c r="E79" i="31" s="1"/>
  <c r="E73" i="30"/>
  <c r="E72" i="30"/>
  <c r="E75" i="30" s="1"/>
  <c r="E79" i="30" s="1"/>
  <c r="E68" i="29"/>
  <c r="E71" i="29" s="1"/>
  <c r="E69" i="28"/>
  <c r="E72" i="28" s="1"/>
  <c r="E69" i="27"/>
  <c r="E72" i="27" s="1"/>
  <c r="E69" i="26"/>
  <c r="E72" i="26" s="1"/>
  <c r="E69" i="25"/>
  <c r="E72" i="25" s="1"/>
  <c r="E69" i="24"/>
  <c r="E72" i="24" s="1"/>
  <c r="E69" i="23"/>
  <c r="E72" i="23" s="1"/>
  <c r="E69" i="22"/>
  <c r="E72" i="22"/>
  <c r="E73" i="22"/>
  <c r="E74" i="22"/>
  <c r="E76" i="22"/>
  <c r="E80" i="22"/>
  <c r="E69" i="20"/>
  <c r="E72" i="20"/>
  <c r="E73" i="20"/>
  <c r="E74" i="20"/>
  <c r="E76" i="20"/>
  <c r="E80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5" i="7"/>
  <c r="E67" i="7"/>
  <c r="E78" i="7"/>
  <c r="M65" i="7"/>
  <c r="M67" i="7"/>
  <c r="G72" i="7"/>
  <c r="M68" i="7"/>
  <c r="E72" i="7"/>
  <c r="E73" i="7"/>
  <c r="E74" i="7"/>
  <c r="E76" i="7"/>
  <c r="E80" i="7"/>
  <c r="J74" i="7"/>
  <c r="G72" i="6"/>
  <c r="E69" i="6"/>
  <c r="J74" i="6"/>
  <c r="E72" i="6"/>
  <c r="E73" i="6"/>
  <c r="E74" i="6"/>
  <c r="E76" i="6"/>
  <c r="E80" i="6"/>
  <c r="E69" i="4"/>
  <c r="E72" i="4"/>
  <c r="E74" i="4"/>
  <c r="E73" i="4"/>
  <c r="E76" i="4"/>
  <c r="E80" i="4"/>
  <c r="E73" i="29" l="1"/>
  <c r="E72" i="29"/>
  <c r="E75" i="29" s="1"/>
  <c r="E79" i="29" s="1"/>
  <c r="E74" i="28"/>
  <c r="E73" i="28"/>
  <c r="E76" i="28" s="1"/>
  <c r="E80" i="28" s="1"/>
  <c r="E74" i="27"/>
  <c r="E73" i="27"/>
  <c r="E76" i="27" s="1"/>
  <c r="E80" i="27" s="1"/>
  <c r="E73" i="26"/>
  <c r="E74" i="26"/>
  <c r="E74" i="25"/>
  <c r="E73" i="25"/>
  <c r="E76" i="25" s="1"/>
  <c r="E80" i="25" s="1"/>
  <c r="E74" i="24"/>
  <c r="E73" i="24"/>
  <c r="E76" i="24" s="1"/>
  <c r="E80" i="24" s="1"/>
  <c r="E74" i="23"/>
  <c r="E73" i="23"/>
  <c r="E76" i="23" s="1"/>
  <c r="E80" i="23" s="1"/>
  <c r="E76" i="26" l="1"/>
  <c r="E80" i="26" s="1"/>
</calcChain>
</file>

<file path=xl/sharedStrings.xml><?xml version="1.0" encoding="utf-8"?>
<sst xmlns="http://schemas.openxmlformats.org/spreadsheetml/2006/main" count="809" uniqueCount="169">
  <si>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</si>
  <si>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</si>
  <si>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</si>
  <si>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</si>
  <si>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</si>
  <si>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</si>
  <si>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</si>
  <si>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</si>
  <si>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</si>
  <si>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</si>
  <si>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</si>
  <si>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</si>
  <si>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</si>
  <si>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</si>
  <si>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</si>
  <si>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</si>
  <si>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</si>
  <si>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</si>
  <si>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</si>
  <si>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</si>
  <si>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</si>
  <si>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</si>
  <si>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</si>
  <si>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</si>
  <si>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</si>
  <si>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</si>
  <si>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</si>
  <si>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</si>
  <si>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</si>
  <si>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</si>
  <si>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</si>
  <si>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</si>
  <si>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</si>
  <si>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</si>
  <si>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</si>
  <si>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</si>
  <si>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</si>
  <si>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</si>
  <si>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</si>
  <si>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</si>
  <si>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</si>
  <si>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</si>
  <si>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</si>
  <si>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</si>
  <si>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5 MARS 2019</t>
  </si>
  <si>
    <t>CHARLES GIBOULEAU</t>
  </si>
  <si>
    <t>ENTREPRISE C.P.I. INC.</t>
  </si>
  <si>
    <t>107-601 BOUL. Iberville
Repentigny Québec J6A 2C2</t>
  </si>
  <si>
    <t># 19048</t>
  </si>
  <si>
    <t>Le 1ER OCTOBRE 2019</t>
  </si>
  <si>
    <t># 19239</t>
  </si>
  <si>
    <t xml:space="preserve"> - Préparation à la rencontre et rencontre avec vous à nos bureaux;</t>
  </si>
  <si>
    <t xml:space="preserve"> - Recueuillir les informations pour la création des 3 fiducies;</t>
  </si>
  <si>
    <t xml:space="preserve"> - Recueuillir les informations pour la création des sociétés;</t>
  </si>
  <si>
    <t xml:space="preserve"> - Travail relativement à la liste des équipements à transférer de Entreprise CPI à Gibouleau ;</t>
  </si>
  <si>
    <t xml:space="preserve"> - Préparation des directives pour le planificateur financier pour le transfert des placements;</t>
  </si>
  <si>
    <t>Heures réelles: 28 heures</t>
  </si>
  <si>
    <t>Budget fixe de 36k + taxes</t>
  </si>
  <si>
    <t>Estimé de Marie-Claude de 18k + taxes</t>
  </si>
  <si>
    <t>Estimé de fiscalité inclus 18k + taxes</t>
  </si>
  <si>
    <t>Facture réeel de légal:</t>
  </si>
  <si>
    <t>Facture restante pour moi:</t>
  </si>
  <si>
    <t>Le 4 NOVEMBRE 2019</t>
  </si>
  <si>
    <t># 19275</t>
  </si>
  <si>
    <t>Rabais en raison de l'entente à prix fixe convenu</t>
  </si>
  <si>
    <t xml:space="preserve"> - Modifications au mémorandum fiscal pour mettre en place la réorganisation suite à quelques changements;</t>
  </si>
  <si>
    <t xml:space="preserve"> - Préparation à la rencontre et rencontre avec vous à nos bureaux 28 octobre 2019 pour la signature des documents préparés ;</t>
  </si>
  <si>
    <t xml:space="preserve"> - Préparation de tous les formulaires de roulement T2057 et TP-518 requis;</t>
  </si>
  <si>
    <t>Le 19 MARS 2020</t>
  </si>
  <si>
    <t># 20078</t>
  </si>
  <si>
    <t xml:space="preserve"> - Travail avec votre comptable à la préparation des états financiers et la déclaration de revenus de la société et de ceux de 9327 ;</t>
  </si>
  <si>
    <t xml:space="preserve"> - Travail avec votre comptable à la préparation des feuillets fiscaux de dividendes de la société et de ceux de 9327 ;</t>
  </si>
  <si>
    <t>GUY GIBOULEAU</t>
  </si>
  <si>
    <t>FIDUCIE L'ANGE-HIBOU INVESTMENTS</t>
  </si>
  <si>
    <t>89 RUE JUNEAU
REPENTIGNY, QUÉBEC, J6A 6W1</t>
  </si>
  <si>
    <t># 20079</t>
  </si>
  <si>
    <t xml:space="preserve"> - Travail avec votre comptable à la préparation des états financiers de la fiducie ;</t>
  </si>
  <si>
    <t xml:space="preserve"> - Préparation des déclarations de revenus de la fiducie de 2019 ;</t>
  </si>
  <si>
    <t xml:space="preserve"> - Rencontre avec vous pour la signature des déclarations ;</t>
  </si>
  <si>
    <t>FIDUCIE CHABY INVESTMENTS</t>
  </si>
  <si>
    <t>74 RUE DES CHÊNES
LAVALTRIE, QUÉBEC, J5T 4C6</t>
  </si>
  <si>
    <t># 20080</t>
  </si>
  <si>
    <t># 20081</t>
  </si>
  <si>
    <t>BERNARD GIBOULEAU</t>
  </si>
  <si>
    <t>FIDUCIE GIB-LABBER INVESTMENTS</t>
  </si>
  <si>
    <t>943 RUE ROSALIE-CADRON
LAVALTRIE, QUÉBEC, J5T 2V8</t>
  </si>
  <si>
    <t># 21055</t>
  </si>
  <si>
    <t>Le 4 MARS 2021</t>
  </si>
  <si>
    <t xml:space="preserve"> - Analyse, recherches fiscales et détermination de la meilleure planification fiscale possible ;</t>
  </si>
  <si>
    <t xml:space="preserve"> - Préparation des directives aux juristes pour mettre en place la planification fiscale élaborée ;</t>
  </si>
  <si>
    <t xml:space="preserve"> - Révision de la documentation légale requise pour mettre en place la planification fiscale élaborée ;</t>
  </si>
  <si>
    <t xml:space="preserve"> - Diverses discussions téléphoniques, lecture, analyse et rédaction de divers courriels ;</t>
  </si>
  <si>
    <t xml:space="preserve"> - Analyse des divers documents soumis et des différents impacts ;</t>
  </si>
  <si>
    <t>Le 27 MARS 2021</t>
  </si>
  <si>
    <t># 21113</t>
  </si>
  <si>
    <t xml:space="preserve"> - Différentes demandes en cours d'année ;</t>
  </si>
  <si>
    <t># 21114</t>
  </si>
  <si>
    <t xml:space="preserve"> - Préparation des déclarations de revenus de la fiducie de 2020 ;</t>
  </si>
  <si>
    <t># 21115</t>
  </si>
  <si>
    <t># 21116</t>
  </si>
  <si>
    <t>GROUPE GIBOULEAU INC.</t>
  </si>
  <si>
    <t>Le 5 OCTOBRE 2021</t>
  </si>
  <si>
    <t># 21369</t>
  </si>
  <si>
    <t xml:space="preserve"> - Analyse des documents reçus des banques et commentaires ;</t>
  </si>
  <si>
    <t xml:space="preserve"> - Diverses discussions téléphoniques avec vous et les notaires sur différents sujets ;</t>
  </si>
  <si>
    <t xml:space="preserve"> - Analyses et recherches entourant la meilleure solution pour le versement de dividendes aux enfants de Bernard ;</t>
  </si>
  <si>
    <t># 22083</t>
  </si>
  <si>
    <t>Le 28 MARS 2022</t>
  </si>
  <si>
    <t># 22084</t>
  </si>
  <si>
    <t xml:space="preserve"> - Préparation des déclarations de revenus de la fiducie de 2021 ;</t>
  </si>
  <si>
    <t># 22085</t>
  </si>
  <si>
    <t># 22086</t>
  </si>
  <si>
    <t>Le 28 AVRIL 2023</t>
  </si>
  <si>
    <t># 23134</t>
  </si>
  <si>
    <t xml:space="preserve"> - Préparation des déclarations de revenus de la fiducie ;</t>
  </si>
  <si>
    <t># 23135</t>
  </si>
  <si>
    <t># 23136</t>
  </si>
  <si>
    <t xml:space="preserve"> - Travail de comptabilité requis pour les diverses entités ;</t>
  </si>
  <si>
    <t xml:space="preserve"> - Rencontre avec vous à nos bureaux ;</t>
  </si>
  <si>
    <t># 23137</t>
  </si>
  <si>
    <t>Le 20 DÉCEMBRE 2023</t>
  </si>
  <si>
    <t>PRÉVENTION SUPRÊME INC.</t>
  </si>
  <si>
    <t># 23493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</si>
  <si>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</si>
  <si>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</si>
  <si>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</si>
  <si>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</si>
  <si>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</si>
  <si>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</si>
  <si>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</si>
  <si>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</si>
  <si>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</si>
  <si>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</si>
  <si>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</si>
  <si>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</si>
  <si>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</si>
  <si>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</si>
  <si>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</si>
  <si>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</si>
  <si>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</si>
  <si>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</si>
  <si>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</si>
  <si>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24096</t>
  </si>
  <si>
    <t># 24095</t>
  </si>
  <si>
    <t>Le 24 MARS 2024</t>
  </si>
  <si>
    <t xml:space="preserve"> - Travail additionnel afin de préparer pour la première année toutes les annexes additionnelles au fédéral et au provincial relativement aux constituant, fiduciaires et bénéficiaires ;</t>
  </si>
  <si>
    <t xml:space="preserve"> - Lecture et rédaction de divers courriels ;</t>
  </si>
  <si>
    <t># 24097</t>
  </si>
  <si>
    <t># 24098</t>
  </si>
  <si>
    <t>Le 11 MAI 2024</t>
  </si>
  <si>
    <t># 24199</t>
  </si>
  <si>
    <t xml:space="preserve"> - Analyse des documents soumis ;</t>
  </si>
  <si>
    <t>Le 21 DÉCEMBRE 2024</t>
  </si>
  <si>
    <t>Charles Gibouleau</t>
  </si>
  <si>
    <t>Entreprise C.P.I. Inc.</t>
  </si>
  <si>
    <t>601 boul. Iberville</t>
  </si>
  <si>
    <t>Suite 107</t>
  </si>
  <si>
    <t>Repentigny, Québec, J6A 2C2</t>
  </si>
  <si>
    <t>24-24704</t>
  </si>
  <si>
    <t xml:space="preserve"> - Diverses discussions téléphoniques avec vous;</t>
  </si>
  <si>
    <t/>
  </si>
  <si>
    <t xml:space="preserve"> - Recueullir les différentes informations pertinentes à l'élaboration de la planification fiscale;</t>
  </si>
  <si>
    <t xml:space="preserve"> - Préparation à la rencontre et rencontre avec vous par Vidéoconférence;</t>
  </si>
  <si>
    <t>Frais d'expert en taxes</t>
  </si>
  <si>
    <t>Le 2 MARS 2025</t>
  </si>
  <si>
    <t>Florence Le Baudour</t>
  </si>
  <si>
    <t>25-24790</t>
  </si>
  <si>
    <t xml:space="preserve"> - Diverses discussions téléphoniques avec vous, Alain Thériault et son comptable ;</t>
  </si>
  <si>
    <t xml:space="preserve"> - Analyse de diverses questions soumises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</si>
</sst>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166" fontId="2" fillId="0" borderId="0" xfId="0" applyNumberFormat="1" applyFont="1"/>
    <xf numFmtId="7" fontId="23" fillId="0" borderId="0" xfId="3" applyNumberFormat="1" applyFont="1"/>
    <xf numFmtId="7" fontId="12" fillId="0" borderId="0" xfId="0" applyNumberFormat="1" applyFont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right" wrapText="1" indent="1" shrinkToFit="1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4500DA9-E521-4019-B4A6-BDF4510FC2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0545B5-5607-400D-834E-AE1258329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45DF3C-3847-4E14-B94F-86ABE333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198935-CD52-4370-A108-74625997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38A4F-01D4-47C9-9B4B-7C9804310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D7C742-2BA9-48ED-B2E7-8F264F28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099AD1-FB03-4026-BACA-14B964BD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110B54-187C-4A28-AC95-0A90E18AA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11F115-A880-4935-8173-38662E98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57C242-A9BD-49DD-8FAE-BECD022A7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78921F-88FA-468D-970D-D1681D33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DB4009-C46C-4406-B97D-D23F1A71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659787-94FA-4772-8AEA-7833CC28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572E5F-F45D-46DA-9A1E-A63FDCBBE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92C78B-C9E9-4C20-B397-C6731ED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730028-3788-4F8A-B18C-BD8E5F709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D3B7CF-F339-4D67-AF0A-4272BBB79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51550D-7380-4FA6-B8B3-90B972024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6AAF2-0B31-42AA-8844-D995B480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C71F04-254E-4ABC-B7E1-4B72F1DE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650C5AF-F6B7-4B5B-B1DB-3E1CC46A8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0721" name="Picture 1">
          <a:extLst>
            <a:ext uri="{FF2B5EF4-FFF2-40B4-BE49-F238E27FC236}">
              <a16:creationId xmlns:a16="http://schemas.microsoft.com/office/drawing/2014/main" id="{9C6A2334-2088-48AE-178D-3BA2BB14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C5EA80-5302-4CC8-9E01-757FEC434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474631-BC53-455F-A8EF-2D3F7E6C2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4FFF6F-6B58-4E13-ADFD-EF4620267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2489A7-611C-4809-942C-4179AFC2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9AD7F8-BCCF-412C-97AB-F95588223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F7EE52-04B4-4262-8552-5492ACDB4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EB806B-67EA-49E4-9A19-21EEACD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11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265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728.75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728.75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36.44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72.69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837.88000000000011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837.88000000000011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15E-F3B5-4966-91DE-AD67CAAF1936}">
  <sheetPr>
    <pageSetUpPr fitToPage="1"/>
  </sheetPr>
  <dimension ref="A12:J92"/>
  <sheetViews>
    <sheetView view="pageBreakPreview" topLeftCell="A52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97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8C15D787-B278-43F6-B6C5-674E9FD340D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50D1-B465-4E73-9DC0-AE0F7B11C1C7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97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573432F6-9E33-4D39-86FF-8717B56CD01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48A0-3EB3-4EBF-B846-330DF4AD8A56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77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295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295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339.18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6626B8A-A0EA-4D52-AB93-51F114E1F3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F23A-944C-4147-BC0B-6704CBBD75C5}">
  <sheetPr>
    <pageSetUpPr fitToPage="1"/>
  </sheetPr>
  <dimension ref="A12:J92"/>
  <sheetViews>
    <sheetView view="pageBreakPreview" zoomScale="80" zoomScaleNormal="100" zoomScaleSheetLayoutView="80" workbookViewId="0">
      <selection activeCell="B23" sqref="B2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103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104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105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4.5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1327.5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1327.5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1526.3000000000002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60:B68 B33:B57" xr:uid="{57C9608A-6D78-400E-95BB-FA4AD2C722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FB59-DBF2-4221-B286-817E0CB7A21F}">
  <sheetPr>
    <pageSetUpPr fitToPage="1"/>
  </sheetPr>
  <dimension ref="A12:J92"/>
  <sheetViews>
    <sheetView view="pageBreakPreview" zoomScale="80" zoomScaleNormal="100" zoomScaleSheetLayoutView="80" workbookViewId="0">
      <selection activeCell="D67" sqref="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95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325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2600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2600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259.35000000000002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2989.35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2989.35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5E8C046-476B-4C21-BA69-33E3CC22AA6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EE56-A360-4EAC-83CA-D6B074347E80}">
  <sheetPr>
    <pageSetUpPr fitToPage="1"/>
  </sheetPr>
  <dimension ref="A12:J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109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FDE9D96-7289-4DE1-BF24-D32AF723A2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2949-8771-4969-824C-B878D4D1D2E6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109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E857E1FE-9A5E-428E-8A5A-199FD8F54A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C1F1-7370-4076-B22E-180546364A12}">
  <sheetPr>
    <pageSetUpPr fitToPage="1"/>
  </sheetPr>
  <dimension ref="A12:J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109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325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650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650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32.5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64.84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747.34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747.34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EF816068-3920-49C4-8C3C-735D18C5F27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29F2-D176-41AD-88DD-13A18E68C3FD}">
  <sheetPr>
    <pageSetUpPr fitToPage="1"/>
  </sheetPr>
  <dimension ref="A12:J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31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117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118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12.5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4375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4375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218.75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436.41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5030.16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5030.16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3B01F9F9-91E0-49B9-9749-A19A238C99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E5A5-5FE0-487A-BC9A-FD814428635C}">
  <sheetPr>
    <pageSetUpPr fitToPage="1"/>
  </sheetPr>
  <dimension ref="A12:J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F2CDD7A5-5026-43AE-844E-0E91D5E088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7DBF-1793-4A3F-B949-6ED6B852900A}">
  <sheetPr>
    <pageSetUpPr fitToPage="1"/>
  </sheetPr>
  <dimension ref="A12:J92"/>
  <sheetViews>
    <sheetView view="pageBreakPreview" topLeftCell="A50" zoomScale="80" zoomScaleNormal="100" zoomScaleSheetLayoutView="80" workbookViewId="0">
      <selection activeCell="J74" sqref="J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3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 t="s">
        <v>51</v>
      </c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 t="s">
        <v>53</v>
      </c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52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 t="s">
        <v>2</v>
      </c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 t="s">
        <v>22</v>
      </c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8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 t="s">
        <v>23</v>
      </c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 t="s">
        <v>21</v>
      </c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 t="s">
        <v>24</v>
      </c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 t="s">
        <v>38</v>
      </c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 t="s">
        <v>37</v>
      </c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 t="s">
        <v>54</v>
      </c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 t="s">
        <v>55</v>
      </c>
      <c r="C58" s="121"/>
      <c r="D58" s="121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121" t="s">
        <v>39</v>
      </c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53" t="s">
        <v>32</v>
      </c>
      <c r="C62" s="53"/>
      <c r="D62" s="53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39.75</v>
      </c>
      <c r="D66" s="52">
        <v>265</v>
      </c>
      <c r="E66" s="49"/>
      <c r="F66" s="46"/>
      <c r="G66" s="50" t="s">
        <v>56</v>
      </c>
    </row>
    <row r="67" spans="1:10" ht="14.25" x14ac:dyDescent="0.2">
      <c r="A67" s="21"/>
      <c r="B67" s="121"/>
      <c r="C67" s="121"/>
      <c r="D67" s="121"/>
      <c r="E67" s="28"/>
      <c r="F67" s="21"/>
      <c r="G67" s="2" t="s">
        <v>57</v>
      </c>
    </row>
    <row r="68" spans="1:10" ht="13.5" customHeight="1" x14ac:dyDescent="0.2">
      <c r="A68" s="21"/>
      <c r="B68" s="121"/>
      <c r="C68" s="121"/>
      <c r="D68" s="121"/>
      <c r="E68" s="28"/>
      <c r="F68" s="21"/>
      <c r="G68" s="2" t="s">
        <v>58</v>
      </c>
    </row>
    <row r="69" spans="1:10" ht="13.5" customHeight="1" x14ac:dyDescent="0.2">
      <c r="A69" s="21"/>
      <c r="B69" s="25" t="s">
        <v>16</v>
      </c>
      <c r="C69" s="26"/>
      <c r="D69" s="26"/>
      <c r="E69" s="29">
        <f>D66*C66</f>
        <v>10533.75</v>
      </c>
      <c r="F69" s="21"/>
      <c r="G69" s="2" t="s">
        <v>59</v>
      </c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10533.75</v>
      </c>
      <c r="F72" s="21"/>
      <c r="G72" s="2">
        <f>1500+123+166.5+1500+123+166.5+1500+123+166.5+8675+348+106+775+337+323.5+775+337+226.5+775+337+226.5+775+337+173.5</f>
        <v>19895.5</v>
      </c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526.69000000000005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1050.74</v>
      </c>
      <c r="F74" s="21"/>
      <c r="G74" s="2" t="s">
        <v>61</v>
      </c>
      <c r="J74" s="55">
        <f>36000-G72-E69</f>
        <v>5570.75</v>
      </c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12111.18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12111.18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A88:F88"/>
    <mergeCell ref="B90:D90"/>
    <mergeCell ref="B58:D58"/>
    <mergeCell ref="B78:D78"/>
    <mergeCell ref="B79:D79"/>
    <mergeCell ref="B83:E83"/>
    <mergeCell ref="A84:F84"/>
    <mergeCell ref="A85:F85"/>
    <mergeCell ref="B87:E87"/>
    <mergeCell ref="B63:D63"/>
    <mergeCell ref="B64:D64"/>
    <mergeCell ref="B67:D67"/>
    <mergeCell ref="B68:D68"/>
    <mergeCell ref="B77:D77"/>
    <mergeCell ref="B56:D56"/>
    <mergeCell ref="B57:D57"/>
    <mergeCell ref="B60:D60"/>
    <mergeCell ref="B61:D61"/>
    <mergeCell ref="B50:D50"/>
    <mergeCell ref="B51:D51"/>
    <mergeCell ref="B52:D52"/>
    <mergeCell ref="B53:D53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57 B60:B68" xr:uid="{271A9991-6373-4EDB-9FDA-9ABCC13142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6822-25E8-4848-8995-4141D928A03D}">
  <sheetPr>
    <pageSetUpPr fitToPage="1"/>
  </sheetPr>
  <dimension ref="A12:J92"/>
  <sheetViews>
    <sheetView view="pageBreakPreview" topLeftCell="A28" zoomScale="80" zoomScaleNormal="100" zoomScaleSheetLayoutView="80" workbookViewId="0">
      <selection activeCell="K47" sqref="K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4E21C50-A830-4A43-9B2D-BF4BE6CEEC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C699-4667-42D8-A285-BC14E3593EBB}">
  <sheetPr>
    <pageSetUpPr fitToPage="1"/>
  </sheetPr>
  <dimension ref="A12:J92"/>
  <sheetViews>
    <sheetView view="pageBreakPreview" topLeftCell="A3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804.83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C42539C9-01A6-46B3-8B77-F2620785E94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D036-A12C-413D-B639-E3AF4953DC7F}">
  <sheetPr>
    <pageSetUpPr fitToPage="1"/>
  </sheetPr>
  <dimension ref="A12:J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121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40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139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51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128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36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 t="s">
        <v>22</v>
      </c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 t="s">
        <v>129</v>
      </c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 t="s">
        <v>131</v>
      </c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 t="s">
        <v>21</v>
      </c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 t="s">
        <v>27</v>
      </c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 t="s">
        <v>10</v>
      </c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 t="s">
        <v>37</v>
      </c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22.75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7962.5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7987.5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399.38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796.75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9183.6299999999992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9183.6299999999992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57 B60:B68" xr:uid="{D95186FE-4FD3-4E54-B5E0-356605AEE6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E3DC-3ACA-4A6F-BD26-49324C3AC27F}">
  <sheetPr>
    <pageSetUpPr fitToPage="1"/>
  </sheetPr>
  <dimension ref="A12:J92"/>
  <sheetViews>
    <sheetView view="pageBreakPreview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31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117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118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</v>
      </c>
      <c r="D67" s="52">
        <v>350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2800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2800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3219.3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713AE3E0-F051-49E3-8330-61DC2D7A7A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371E-7DCF-4FA2-854D-93A0B434DD66}">
  <sheetPr>
    <pageSetUpPr fitToPage="1"/>
  </sheetPr>
  <dimension ref="A12:J91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29.25" customHeight="1" x14ac:dyDescent="0.2">
      <c r="A41" s="21"/>
      <c r="B41" s="121" t="s">
        <v>145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146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8"/>
      <c r="C62" s="128"/>
      <c r="D62" s="128"/>
      <c r="E62" s="57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1"/>
      <c r="C67" s="121"/>
      <c r="D67" s="121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5"/>
      <c r="C76" s="125"/>
      <c r="D76" s="125"/>
      <c r="E76" s="36"/>
      <c r="F76" s="21"/>
    </row>
    <row r="77" spans="1:10" ht="15" x14ac:dyDescent="0.2">
      <c r="A77" s="21"/>
      <c r="B77" s="122" t="s">
        <v>19</v>
      </c>
      <c r="C77" s="122"/>
      <c r="D77" s="122"/>
      <c r="E77" s="36">
        <v>0</v>
      </c>
      <c r="F77" s="21"/>
    </row>
    <row r="78" spans="1:10" ht="15" x14ac:dyDescent="0.2">
      <c r="A78" s="21"/>
      <c r="B78" s="125"/>
      <c r="C78" s="125"/>
      <c r="D78" s="125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ht="14.25" x14ac:dyDescent="0.2">
      <c r="A84" s="123" t="s">
        <v>34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59:B67 B33:B56" xr:uid="{C9270239-E407-4680-8E6F-5598F4143C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8B0D-1DDD-4387-AC3E-8A8C89756629}">
  <sheetPr>
    <pageSetUpPr fitToPage="1"/>
  </sheetPr>
  <dimension ref="A12:J91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29.25" customHeight="1" x14ac:dyDescent="0.2">
      <c r="A41" s="21"/>
      <c r="B41" s="121" t="s">
        <v>145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146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8"/>
      <c r="C62" s="128"/>
      <c r="D62" s="128"/>
      <c r="E62" s="57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1"/>
      <c r="C67" s="121"/>
      <c r="D67" s="121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5"/>
      <c r="C76" s="125"/>
      <c r="D76" s="125"/>
      <c r="E76" s="36"/>
      <c r="F76" s="21"/>
    </row>
    <row r="77" spans="1:10" ht="15" x14ac:dyDescent="0.2">
      <c r="A77" s="21"/>
      <c r="B77" s="122" t="s">
        <v>19</v>
      </c>
      <c r="C77" s="122"/>
      <c r="D77" s="122"/>
      <c r="E77" s="36">
        <v>0</v>
      </c>
      <c r="F77" s="21"/>
    </row>
    <row r="78" spans="1:10" ht="15" x14ac:dyDescent="0.2">
      <c r="A78" s="21"/>
      <c r="B78" s="125"/>
      <c r="C78" s="125"/>
      <c r="D78" s="125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ht="14.25" x14ac:dyDescent="0.2">
      <c r="A84" s="123" t="s">
        <v>34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59:B67 B33:B56" xr:uid="{3B298323-D2D3-4968-8B3B-208C2A31417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9A34-666E-43CE-A96A-391E5E930928}">
  <sheetPr>
    <pageSetUpPr fitToPage="1"/>
  </sheetPr>
  <dimension ref="A12:J91"/>
  <sheetViews>
    <sheetView view="pageBreakPreview" topLeftCell="A6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114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29.25" customHeight="1" x14ac:dyDescent="0.2">
      <c r="A41" s="21"/>
      <c r="B41" s="121" t="s">
        <v>145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146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8"/>
      <c r="C62" s="128"/>
      <c r="D62" s="128"/>
      <c r="E62" s="57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10" s="50" customFormat="1" ht="14.25" x14ac:dyDescent="0.2">
      <c r="A66" s="46"/>
      <c r="B66" s="47"/>
      <c r="C66" s="51">
        <v>5</v>
      </c>
      <c r="D66" s="52">
        <v>350</v>
      </c>
      <c r="F66" s="46"/>
    </row>
    <row r="67" spans="1:10" ht="13.5" customHeight="1" x14ac:dyDescent="0.2">
      <c r="A67" s="21"/>
      <c r="B67" s="121"/>
      <c r="C67" s="121"/>
      <c r="D67" s="121"/>
      <c r="E67" s="28"/>
      <c r="F67" s="21"/>
    </row>
    <row r="68" spans="1:10" ht="13.5" customHeight="1" x14ac:dyDescent="0.2">
      <c r="A68" s="21"/>
      <c r="B68" s="25" t="s">
        <v>16</v>
      </c>
      <c r="C68" s="26"/>
      <c r="D68" s="26"/>
      <c r="E68" s="56">
        <f>C66*D66</f>
        <v>1750</v>
      </c>
      <c r="F68" s="21"/>
    </row>
    <row r="69" spans="1:10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10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25" t="s">
        <v>15</v>
      </c>
      <c r="C71" s="26"/>
      <c r="D71" s="26"/>
      <c r="E71" s="29">
        <f>SUM(E68:E70)</f>
        <v>1750</v>
      </c>
      <c r="F71" s="21"/>
    </row>
    <row r="72" spans="1:10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87.5</v>
      </c>
      <c r="F72" s="21"/>
    </row>
    <row r="73" spans="1:10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174.56</v>
      </c>
      <c r="F73" s="21"/>
      <c r="J73" s="55"/>
    </row>
    <row r="74" spans="1:10" ht="13.5" customHeight="1" x14ac:dyDescent="0.2">
      <c r="A74" s="21"/>
      <c r="B74" s="26"/>
      <c r="C74" s="26"/>
      <c r="D74" s="26"/>
      <c r="E74" s="32"/>
      <c r="F74" s="21"/>
    </row>
    <row r="75" spans="1:10" ht="16.5" customHeight="1" thickBot="1" x14ac:dyDescent="0.25">
      <c r="A75" s="21"/>
      <c r="B75" s="25" t="s">
        <v>17</v>
      </c>
      <c r="C75" s="26"/>
      <c r="D75" s="26"/>
      <c r="E75" s="33">
        <f>SUM(E71:E73)</f>
        <v>2012.06</v>
      </c>
      <c r="F75" s="21"/>
    </row>
    <row r="76" spans="1:10" ht="15.75" thickTop="1" x14ac:dyDescent="0.2">
      <c r="A76" s="21"/>
      <c r="B76" s="125"/>
      <c r="C76" s="125"/>
      <c r="D76" s="125"/>
      <c r="E76" s="36"/>
      <c r="F76" s="21"/>
    </row>
    <row r="77" spans="1:10" ht="15" x14ac:dyDescent="0.2">
      <c r="A77" s="21"/>
      <c r="B77" s="122" t="s">
        <v>19</v>
      </c>
      <c r="C77" s="122"/>
      <c r="D77" s="122"/>
      <c r="E77" s="36">
        <v>0</v>
      </c>
      <c r="F77" s="21"/>
    </row>
    <row r="78" spans="1:10" ht="15" x14ac:dyDescent="0.2">
      <c r="A78" s="21"/>
      <c r="B78" s="125"/>
      <c r="C78" s="125"/>
      <c r="D78" s="125"/>
      <c r="E78" s="36"/>
      <c r="F78" s="21"/>
    </row>
    <row r="79" spans="1:10" ht="19.5" customHeight="1" x14ac:dyDescent="0.2">
      <c r="A79" s="21"/>
      <c r="B79" s="37" t="s">
        <v>18</v>
      </c>
      <c r="C79" s="38"/>
      <c r="D79" s="38"/>
      <c r="E79" s="39">
        <f>E75-E77</f>
        <v>2012.06</v>
      </c>
      <c r="F79" s="21"/>
    </row>
    <row r="80" spans="1:10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9"/>
      <c r="C82" s="119"/>
      <c r="D82" s="119"/>
      <c r="E82" s="119"/>
      <c r="F82" s="2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ht="14.25" x14ac:dyDescent="0.2">
      <c r="A84" s="123" t="s">
        <v>34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0"/>
      <c r="C86" s="120"/>
      <c r="D86" s="120"/>
      <c r="E86" s="120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7"/>
      <c r="C89" s="118"/>
      <c r="D89" s="11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59:B67 B33:B56" xr:uid="{83734832-4F87-4828-8E87-B46AB7E54B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A26F-FEFE-418D-984E-EB2EB6311643}">
  <sheetPr>
    <pageSetUpPr fitToPage="1"/>
  </sheetPr>
  <dimension ref="A12:F92"/>
  <sheetViews>
    <sheetView view="pageBreakPreview" topLeftCell="A47" zoomScale="80" zoomScaleNormal="100" zoomScaleSheetLayoutView="80" workbookViewId="0">
      <selection activeCell="E57" sqref="E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139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151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31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350</v>
      </c>
      <c r="E66" s="49"/>
      <c r="F66" s="46"/>
    </row>
    <row r="67" spans="1:6" ht="14.25" x14ac:dyDescent="0.2">
      <c r="A67" s="21"/>
      <c r="B67" s="121"/>
      <c r="C67" s="121"/>
      <c r="D67" s="121"/>
      <c r="E67" s="28"/>
      <c r="F67" s="21"/>
    </row>
    <row r="68" spans="1:6" ht="13.5" customHeight="1" x14ac:dyDescent="0.2">
      <c r="A68" s="21"/>
      <c r="B68" s="121"/>
      <c r="C68" s="121"/>
      <c r="D68" s="121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489.99999999999994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489.99999999999994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125"/>
      <c r="C77" s="125"/>
      <c r="D77" s="125"/>
      <c r="E77" s="36"/>
      <c r="F77" s="21"/>
    </row>
    <row r="78" spans="1:6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6" ht="15" x14ac:dyDescent="0.2">
      <c r="A79" s="21"/>
      <c r="B79" s="125"/>
      <c r="C79" s="125"/>
      <c r="D79" s="125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FE8D2E-3395-422F-9DDB-A7FB4F419A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4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9" t="s">
        <v>1</v>
      </c>
      <c r="C1" s="12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123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124</v>
      </c>
      <c r="D9" s="7"/>
    </row>
    <row r="10" spans="1:4" x14ac:dyDescent="0.2">
      <c r="A10" s="6"/>
      <c r="B10" s="14"/>
      <c r="C10" s="8" t="s">
        <v>51</v>
      </c>
      <c r="D10" s="7"/>
    </row>
    <row r="11" spans="1:4" x14ac:dyDescent="0.2">
      <c r="A11" s="6"/>
      <c r="B11" s="14"/>
      <c r="C11" s="8" t="s">
        <v>125</v>
      </c>
      <c r="D11" s="7"/>
    </row>
    <row r="12" spans="1:4" x14ac:dyDescent="0.2">
      <c r="A12" s="6"/>
      <c r="B12" s="14"/>
      <c r="C12" s="8" t="s">
        <v>126</v>
      </c>
      <c r="D12" s="7"/>
    </row>
    <row r="13" spans="1:4" x14ac:dyDescent="0.2">
      <c r="A13" s="6"/>
      <c r="B13" s="14"/>
      <c r="C13" s="8" t="s">
        <v>127</v>
      </c>
      <c r="D13" s="7"/>
    </row>
    <row r="14" spans="1:4" x14ac:dyDescent="0.2">
      <c r="A14" s="6"/>
      <c r="B14" s="14"/>
      <c r="C14" s="8" t="s">
        <v>128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129</v>
      </c>
      <c r="D19" s="7"/>
    </row>
    <row r="20" spans="1:4" x14ac:dyDescent="0.2">
      <c r="A20" s="6"/>
      <c r="B20" s="14"/>
      <c r="C20" s="8" t="s">
        <v>130</v>
      </c>
      <c r="D20" s="7"/>
    </row>
    <row r="21" spans="1:4" x14ac:dyDescent="0.2">
      <c r="A21" s="6"/>
      <c r="B21" s="14"/>
      <c r="C21" s="8" t="s">
        <v>131</v>
      </c>
      <c r="D21" s="7"/>
    </row>
    <row r="22" spans="1:4" x14ac:dyDescent="0.2">
      <c r="A22" s="6"/>
      <c r="B22" s="14"/>
      <c r="C22" s="8" t="s">
        <v>132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133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134</v>
      </c>
      <c r="D30" s="7"/>
    </row>
    <row r="31" spans="1:4" x14ac:dyDescent="0.2">
      <c r="A31" s="6"/>
      <c r="B31" s="14"/>
      <c r="C31" s="8" t="s">
        <v>135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136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137</v>
      </c>
      <c r="D37" s="7"/>
    </row>
    <row r="38" spans="1:4" x14ac:dyDescent="0.2">
      <c r="A38" s="6"/>
      <c r="B38" s="14"/>
      <c r="C38" s="9" t="s">
        <v>138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139</v>
      </c>
      <c r="D43" s="7"/>
    </row>
    <row r="44" spans="1:4" x14ac:dyDescent="0.2">
      <c r="A44" s="6"/>
      <c r="B44" s="14"/>
      <c r="C44" s="8" t="s">
        <v>140</v>
      </c>
      <c r="D44" s="7"/>
    </row>
    <row r="45" spans="1:4" ht="13.5" thickBot="1" x14ac:dyDescent="0.25">
      <c r="A45" s="10"/>
      <c r="B45" s="15"/>
      <c r="C45" s="8" t="s">
        <v>141</v>
      </c>
      <c r="D45" s="11"/>
    </row>
    <row r="46" spans="1:4" x14ac:dyDescent="0.2">
      <c r="C46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5766-1A82-491A-A289-36EB69F78C9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59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152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153</v>
      </c>
      <c r="C23" s="63"/>
      <c r="D23" s="64"/>
      <c r="E23" s="65"/>
      <c r="F23" s="65"/>
    </row>
    <row r="24" spans="1:6" ht="15" customHeight="1" x14ac:dyDescent="0.2">
      <c r="A24" s="62"/>
      <c r="B24" s="66" t="s">
        <v>154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158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159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139</v>
      </c>
      <c r="C36" s="81"/>
      <c r="D36" s="82"/>
      <c r="E36" s="82"/>
      <c r="F36" s="82"/>
    </row>
    <row r="37" spans="1:6" ht="14.25" customHeight="1" x14ac:dyDescent="0.2">
      <c r="A37" s="75"/>
      <c r="B37" s="80" t="s">
        <v>160</v>
      </c>
      <c r="C37" s="81"/>
      <c r="D37" s="82"/>
      <c r="E37" s="82"/>
      <c r="F37" s="82"/>
    </row>
    <row r="38" spans="1:6" ht="14.25" customHeight="1" x14ac:dyDescent="0.2">
      <c r="A38" s="75"/>
      <c r="B38" s="80" t="s">
        <v>161</v>
      </c>
      <c r="C38" s="81"/>
      <c r="D38" s="82"/>
      <c r="E38" s="82"/>
      <c r="F38" s="82"/>
    </row>
    <row r="39" spans="1:6" ht="14.25" customHeight="1" x14ac:dyDescent="0.2">
      <c r="A39" s="75"/>
      <c r="B39" s="80" t="s">
        <v>160</v>
      </c>
      <c r="C39" s="81"/>
      <c r="D39" s="82"/>
      <c r="E39" s="82"/>
      <c r="F39" s="82"/>
    </row>
    <row r="40" spans="1:6" ht="14.25" customHeight="1" x14ac:dyDescent="0.2">
      <c r="A40" s="75"/>
      <c r="B40" s="80" t="s">
        <v>2</v>
      </c>
      <c r="C40" s="83"/>
      <c r="D40" s="82"/>
      <c r="E40" s="82"/>
      <c r="F40" s="82"/>
    </row>
    <row r="41" spans="1:6" ht="14.25" customHeight="1" x14ac:dyDescent="0.2">
      <c r="A41" s="75"/>
      <c r="B41" s="80" t="s">
        <v>160</v>
      </c>
      <c r="C41" s="81"/>
      <c r="D41" s="82"/>
      <c r="E41" s="82"/>
      <c r="F41" s="82"/>
    </row>
    <row r="42" spans="1:6" ht="14.25" customHeight="1" x14ac:dyDescent="0.2">
      <c r="A42" s="75"/>
      <c r="B42" s="80" t="s">
        <v>162</v>
      </c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0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5.25</v>
      </c>
      <c r="D66" s="92">
        <v>350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1837.5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1837.5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91.88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183.29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2112.67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1" t="s">
        <v>18</v>
      </c>
      <c r="C81" s="132"/>
      <c r="D81" s="112"/>
      <c r="E81" s="113">
        <v>2112.67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3"/>
      <c r="C83" s="134"/>
      <c r="D83" s="134"/>
      <c r="E83" s="134"/>
      <c r="F83" s="115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6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7" t="s">
        <v>7</v>
      </c>
      <c r="B88" s="137"/>
      <c r="C88" s="137"/>
      <c r="D88" s="137"/>
      <c r="E88" s="137"/>
      <c r="F88" s="13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5D39-B886-419B-8BF4-D60C576E89EA}">
  <sheetPr>
    <pageSetUpPr fitToPage="1"/>
  </sheetPr>
  <dimension ref="A12:M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 t="s">
        <v>66</v>
      </c>
      <c r="C34" s="121"/>
      <c r="D34" s="121"/>
      <c r="E34" s="28"/>
      <c r="F34" s="21"/>
    </row>
    <row r="35" spans="1:6" ht="14.25" x14ac:dyDescent="0.2">
      <c r="A35" s="21"/>
      <c r="B35" s="121"/>
      <c r="C35" s="121"/>
      <c r="D35" s="121"/>
      <c r="E35" s="28"/>
      <c r="F35" s="21"/>
    </row>
    <row r="36" spans="1:6" ht="14.25" x14ac:dyDescent="0.2">
      <c r="A36" s="21"/>
      <c r="B36" s="121" t="s">
        <v>65</v>
      </c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55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 t="s">
        <v>39</v>
      </c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53" t="s">
        <v>32</v>
      </c>
      <c r="C42" s="53"/>
      <c r="D42" s="53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 t="s">
        <v>10</v>
      </c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 t="s">
        <v>30</v>
      </c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 t="s">
        <v>67</v>
      </c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53"/>
      <c r="C62" s="53"/>
      <c r="D62" s="53"/>
      <c r="E62" s="28"/>
      <c r="F62" s="21"/>
    </row>
    <row r="63" spans="1:6" ht="14.25" x14ac:dyDescent="0.2">
      <c r="A63" s="21"/>
      <c r="B63" s="121"/>
      <c r="C63" s="121"/>
      <c r="D63" s="121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13" s="50" customFormat="1" ht="14.25" x14ac:dyDescent="0.2">
      <c r="A65" s="46"/>
      <c r="B65" s="47"/>
      <c r="C65" s="51">
        <v>27</v>
      </c>
      <c r="D65" s="52">
        <v>265</v>
      </c>
      <c r="E65" s="56">
        <f>C65*D65</f>
        <v>7155</v>
      </c>
      <c r="F65" s="46"/>
      <c r="G65" s="50" t="s">
        <v>56</v>
      </c>
      <c r="M65" s="50">
        <f>22.35+28+5</f>
        <v>55.35</v>
      </c>
    </row>
    <row r="66" spans="1:13" ht="14.25" x14ac:dyDescent="0.2">
      <c r="A66" s="21"/>
      <c r="B66" s="121"/>
      <c r="C66" s="121"/>
      <c r="D66" s="121"/>
      <c r="E66" s="28"/>
      <c r="F66" s="21"/>
    </row>
    <row r="67" spans="1:13" ht="14.25" x14ac:dyDescent="0.2">
      <c r="A67" s="21"/>
      <c r="B67" s="128" t="s">
        <v>64</v>
      </c>
      <c r="C67" s="128"/>
      <c r="D67" s="128"/>
      <c r="E67" s="57">
        <f>-(E65-5570.75)</f>
        <v>-1584.25</v>
      </c>
      <c r="F67" s="21"/>
      <c r="G67" s="2" t="s">
        <v>57</v>
      </c>
      <c r="M67" s="2">
        <f>M65*265</f>
        <v>14667.75</v>
      </c>
    </row>
    <row r="68" spans="1:13" ht="13.5" customHeight="1" x14ac:dyDescent="0.2">
      <c r="A68" s="21"/>
      <c r="B68" s="121"/>
      <c r="C68" s="121"/>
      <c r="D68" s="121"/>
      <c r="E68" s="28"/>
      <c r="F68" s="21"/>
      <c r="G68" s="2" t="s">
        <v>58</v>
      </c>
      <c r="M68" s="2">
        <f>G72+M67</f>
        <v>34563.25</v>
      </c>
    </row>
    <row r="69" spans="1:13" ht="13.5" customHeight="1" x14ac:dyDescent="0.2">
      <c r="A69" s="21"/>
      <c r="B69" s="25" t="s">
        <v>16</v>
      </c>
      <c r="C69" s="26"/>
      <c r="D69" s="26"/>
      <c r="E69" s="29">
        <v>5570.75</v>
      </c>
      <c r="F69" s="21"/>
      <c r="G69" s="2" t="s">
        <v>59</v>
      </c>
    </row>
    <row r="70" spans="1:13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3" ht="13.5" customHeight="1" x14ac:dyDescent="0.2">
      <c r="A71" s="21"/>
      <c r="B71" s="34" t="s">
        <v>14</v>
      </c>
      <c r="C71" s="26"/>
      <c r="D71" s="26"/>
      <c r="E71" s="30">
        <v>0</v>
      </c>
      <c r="F71" s="21"/>
      <c r="G71" s="2" t="s">
        <v>60</v>
      </c>
    </row>
    <row r="72" spans="1:13" ht="13.5" customHeight="1" x14ac:dyDescent="0.2">
      <c r="A72" s="21"/>
      <c r="B72" s="25" t="s">
        <v>15</v>
      </c>
      <c r="C72" s="26"/>
      <c r="D72" s="26"/>
      <c r="E72" s="29">
        <f>SUM(E69:E71)</f>
        <v>5570.75</v>
      </c>
      <c r="F72" s="21"/>
      <c r="G72" s="2">
        <f>1500+123+166.5+1500+123+166.5+1500+123+166.5+8675+348+106+775+337+323.5+775+337+226.5+775+337+226.5+775+337+173.5</f>
        <v>19895.5</v>
      </c>
    </row>
    <row r="73" spans="1:13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278.54000000000002</v>
      </c>
      <c r="F73" s="21"/>
    </row>
    <row r="74" spans="1:13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555.67999999999995</v>
      </c>
      <c r="F74" s="21"/>
      <c r="G74" s="2" t="s">
        <v>61</v>
      </c>
      <c r="J74" s="55">
        <f>36000-G72-E69</f>
        <v>10533.75</v>
      </c>
    </row>
    <row r="75" spans="1:13" ht="13.5" customHeight="1" x14ac:dyDescent="0.2">
      <c r="A75" s="21"/>
      <c r="B75" s="26"/>
      <c r="C75" s="26"/>
      <c r="D75" s="26"/>
      <c r="E75" s="32"/>
      <c r="F75" s="21"/>
    </row>
    <row r="76" spans="1:13" ht="16.5" customHeight="1" thickBot="1" x14ac:dyDescent="0.25">
      <c r="A76" s="21"/>
      <c r="B76" s="25" t="s">
        <v>17</v>
      </c>
      <c r="C76" s="26"/>
      <c r="D76" s="26"/>
      <c r="E76" s="33">
        <f>SUM(E72:E74)</f>
        <v>6404.97</v>
      </c>
      <c r="F76" s="21"/>
    </row>
    <row r="77" spans="1:13" ht="15.75" thickTop="1" x14ac:dyDescent="0.2">
      <c r="A77" s="21"/>
      <c r="B77" s="125"/>
      <c r="C77" s="125"/>
      <c r="D77" s="125"/>
      <c r="E77" s="36"/>
      <c r="F77" s="21"/>
    </row>
    <row r="78" spans="1:13" ht="15" x14ac:dyDescent="0.2">
      <c r="A78" s="21"/>
      <c r="B78" s="122" t="s">
        <v>19</v>
      </c>
      <c r="C78" s="122"/>
      <c r="D78" s="122"/>
      <c r="E78" s="36">
        <f>15000-12111.18</f>
        <v>2888.8199999999997</v>
      </c>
      <c r="F78" s="21"/>
    </row>
    <row r="79" spans="1:13" ht="15" x14ac:dyDescent="0.2">
      <c r="A79" s="21"/>
      <c r="B79" s="125"/>
      <c r="C79" s="125"/>
      <c r="D79" s="125"/>
      <c r="E79" s="36"/>
      <c r="F79" s="21"/>
    </row>
    <row r="80" spans="1:13" ht="19.5" customHeight="1" x14ac:dyDescent="0.2">
      <c r="A80" s="21"/>
      <c r="B80" s="37" t="s">
        <v>18</v>
      </c>
      <c r="C80" s="38"/>
      <c r="D80" s="38"/>
      <c r="E80" s="39">
        <f>E76-E78</f>
        <v>3516.1500000000005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B90:D90"/>
    <mergeCell ref="B63:D63"/>
    <mergeCell ref="B67:D67"/>
    <mergeCell ref="B68:D68"/>
    <mergeCell ref="B77:D77"/>
    <mergeCell ref="B78:D78"/>
    <mergeCell ref="B79:D79"/>
    <mergeCell ref="B66:D66"/>
    <mergeCell ref="B83:E83"/>
    <mergeCell ref="A84:F84"/>
    <mergeCell ref="A85:F85"/>
    <mergeCell ref="B87:E87"/>
    <mergeCell ref="A88:F88"/>
    <mergeCell ref="B56:D56"/>
    <mergeCell ref="B57:D57"/>
    <mergeCell ref="B58:D58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B41:D41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60:B68 B33:B37 B39:B57" xr:uid="{524D799B-E996-41B7-9FB0-0111BA234F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0A9-9237-45AC-BE60-0E9068123C8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8"/>
      <c r="B1" s="58"/>
      <c r="C1" s="58"/>
      <c r="D1" s="59"/>
      <c r="E1" s="60"/>
      <c r="F1" s="60"/>
    </row>
    <row r="2" spans="1:6" ht="12.75" customHeight="1" x14ac:dyDescent="0.2">
      <c r="A2" s="58"/>
      <c r="B2" s="58"/>
      <c r="C2" s="58"/>
      <c r="D2" s="59"/>
      <c r="E2" s="60"/>
      <c r="F2" s="60"/>
    </row>
    <row r="3" spans="1:6" ht="12.75" customHeight="1" x14ac:dyDescent="0.2">
      <c r="A3" s="58"/>
      <c r="B3" s="58"/>
      <c r="C3" s="58"/>
      <c r="D3" s="59"/>
      <c r="E3" s="60"/>
      <c r="F3" s="60"/>
    </row>
    <row r="4" spans="1:6" ht="12.75" customHeight="1" x14ac:dyDescent="0.2">
      <c r="A4" s="58"/>
      <c r="B4" s="58"/>
      <c r="C4" s="58"/>
      <c r="D4" s="59"/>
      <c r="E4" s="60"/>
      <c r="F4" s="60"/>
    </row>
    <row r="5" spans="1:6" ht="12.75" customHeight="1" x14ac:dyDescent="0.2">
      <c r="A5" s="58"/>
      <c r="B5" s="58"/>
      <c r="C5" s="58"/>
      <c r="D5" s="59"/>
      <c r="E5" s="60"/>
      <c r="F5" s="60"/>
    </row>
    <row r="6" spans="1:6" ht="12.75" customHeight="1" x14ac:dyDescent="0.2">
      <c r="A6" s="58"/>
      <c r="B6" s="58"/>
      <c r="C6" s="58"/>
      <c r="D6" s="59"/>
      <c r="E6" s="60"/>
      <c r="F6" s="60"/>
    </row>
    <row r="7" spans="1:6" ht="12.75" customHeight="1" x14ac:dyDescent="0.2">
      <c r="A7" s="58"/>
      <c r="B7" s="58"/>
      <c r="C7" s="58"/>
      <c r="D7" s="59"/>
      <c r="E7" s="60"/>
      <c r="F7" s="60"/>
    </row>
    <row r="8" spans="1:6" ht="12.75" customHeight="1" x14ac:dyDescent="0.2">
      <c r="A8" s="58"/>
      <c r="B8" s="58"/>
      <c r="C8" s="58"/>
      <c r="D8" s="59"/>
      <c r="E8" s="60"/>
      <c r="F8" s="60"/>
    </row>
    <row r="9" spans="1:6" ht="12.75" customHeight="1" x14ac:dyDescent="0.2">
      <c r="A9" s="58"/>
      <c r="B9" s="58"/>
      <c r="C9" s="58"/>
      <c r="D9" s="59"/>
      <c r="E9" s="60"/>
      <c r="F9" s="60"/>
    </row>
    <row r="10" spans="1:6" ht="12.75" customHeight="1" x14ac:dyDescent="0.2">
      <c r="A10" s="58"/>
      <c r="B10" s="58"/>
      <c r="C10" s="58"/>
      <c r="D10" s="59"/>
      <c r="E10" s="60"/>
      <c r="F10" s="60"/>
    </row>
    <row r="11" spans="1:6" ht="12.75" customHeight="1" x14ac:dyDescent="0.2">
      <c r="A11" s="58"/>
      <c r="B11" s="58"/>
      <c r="C11" s="58"/>
      <c r="D11" s="59"/>
      <c r="E11" s="60"/>
      <c r="F11" s="60"/>
    </row>
    <row r="12" spans="1:6" ht="12.75" customHeight="1" x14ac:dyDescent="0.2">
      <c r="A12" s="58"/>
      <c r="B12" s="61"/>
      <c r="C12" s="61"/>
      <c r="D12" s="59"/>
      <c r="E12" s="60"/>
      <c r="F12" s="60"/>
    </row>
    <row r="13" spans="1:6" ht="12.75" customHeight="1" x14ac:dyDescent="0.2">
      <c r="A13" s="58"/>
      <c r="B13" s="61"/>
      <c r="C13" s="61"/>
      <c r="D13" s="59"/>
      <c r="E13" s="60"/>
      <c r="F13" s="60"/>
    </row>
    <row r="14" spans="1:6" ht="12.75" customHeight="1" x14ac:dyDescent="0.2">
      <c r="A14" s="58"/>
      <c r="B14" s="61"/>
      <c r="C14" s="61"/>
      <c r="D14" s="59"/>
      <c r="E14" s="60"/>
      <c r="F14" s="60"/>
    </row>
    <row r="15" spans="1:6" ht="12.75" customHeight="1" x14ac:dyDescent="0.2">
      <c r="A15" s="58"/>
      <c r="B15" s="61"/>
      <c r="C15" s="61"/>
      <c r="D15" s="59"/>
      <c r="E15" s="60"/>
      <c r="F15" s="60"/>
    </row>
    <row r="16" spans="1:6" ht="12.75" customHeight="1" x14ac:dyDescent="0.2">
      <c r="A16" s="58"/>
      <c r="B16" s="61"/>
      <c r="C16" s="61"/>
      <c r="D16" s="59"/>
      <c r="E16" s="60"/>
      <c r="F16" s="60"/>
    </row>
    <row r="17" spans="1:6" ht="12.75" customHeight="1" x14ac:dyDescent="0.2">
      <c r="A17" s="58"/>
      <c r="B17" s="61"/>
      <c r="C17" s="61"/>
      <c r="D17" s="59"/>
      <c r="E17" s="60"/>
      <c r="F17" s="60"/>
    </row>
    <row r="18" spans="1:6" ht="12.75" customHeight="1" x14ac:dyDescent="0.2">
      <c r="A18" s="58"/>
      <c r="B18" s="61"/>
      <c r="C18" s="61"/>
      <c r="D18" s="59"/>
      <c r="E18" s="60"/>
      <c r="F18" s="60"/>
    </row>
    <row r="19" spans="1:6" ht="12.75" customHeight="1" x14ac:dyDescent="0.2">
      <c r="A19" s="58"/>
      <c r="B19" s="61"/>
      <c r="C19" s="61"/>
      <c r="D19" s="59"/>
      <c r="E19" s="60"/>
      <c r="F19" s="60"/>
    </row>
    <row r="20" spans="1:6" ht="12.75" customHeight="1" x14ac:dyDescent="0.2">
      <c r="A20" s="58"/>
      <c r="B20" s="61"/>
      <c r="C20" s="61"/>
      <c r="D20" s="59"/>
      <c r="E20" s="60"/>
      <c r="F20" s="60"/>
    </row>
    <row r="21" spans="1:6" ht="15" customHeight="1" x14ac:dyDescent="0.2">
      <c r="A21" s="62"/>
      <c r="B21" s="63" t="s">
        <v>164</v>
      </c>
      <c r="C21" s="63"/>
      <c r="D21" s="64"/>
      <c r="E21" s="65"/>
      <c r="F21" s="65"/>
    </row>
    <row r="22" spans="1:6" ht="15" customHeight="1" x14ac:dyDescent="0.2">
      <c r="A22" s="62"/>
      <c r="B22" s="62"/>
      <c r="C22" s="62"/>
      <c r="D22" s="64"/>
      <c r="E22" s="65"/>
      <c r="F22" s="65"/>
    </row>
    <row r="23" spans="1:6" ht="15" customHeight="1" x14ac:dyDescent="0.2">
      <c r="A23" s="62"/>
      <c r="B23" s="63" t="s">
        <v>165</v>
      </c>
      <c r="C23" s="63"/>
      <c r="D23" s="64"/>
      <c r="E23" s="65"/>
      <c r="F23" s="65"/>
    </row>
    <row r="24" spans="1:6" ht="15" customHeight="1" x14ac:dyDescent="0.2">
      <c r="A24" s="62"/>
      <c r="B24" s="66" t="s">
        <v>154</v>
      </c>
      <c r="C24" s="62"/>
      <c r="D24" s="64"/>
      <c r="E24" s="65"/>
      <c r="F24" s="65"/>
    </row>
    <row r="25" spans="1:6" ht="15" customHeight="1" x14ac:dyDescent="0.2">
      <c r="A25" s="62"/>
      <c r="B25" s="62" t="s">
        <v>155</v>
      </c>
      <c r="C25" s="62"/>
      <c r="D25" s="64"/>
      <c r="E25" s="65"/>
      <c r="F25" s="65"/>
    </row>
    <row r="26" spans="1:6" ht="15" customHeight="1" x14ac:dyDescent="0.2">
      <c r="A26" s="62"/>
      <c r="B26" s="62" t="s">
        <v>156</v>
      </c>
      <c r="C26" s="62"/>
      <c r="D26" s="64"/>
      <c r="E26" s="65"/>
      <c r="F26" s="65"/>
    </row>
    <row r="27" spans="1:6" ht="15" customHeight="1" x14ac:dyDescent="0.2">
      <c r="A27" s="63"/>
      <c r="B27" s="62" t="s">
        <v>157</v>
      </c>
      <c r="C27" s="62"/>
      <c r="D27" s="67"/>
      <c r="E27" s="68"/>
      <c r="F27" s="68"/>
    </row>
    <row r="28" spans="1:6" ht="15.95" customHeight="1" x14ac:dyDescent="0.2">
      <c r="A28" s="62"/>
      <c r="B28" s="63"/>
      <c r="C28" s="63"/>
      <c r="D28" s="68" t="s">
        <v>12</v>
      </c>
      <c r="E28" s="69" t="s">
        <v>166</v>
      </c>
      <c r="F28" s="69"/>
    </row>
    <row r="29" spans="1:6" ht="13.5" customHeight="1" thickBot="1" x14ac:dyDescent="0.25">
      <c r="A29" s="70"/>
      <c r="B29" s="70"/>
      <c r="C29" s="70"/>
      <c r="D29" s="71"/>
      <c r="E29" s="72"/>
      <c r="F29" s="72"/>
    </row>
    <row r="30" spans="1:6" ht="21.75" customHeight="1" x14ac:dyDescent="0.2">
      <c r="A30" s="130" t="s">
        <v>0</v>
      </c>
      <c r="B30" s="130"/>
      <c r="C30" s="130"/>
      <c r="D30" s="130"/>
      <c r="E30" s="130"/>
      <c r="F30" s="73"/>
    </row>
    <row r="31" spans="1:6" ht="14.25" customHeight="1" x14ac:dyDescent="0.2">
      <c r="A31" s="74"/>
      <c r="B31" s="74"/>
      <c r="C31" s="74"/>
      <c r="D31" s="74"/>
      <c r="E31" s="74"/>
      <c r="F31" s="74"/>
    </row>
    <row r="32" spans="1:6" ht="14.25" customHeight="1" x14ac:dyDescent="0.2">
      <c r="A32" s="75"/>
      <c r="B32" s="76" t="s">
        <v>6</v>
      </c>
      <c r="C32" s="77"/>
      <c r="D32" s="78"/>
      <c r="E32" s="79"/>
      <c r="F32" s="79"/>
    </row>
    <row r="33" spans="1:6" ht="14.25" customHeight="1" x14ac:dyDescent="0.2">
      <c r="A33" s="75"/>
      <c r="B33" s="75"/>
      <c r="C33" s="75"/>
      <c r="D33" s="78"/>
      <c r="E33" s="79"/>
      <c r="F33" s="79"/>
    </row>
    <row r="34" spans="1:6" ht="14.25" customHeight="1" x14ac:dyDescent="0.2">
      <c r="A34" s="75"/>
      <c r="B34" s="80" t="s">
        <v>167</v>
      </c>
      <c r="C34" s="81"/>
      <c r="D34" s="82"/>
      <c r="E34" s="82"/>
      <c r="F34" s="82"/>
    </row>
    <row r="35" spans="1:6" ht="14.25" customHeight="1" x14ac:dyDescent="0.2">
      <c r="A35" s="75"/>
      <c r="B35" s="80" t="s">
        <v>160</v>
      </c>
      <c r="C35" s="83"/>
      <c r="D35" s="82"/>
      <c r="E35" s="82"/>
      <c r="F35" s="82"/>
    </row>
    <row r="36" spans="1:6" ht="14.25" customHeight="1" x14ac:dyDescent="0.2">
      <c r="A36" s="75"/>
      <c r="B36" s="80" t="s">
        <v>168</v>
      </c>
      <c r="C36" s="81"/>
      <c r="D36" s="82"/>
      <c r="E36" s="82"/>
      <c r="F36" s="82"/>
    </row>
    <row r="37" spans="1:6" ht="14.25" customHeight="1" x14ac:dyDescent="0.2">
      <c r="A37" s="75"/>
      <c r="B37" s="80" t="s">
        <v>160</v>
      </c>
      <c r="C37" s="81"/>
      <c r="D37" s="82"/>
      <c r="E37" s="82"/>
      <c r="F37" s="82"/>
    </row>
    <row r="38" spans="1:6" ht="14.25" customHeight="1" x14ac:dyDescent="0.2">
      <c r="A38" s="75"/>
      <c r="B38" s="80" t="s">
        <v>139</v>
      </c>
      <c r="C38" s="81"/>
      <c r="D38" s="82"/>
      <c r="E38" s="82"/>
      <c r="F38" s="82"/>
    </row>
    <row r="39" spans="1:6" ht="14.25" customHeight="1" x14ac:dyDescent="0.2">
      <c r="A39" s="75"/>
      <c r="B39" s="80"/>
      <c r="C39" s="81"/>
      <c r="D39" s="82"/>
      <c r="E39" s="82"/>
      <c r="F39" s="82"/>
    </row>
    <row r="40" spans="1:6" ht="14.25" customHeight="1" x14ac:dyDescent="0.2">
      <c r="A40" s="75"/>
      <c r="B40" s="80"/>
      <c r="C40" s="83"/>
      <c r="D40" s="82"/>
      <c r="E40" s="82"/>
      <c r="F40" s="82"/>
    </row>
    <row r="41" spans="1:6" ht="14.25" customHeight="1" x14ac:dyDescent="0.2">
      <c r="A41" s="75"/>
      <c r="B41" s="80"/>
      <c r="C41" s="81"/>
      <c r="D41" s="82"/>
      <c r="E41" s="82"/>
      <c r="F41" s="82"/>
    </row>
    <row r="42" spans="1:6" ht="14.25" customHeight="1" x14ac:dyDescent="0.2">
      <c r="A42" s="75"/>
      <c r="B42" s="80"/>
      <c r="C42" s="81"/>
      <c r="D42" s="82"/>
      <c r="E42" s="82"/>
      <c r="F42" s="82"/>
    </row>
    <row r="43" spans="1:6" ht="14.25" customHeight="1" x14ac:dyDescent="0.2">
      <c r="A43" s="75"/>
      <c r="B43" s="80"/>
      <c r="C43" s="81"/>
      <c r="D43" s="82"/>
      <c r="E43" s="82"/>
      <c r="F43" s="82"/>
    </row>
    <row r="44" spans="1:6" ht="14.25" customHeight="1" x14ac:dyDescent="0.2">
      <c r="A44" s="75"/>
      <c r="B44" s="80"/>
      <c r="C44" s="81"/>
      <c r="D44" s="82"/>
      <c r="E44" s="82"/>
      <c r="F44" s="82"/>
    </row>
    <row r="45" spans="1:6" ht="14.25" customHeight="1" x14ac:dyDescent="0.2">
      <c r="A45" s="75"/>
      <c r="B45" s="80"/>
      <c r="C45" s="81"/>
      <c r="D45" s="82"/>
      <c r="E45" s="82"/>
      <c r="F45" s="82"/>
    </row>
    <row r="46" spans="1:6" ht="14.25" customHeight="1" x14ac:dyDescent="0.2">
      <c r="A46" s="75"/>
      <c r="B46" s="80"/>
      <c r="C46" s="81"/>
      <c r="D46" s="82"/>
      <c r="E46" s="82"/>
      <c r="F46" s="82"/>
    </row>
    <row r="47" spans="1:6" ht="14.25" customHeight="1" x14ac:dyDescent="0.2">
      <c r="A47" s="75"/>
      <c r="B47" s="80"/>
      <c r="C47" s="81"/>
      <c r="D47" s="82"/>
      <c r="E47" s="82"/>
      <c r="F47" s="82"/>
    </row>
    <row r="48" spans="1:6" ht="14.25" customHeight="1" x14ac:dyDescent="0.2">
      <c r="A48" s="75"/>
      <c r="B48" s="80"/>
      <c r="C48" s="81"/>
      <c r="D48" s="82"/>
      <c r="E48" s="82"/>
      <c r="F48" s="82"/>
    </row>
    <row r="49" spans="1:6" ht="14.25" customHeight="1" x14ac:dyDescent="0.2">
      <c r="A49" s="75"/>
      <c r="B49" s="80"/>
      <c r="C49" s="81"/>
      <c r="D49" s="82"/>
      <c r="E49" s="82"/>
      <c r="F49" s="82"/>
    </row>
    <row r="50" spans="1:6" ht="14.25" customHeight="1" x14ac:dyDescent="0.2">
      <c r="A50" s="75"/>
      <c r="B50" s="80"/>
      <c r="C50" s="84"/>
      <c r="D50" s="84"/>
      <c r="E50" s="82"/>
      <c r="F50" s="82"/>
    </row>
    <row r="51" spans="1:6" ht="14.25" customHeight="1" x14ac:dyDescent="0.2">
      <c r="A51" s="75"/>
      <c r="B51" s="80"/>
      <c r="C51" s="81"/>
      <c r="D51" s="82"/>
      <c r="E51" s="82"/>
      <c r="F51" s="82"/>
    </row>
    <row r="52" spans="1:6" ht="14.25" customHeight="1" x14ac:dyDescent="0.2">
      <c r="A52" s="75"/>
      <c r="B52" s="80"/>
      <c r="C52" s="81"/>
      <c r="D52" s="82"/>
      <c r="E52" s="82"/>
      <c r="F52" s="82"/>
    </row>
    <row r="53" spans="1:6" ht="14.25" customHeight="1" x14ac:dyDescent="0.2">
      <c r="A53" s="75"/>
      <c r="B53" s="80"/>
      <c r="C53" s="81"/>
      <c r="D53" s="82"/>
      <c r="E53" s="82"/>
      <c r="F53" s="82"/>
    </row>
    <row r="54" spans="1:6" ht="14.25" customHeight="1" x14ac:dyDescent="0.2">
      <c r="A54" s="75"/>
      <c r="B54" s="80"/>
      <c r="C54" s="81"/>
      <c r="D54" s="82"/>
      <c r="E54" s="82"/>
      <c r="F54" s="82"/>
    </row>
    <row r="55" spans="1:6" ht="14.25" customHeight="1" x14ac:dyDescent="0.2">
      <c r="A55" s="75"/>
      <c r="B55" s="80"/>
      <c r="C55" s="81"/>
      <c r="D55" s="82"/>
      <c r="E55" s="82"/>
      <c r="F55" s="82"/>
    </row>
    <row r="56" spans="1:6" ht="14.25" customHeight="1" x14ac:dyDescent="0.2">
      <c r="A56" s="75"/>
      <c r="B56" s="80"/>
      <c r="C56" s="81"/>
      <c r="D56" s="82"/>
      <c r="E56" s="82"/>
      <c r="F56" s="82"/>
    </row>
    <row r="57" spans="1:6" ht="14.25" customHeight="1" x14ac:dyDescent="0.2">
      <c r="A57" s="75"/>
      <c r="B57" s="80"/>
      <c r="C57" s="81"/>
      <c r="D57" s="82"/>
      <c r="E57" s="82"/>
      <c r="F57" s="82"/>
    </row>
    <row r="58" spans="1:6" ht="14.25" customHeight="1" x14ac:dyDescent="0.2">
      <c r="A58" s="75"/>
      <c r="B58" s="80"/>
      <c r="C58" s="81"/>
      <c r="D58" s="82"/>
      <c r="E58" s="82"/>
      <c r="F58" s="82"/>
    </row>
    <row r="59" spans="1:6" ht="14.25" customHeight="1" x14ac:dyDescent="0.2">
      <c r="A59" s="75"/>
      <c r="B59" s="80"/>
      <c r="C59" s="81"/>
      <c r="D59" s="82"/>
      <c r="E59" s="82"/>
      <c r="F59" s="82"/>
    </row>
    <row r="60" spans="1:6" ht="14.25" customHeight="1" x14ac:dyDescent="0.2">
      <c r="A60" s="75"/>
      <c r="B60" s="80"/>
      <c r="C60" s="81"/>
      <c r="D60" s="82"/>
      <c r="E60" s="82"/>
      <c r="F60" s="82"/>
    </row>
    <row r="61" spans="1:6" ht="14.25" customHeight="1" x14ac:dyDescent="0.2">
      <c r="A61" s="75"/>
      <c r="B61" s="80"/>
      <c r="C61" s="81"/>
      <c r="D61" s="82"/>
      <c r="E61" s="82"/>
      <c r="F61" s="82"/>
    </row>
    <row r="62" spans="1:6" ht="14.25" customHeight="1" x14ac:dyDescent="0.2">
      <c r="A62" s="75"/>
      <c r="B62" s="80"/>
      <c r="C62" s="81"/>
      <c r="D62" s="82"/>
      <c r="E62" s="82"/>
      <c r="F62" s="82"/>
    </row>
    <row r="63" spans="1:6" ht="14.25" customHeight="1" x14ac:dyDescent="0.2">
      <c r="A63" s="75"/>
      <c r="B63" s="85"/>
      <c r="C63" s="86"/>
      <c r="D63" s="87"/>
      <c r="E63" s="82"/>
      <c r="F63" s="82"/>
    </row>
    <row r="64" spans="1:6" ht="14.25" customHeight="1" x14ac:dyDescent="0.2">
      <c r="A64" s="75"/>
      <c r="B64" s="85"/>
      <c r="C64" s="88"/>
      <c r="D64" s="79"/>
      <c r="E64" s="82"/>
      <c r="F64" s="82"/>
    </row>
    <row r="65" spans="1:6" ht="14.25" customHeight="1" x14ac:dyDescent="0.2">
      <c r="A65" s="75"/>
      <c r="B65" s="80"/>
      <c r="C65" s="89" t="s">
        <v>42</v>
      </c>
      <c r="D65" s="90" t="s">
        <v>43</v>
      </c>
      <c r="E65" s="82"/>
      <c r="F65" s="82"/>
    </row>
    <row r="66" spans="1:6" ht="14.25" customHeight="1" x14ac:dyDescent="0.2">
      <c r="A66" s="75"/>
      <c r="B66" s="80"/>
      <c r="C66" s="91">
        <v>5</v>
      </c>
      <c r="D66" s="92">
        <v>400</v>
      </c>
      <c r="E66" s="93"/>
      <c r="F66" s="93"/>
    </row>
    <row r="67" spans="1:6" ht="14.25" customHeight="1" x14ac:dyDescent="0.2">
      <c r="A67" s="75"/>
      <c r="B67" s="85"/>
      <c r="C67" s="91"/>
      <c r="D67" s="92"/>
      <c r="E67" s="82"/>
      <c r="F67" s="82"/>
    </row>
    <row r="68" spans="1:6" ht="13.5" customHeight="1" x14ac:dyDescent="0.2">
      <c r="A68" s="75"/>
      <c r="B68" s="85"/>
      <c r="C68" s="94"/>
      <c r="D68" s="94"/>
      <c r="E68" s="94"/>
      <c r="F68" s="75"/>
    </row>
    <row r="69" spans="1:6" ht="15.95" customHeight="1" x14ac:dyDescent="0.2">
      <c r="A69" s="62"/>
      <c r="B69" s="95" t="s">
        <v>16</v>
      </c>
      <c r="C69" s="95"/>
      <c r="D69" s="64"/>
      <c r="E69" s="96">
        <v>2000</v>
      </c>
      <c r="F69" s="96"/>
    </row>
    <row r="70" spans="1:6" ht="15.95" customHeight="1" x14ac:dyDescent="0.2">
      <c r="A70" s="62"/>
      <c r="B70" s="97" t="s">
        <v>13</v>
      </c>
      <c r="C70" s="98"/>
      <c r="D70" s="64"/>
      <c r="E70" s="99">
        <v>0</v>
      </c>
      <c r="F70" s="99"/>
    </row>
    <row r="71" spans="1:6" ht="15.95" customHeight="1" x14ac:dyDescent="0.2">
      <c r="A71" s="62"/>
      <c r="B71" s="100" t="s">
        <v>163</v>
      </c>
      <c r="C71" s="98"/>
      <c r="D71" s="64"/>
      <c r="E71" s="99">
        <v>0</v>
      </c>
      <c r="F71" s="99"/>
    </row>
    <row r="72" spans="1:6" ht="15.95" customHeight="1" x14ac:dyDescent="0.2">
      <c r="A72" s="62"/>
      <c r="B72" s="100" t="s">
        <v>14</v>
      </c>
      <c r="C72" s="98"/>
      <c r="D72" s="64"/>
      <c r="E72" s="99">
        <v>0</v>
      </c>
      <c r="F72" s="99"/>
    </row>
    <row r="73" spans="1:6" ht="15.95" customHeight="1" x14ac:dyDescent="0.2">
      <c r="A73" s="62"/>
      <c r="B73" s="63" t="s">
        <v>15</v>
      </c>
      <c r="C73" s="95"/>
      <c r="D73" s="64"/>
      <c r="E73" s="101">
        <v>2000</v>
      </c>
      <c r="F73" s="101"/>
    </row>
    <row r="74" spans="1:6" ht="15.95" customHeight="1" x14ac:dyDescent="0.2">
      <c r="A74" s="62"/>
      <c r="B74" s="98" t="s">
        <v>5</v>
      </c>
      <c r="C74" s="102">
        <v>0.05</v>
      </c>
      <c r="D74" s="98"/>
      <c r="E74" s="103">
        <v>100</v>
      </c>
      <c r="F74" s="103"/>
    </row>
    <row r="75" spans="1:6" ht="15.95" customHeight="1" x14ac:dyDescent="0.2">
      <c r="A75" s="62"/>
      <c r="B75" s="104" t="s">
        <v>4</v>
      </c>
      <c r="C75" s="105">
        <v>9.9750000000000005E-2</v>
      </c>
      <c r="D75" s="98"/>
      <c r="E75" s="106">
        <v>199.5</v>
      </c>
      <c r="F75" s="103"/>
    </row>
    <row r="76" spans="1:6" ht="15.95" customHeight="1" x14ac:dyDescent="0.2">
      <c r="A76" s="62"/>
      <c r="B76" s="76"/>
      <c r="C76" s="62"/>
      <c r="D76" s="64"/>
      <c r="E76" s="65"/>
      <c r="F76" s="65"/>
    </row>
    <row r="77" spans="1:6" ht="15.95" customHeight="1" thickBot="1" x14ac:dyDescent="0.25">
      <c r="A77" s="62"/>
      <c r="B77" s="107" t="s">
        <v>17</v>
      </c>
      <c r="C77" s="95"/>
      <c r="D77" s="108"/>
      <c r="E77" s="109">
        <v>2299.5</v>
      </c>
      <c r="F77" s="110"/>
    </row>
    <row r="78" spans="1:6" ht="15.95" customHeight="1" thickTop="1" x14ac:dyDescent="0.2">
      <c r="A78" s="62"/>
      <c r="B78" s="104"/>
      <c r="C78" s="104"/>
      <c r="D78" s="104"/>
      <c r="E78" s="111"/>
      <c r="F78" s="104"/>
    </row>
    <row r="79" spans="1:6" ht="15.95" customHeight="1" x14ac:dyDescent="0.2">
      <c r="A79" s="62"/>
      <c r="B79" s="76" t="s">
        <v>19</v>
      </c>
      <c r="C79" s="104"/>
      <c r="D79" s="64"/>
      <c r="E79" s="65">
        <v>0</v>
      </c>
      <c r="F79" s="65"/>
    </row>
    <row r="80" spans="1:6" ht="15.95" customHeight="1" x14ac:dyDescent="0.2">
      <c r="A80" s="62"/>
      <c r="B80" s="95"/>
      <c r="C80" s="104"/>
      <c r="D80" s="104"/>
      <c r="E80" s="111"/>
      <c r="F80" s="104"/>
    </row>
    <row r="81" spans="1:6" ht="15.95" customHeight="1" x14ac:dyDescent="0.2">
      <c r="A81" s="62"/>
      <c r="B81" s="131" t="s">
        <v>18</v>
      </c>
      <c r="C81" s="132"/>
      <c r="D81" s="112"/>
      <c r="E81" s="113">
        <v>2299.5</v>
      </c>
      <c r="F81" s="65"/>
    </row>
    <row r="82" spans="1:6" ht="15.95" customHeight="1" x14ac:dyDescent="0.2">
      <c r="A82" s="62"/>
      <c r="B82" s="62"/>
      <c r="C82" s="62"/>
      <c r="D82" s="64"/>
      <c r="E82" s="65"/>
      <c r="F82" s="65"/>
    </row>
    <row r="83" spans="1:6" ht="15.95" customHeight="1" x14ac:dyDescent="0.2">
      <c r="A83" s="114"/>
      <c r="B83" s="133"/>
      <c r="C83" s="134"/>
      <c r="D83" s="134"/>
      <c r="E83" s="134"/>
      <c r="F83" s="115"/>
    </row>
    <row r="84" spans="1:6" ht="15.95" customHeight="1" x14ac:dyDescent="0.2">
      <c r="A84" s="135" t="s">
        <v>33</v>
      </c>
      <c r="B84" s="135"/>
      <c r="C84" s="135"/>
      <c r="D84" s="135"/>
      <c r="E84" s="135"/>
      <c r="F84" s="76"/>
    </row>
    <row r="85" spans="1:6" ht="15.95" customHeight="1" x14ac:dyDescent="0.2">
      <c r="A85" s="136" t="s">
        <v>34</v>
      </c>
      <c r="B85" s="136"/>
      <c r="C85" s="136"/>
      <c r="D85" s="136"/>
      <c r="E85" s="136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7" t="s">
        <v>7</v>
      </c>
      <c r="B88" s="137"/>
      <c r="C88" s="137"/>
      <c r="D88" s="137"/>
      <c r="E88" s="137"/>
      <c r="F88" s="13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7F0-A871-4609-A0C4-B4F3137DD082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70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71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</v>
      </c>
      <c r="D67" s="52">
        <v>285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855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855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983.04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4:D44"/>
    <mergeCell ref="B42:D42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3:D43"/>
    <mergeCell ref="B77:D77"/>
    <mergeCell ref="B78:D78"/>
    <mergeCell ref="B79:D79"/>
    <mergeCell ref="B83:E83"/>
    <mergeCell ref="B57:D57"/>
    <mergeCell ref="B58:D58"/>
    <mergeCell ref="B60:D60"/>
    <mergeCell ref="B61:D61"/>
    <mergeCell ref="B65:D65"/>
    <mergeCell ref="B62:D62"/>
    <mergeCell ref="B59:D59"/>
    <mergeCell ref="B64:D64"/>
    <mergeCell ref="B63:D63"/>
    <mergeCell ref="B68:D68"/>
    <mergeCell ref="B56:D56"/>
    <mergeCell ref="B45:D45"/>
    <mergeCell ref="B46:D46"/>
    <mergeCell ref="B47:D47"/>
    <mergeCell ref="B48:D48"/>
    <mergeCell ref="B49:D49"/>
    <mergeCell ref="B51:D51"/>
    <mergeCell ref="B52:D52"/>
    <mergeCell ref="B53:D53"/>
    <mergeCell ref="B54:D54"/>
    <mergeCell ref="B55:D55"/>
    <mergeCell ref="B50:D50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57 B60:B68" xr:uid="{EA54F0CB-D9D2-4434-973F-9EA100D6C9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20A2-A0F6-497D-A977-A46BDBAF52D5}">
  <sheetPr>
    <pageSetUpPr fitToPage="1"/>
  </sheetPr>
  <dimension ref="A12:J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4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77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78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5F1C2783-E4DC-45DA-AF0B-4955EA9B48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ED8-BF44-4CAE-98C4-280239D085A7}">
  <sheetPr>
    <pageSetUpPr fitToPage="1"/>
  </sheetPr>
  <dimension ref="A12:J92"/>
  <sheetViews>
    <sheetView view="pageBreakPreview" topLeftCell="A19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79</v>
      </c>
      <c r="C25" s="21"/>
      <c r="D25" s="21"/>
      <c r="E25" s="21"/>
      <c r="F25" s="21"/>
    </row>
    <row r="26" spans="1:6" ht="33.75" customHeight="1" x14ac:dyDescent="0.2">
      <c r="A26" s="17"/>
      <c r="B26" s="54" t="s">
        <v>80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77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78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CFA8306E-186B-471F-9013-A12F52CCBD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0D3-9736-42D7-BE8D-5A5B9B3FB784}">
  <sheetPr>
    <pageSetUpPr fitToPage="1"/>
  </sheetPr>
  <dimension ref="A12:J92"/>
  <sheetViews>
    <sheetView view="pageBreakPreview" topLeftCell="A40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83</v>
      </c>
      <c r="C24" s="21"/>
      <c r="D24" s="21"/>
      <c r="E24" s="21"/>
      <c r="F24" s="21"/>
    </row>
    <row r="25" spans="1:6" ht="15" x14ac:dyDescent="0.2">
      <c r="A25" s="17"/>
      <c r="B25" s="25" t="s">
        <v>84</v>
      </c>
      <c r="C25" s="21"/>
      <c r="D25" s="21"/>
      <c r="E25" s="21"/>
      <c r="F25" s="21"/>
    </row>
    <row r="26" spans="1:6" ht="33.75" customHeight="1" x14ac:dyDescent="0.2">
      <c r="A26" s="17"/>
      <c r="B26" s="54" t="s">
        <v>85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76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 t="s">
        <v>77</v>
      </c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78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2.5</v>
      </c>
      <c r="D67" s="52">
        <v>285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712.5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30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742.5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37.130000000000003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74.06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853.69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853.69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BFAFEE4B-2F6A-4BD0-9383-E30185581B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1D41-8844-4F97-9E87-342EDC93D4BB}">
  <sheetPr>
    <pageSetUpPr fitToPage="1"/>
  </sheetPr>
  <dimension ref="A12:J92"/>
  <sheetViews>
    <sheetView view="pageBreakPreview" topLeftCell="A25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46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92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 t="s">
        <v>88</v>
      </c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 t="s">
        <v>89</v>
      </c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 t="s">
        <v>90</v>
      </c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 t="s">
        <v>91</v>
      </c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8.25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2433.75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2433.75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121.69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242.77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2798.21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2798.21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0:D40"/>
    <mergeCell ref="B41:D41"/>
    <mergeCell ref="B42:D42"/>
    <mergeCell ref="B43:D43"/>
    <mergeCell ref="B35:D35"/>
    <mergeCell ref="B36:D36"/>
    <mergeCell ref="B39:D39"/>
    <mergeCell ref="A30:F30"/>
    <mergeCell ref="B33:D33"/>
    <mergeCell ref="B34:D34"/>
    <mergeCell ref="B37:D37"/>
    <mergeCell ref="B38:D38"/>
  </mergeCells>
  <dataValidations count="1">
    <dataValidation type="list" allowBlank="1" showInputMessage="1" showErrorMessage="1" sqref="B77:B79 B12:B20 B60:B68 B44:B57 B33:B43" xr:uid="{A9E4CAA9-2C3A-468D-8904-20B15588F1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AD75-D1F9-42C8-AD23-75F9DC5E2971}">
  <sheetPr>
    <pageSetUpPr fitToPage="1"/>
  </sheetPr>
  <dimension ref="A12:J92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9" width="11.42578125" style="2"/>
    <col min="10" max="10" width="14.28515625" style="2" bestFit="1" customWidth="1"/>
    <col min="11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4" t="s">
        <v>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4" t="s">
        <v>0</v>
      </c>
      <c r="B30" s="124"/>
      <c r="C30" s="124"/>
      <c r="D30" s="124"/>
      <c r="E30" s="124"/>
      <c r="F30" s="12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1"/>
      <c r="C33" s="121"/>
      <c r="D33" s="121"/>
      <c r="E33" s="28"/>
      <c r="F33" s="21"/>
    </row>
    <row r="34" spans="1:6" ht="14.25" x14ac:dyDescent="0.2">
      <c r="A34" s="21"/>
      <c r="B34" s="121"/>
      <c r="C34" s="121"/>
      <c r="D34" s="121"/>
      <c r="E34" s="28"/>
      <c r="F34" s="21"/>
    </row>
    <row r="35" spans="1:6" ht="14.25" x14ac:dyDescent="0.2">
      <c r="A35" s="21"/>
      <c r="B35" s="121" t="s">
        <v>95</v>
      </c>
      <c r="C35" s="121"/>
      <c r="D35" s="121"/>
      <c r="E35" s="28"/>
      <c r="F35" s="21"/>
    </row>
    <row r="36" spans="1:6" ht="14.25" x14ac:dyDescent="0.2">
      <c r="A36" s="21"/>
      <c r="B36" s="121"/>
      <c r="C36" s="121"/>
      <c r="D36" s="121"/>
      <c r="E36" s="28"/>
      <c r="F36" s="21"/>
    </row>
    <row r="37" spans="1:6" ht="14.25" x14ac:dyDescent="0.2">
      <c r="A37" s="21"/>
      <c r="B37" s="121"/>
      <c r="C37" s="121"/>
      <c r="D37" s="121"/>
      <c r="E37" s="28"/>
      <c r="F37" s="21"/>
    </row>
    <row r="38" spans="1:6" ht="14.25" x14ac:dyDescent="0.2">
      <c r="A38" s="21"/>
      <c r="B38" s="121"/>
      <c r="C38" s="121"/>
      <c r="D38" s="121"/>
      <c r="E38" s="28"/>
      <c r="F38" s="21"/>
    </row>
    <row r="39" spans="1:6" ht="14.25" x14ac:dyDescent="0.2">
      <c r="A39" s="21"/>
      <c r="B39" s="121"/>
      <c r="C39" s="121"/>
      <c r="D39" s="121"/>
      <c r="E39" s="28"/>
      <c r="F39" s="21"/>
    </row>
    <row r="40" spans="1:6" ht="14.25" x14ac:dyDescent="0.2">
      <c r="A40" s="21"/>
      <c r="B40" s="121"/>
      <c r="C40" s="121"/>
      <c r="D40" s="121"/>
      <c r="E40" s="28"/>
      <c r="F40" s="21"/>
    </row>
    <row r="41" spans="1:6" ht="14.25" x14ac:dyDescent="0.2">
      <c r="A41" s="21"/>
      <c r="B41" s="121"/>
      <c r="C41" s="121"/>
      <c r="D41" s="121"/>
      <c r="E41" s="28"/>
      <c r="F41" s="21"/>
    </row>
    <row r="42" spans="1:6" ht="14.25" x14ac:dyDescent="0.2">
      <c r="A42" s="21"/>
      <c r="B42" s="121"/>
      <c r="C42" s="121"/>
      <c r="D42" s="121"/>
      <c r="E42" s="28"/>
      <c r="F42" s="21"/>
    </row>
    <row r="43" spans="1:6" ht="14.25" x14ac:dyDescent="0.2">
      <c r="A43" s="21"/>
      <c r="B43" s="121"/>
      <c r="C43" s="121"/>
      <c r="D43" s="121"/>
      <c r="E43" s="28"/>
      <c r="F43" s="21"/>
    </row>
    <row r="44" spans="1:6" ht="14.25" x14ac:dyDescent="0.2">
      <c r="A44" s="21"/>
      <c r="B44" s="121"/>
      <c r="C44" s="121"/>
      <c r="D44" s="121"/>
      <c r="E44" s="28"/>
      <c r="F44" s="21"/>
    </row>
    <row r="45" spans="1:6" ht="14.25" x14ac:dyDescent="0.2">
      <c r="A45" s="21"/>
      <c r="B45" s="121"/>
      <c r="C45" s="121"/>
      <c r="D45" s="121"/>
      <c r="E45" s="28"/>
      <c r="F45" s="21"/>
    </row>
    <row r="46" spans="1:6" ht="14.25" x14ac:dyDescent="0.2">
      <c r="A46" s="21"/>
      <c r="B46" s="121"/>
      <c r="C46" s="121"/>
      <c r="D46" s="121"/>
      <c r="E46" s="28"/>
      <c r="F46" s="21"/>
    </row>
    <row r="47" spans="1:6" ht="14.25" x14ac:dyDescent="0.2">
      <c r="A47" s="21"/>
      <c r="B47" s="121"/>
      <c r="C47" s="121"/>
      <c r="D47" s="121"/>
      <c r="E47" s="28"/>
      <c r="F47" s="21"/>
    </row>
    <row r="48" spans="1:6" ht="14.25" x14ac:dyDescent="0.2">
      <c r="A48" s="21"/>
      <c r="B48" s="121"/>
      <c r="C48" s="121"/>
      <c r="D48" s="121"/>
      <c r="E48" s="28"/>
      <c r="F48" s="21"/>
    </row>
    <row r="49" spans="1:6" ht="14.25" x14ac:dyDescent="0.2">
      <c r="A49" s="21"/>
      <c r="B49" s="121"/>
      <c r="C49" s="121"/>
      <c r="D49" s="121"/>
      <c r="E49" s="28"/>
      <c r="F49" s="21"/>
    </row>
    <row r="50" spans="1:6" ht="14.25" x14ac:dyDescent="0.2">
      <c r="A50" s="21"/>
      <c r="B50" s="121"/>
      <c r="C50" s="121"/>
      <c r="D50" s="121"/>
      <c r="E50" s="28"/>
      <c r="F50" s="21"/>
    </row>
    <row r="51" spans="1:6" ht="14.25" x14ac:dyDescent="0.2">
      <c r="A51" s="21"/>
      <c r="B51" s="121"/>
      <c r="C51" s="121"/>
      <c r="D51" s="121"/>
      <c r="E51" s="28"/>
      <c r="F51" s="21"/>
    </row>
    <row r="52" spans="1:6" ht="14.25" x14ac:dyDescent="0.2">
      <c r="A52" s="21"/>
      <c r="B52" s="121"/>
      <c r="C52" s="121"/>
      <c r="D52" s="121"/>
      <c r="E52" s="28"/>
      <c r="F52" s="21"/>
    </row>
    <row r="53" spans="1:6" ht="14.25" x14ac:dyDescent="0.2">
      <c r="A53" s="21"/>
      <c r="B53" s="121"/>
      <c r="C53" s="121"/>
      <c r="D53" s="121"/>
      <c r="E53" s="28"/>
      <c r="F53" s="21"/>
    </row>
    <row r="54" spans="1:6" ht="14.25" x14ac:dyDescent="0.2">
      <c r="A54" s="21"/>
      <c r="B54" s="121"/>
      <c r="C54" s="121"/>
      <c r="D54" s="121"/>
      <c r="E54" s="28"/>
      <c r="F54" s="21"/>
    </row>
    <row r="55" spans="1:6" ht="14.25" x14ac:dyDescent="0.2">
      <c r="A55" s="21"/>
      <c r="B55" s="121"/>
      <c r="C55" s="121"/>
      <c r="D55" s="121"/>
      <c r="E55" s="28"/>
      <c r="F55" s="21"/>
    </row>
    <row r="56" spans="1:6" ht="14.25" x14ac:dyDescent="0.2">
      <c r="A56" s="21"/>
      <c r="B56" s="121"/>
      <c r="C56" s="121"/>
      <c r="D56" s="121"/>
      <c r="E56" s="28"/>
      <c r="F56" s="21"/>
    </row>
    <row r="57" spans="1:6" ht="14.25" x14ac:dyDescent="0.2">
      <c r="A57" s="21"/>
      <c r="B57" s="121"/>
      <c r="C57" s="121"/>
      <c r="D57" s="121"/>
      <c r="E57" s="28"/>
      <c r="F57" s="21"/>
    </row>
    <row r="58" spans="1:6" ht="14.25" x14ac:dyDescent="0.2">
      <c r="A58" s="21"/>
      <c r="B58" s="121"/>
      <c r="C58" s="121"/>
      <c r="D58" s="121"/>
      <c r="E58" s="28"/>
      <c r="F58" s="21"/>
    </row>
    <row r="59" spans="1:6" ht="14.25" x14ac:dyDescent="0.2">
      <c r="A59" s="21"/>
      <c r="B59" s="121"/>
      <c r="C59" s="121"/>
      <c r="D59" s="121"/>
      <c r="E59" s="28"/>
      <c r="F59" s="21"/>
    </row>
    <row r="60" spans="1:6" ht="14.25" x14ac:dyDescent="0.2">
      <c r="A60" s="21"/>
      <c r="B60" s="121"/>
      <c r="C60" s="121"/>
      <c r="D60" s="121"/>
      <c r="E60" s="28"/>
      <c r="F60" s="21"/>
    </row>
    <row r="61" spans="1:6" ht="14.25" x14ac:dyDescent="0.2">
      <c r="A61" s="21"/>
      <c r="B61" s="121"/>
      <c r="C61" s="121"/>
      <c r="D61" s="121"/>
      <c r="E61" s="28"/>
      <c r="F61" s="21"/>
    </row>
    <row r="62" spans="1:6" ht="14.25" x14ac:dyDescent="0.2">
      <c r="A62" s="21"/>
      <c r="B62" s="121"/>
      <c r="C62" s="121"/>
      <c r="D62" s="121"/>
      <c r="E62" s="28"/>
      <c r="F62" s="21"/>
    </row>
    <row r="63" spans="1:6" ht="14.25" x14ac:dyDescent="0.2">
      <c r="A63" s="21"/>
      <c r="B63" s="128"/>
      <c r="C63" s="128"/>
      <c r="D63" s="128"/>
      <c r="E63" s="57"/>
      <c r="F63" s="21"/>
    </row>
    <row r="64" spans="1:6" ht="14.25" x14ac:dyDescent="0.2">
      <c r="A64" s="21"/>
      <c r="B64" s="121"/>
      <c r="C64" s="121"/>
      <c r="D64" s="121"/>
      <c r="E64" s="28"/>
      <c r="F64" s="21"/>
    </row>
    <row r="65" spans="1:10" ht="14.25" x14ac:dyDescent="0.2">
      <c r="A65" s="21"/>
      <c r="B65" s="121"/>
      <c r="C65" s="121"/>
      <c r="D65" s="121"/>
      <c r="E65" s="28"/>
      <c r="F65" s="21"/>
    </row>
    <row r="66" spans="1:10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10" s="50" customFormat="1" ht="14.25" x14ac:dyDescent="0.2">
      <c r="A67" s="46"/>
      <c r="B67" s="47"/>
      <c r="C67" s="51">
        <v>3.5</v>
      </c>
      <c r="D67" s="52">
        <v>295</v>
      </c>
      <c r="F67" s="46"/>
    </row>
    <row r="68" spans="1:10" ht="13.5" customHeight="1" x14ac:dyDescent="0.2">
      <c r="A68" s="21"/>
      <c r="B68" s="121"/>
      <c r="C68" s="121"/>
      <c r="D68" s="121"/>
      <c r="E68" s="28"/>
      <c r="F68" s="21"/>
    </row>
    <row r="69" spans="1:10" ht="13.5" customHeight="1" x14ac:dyDescent="0.2">
      <c r="A69" s="21"/>
      <c r="B69" s="25" t="s">
        <v>16</v>
      </c>
      <c r="C69" s="26"/>
      <c r="D69" s="26"/>
      <c r="E69" s="56">
        <f>C67*D67</f>
        <v>1032.5</v>
      </c>
      <c r="F69" s="21"/>
    </row>
    <row r="70" spans="1:10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10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10" ht="13.5" customHeight="1" x14ac:dyDescent="0.2">
      <c r="A72" s="21"/>
      <c r="B72" s="25" t="s">
        <v>15</v>
      </c>
      <c r="C72" s="26"/>
      <c r="D72" s="26"/>
      <c r="E72" s="29">
        <f>SUM(E69:E71)</f>
        <v>1032.5</v>
      </c>
      <c r="F72" s="21"/>
    </row>
    <row r="73" spans="1:10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51.63</v>
      </c>
      <c r="F73" s="21"/>
    </row>
    <row r="74" spans="1:10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102.99</v>
      </c>
      <c r="F74" s="21"/>
      <c r="J74" s="55"/>
    </row>
    <row r="75" spans="1:10" ht="13.5" customHeight="1" x14ac:dyDescent="0.2">
      <c r="A75" s="21"/>
      <c r="B75" s="26"/>
      <c r="C75" s="26"/>
      <c r="D75" s="26"/>
      <c r="E75" s="32"/>
      <c r="F75" s="21"/>
    </row>
    <row r="76" spans="1:10" ht="16.5" customHeight="1" thickBot="1" x14ac:dyDescent="0.25">
      <c r="A76" s="21"/>
      <c r="B76" s="25" t="s">
        <v>17</v>
      </c>
      <c r="C76" s="26"/>
      <c r="D76" s="26"/>
      <c r="E76" s="33">
        <f>SUM(E72:E74)</f>
        <v>1187.1200000000001</v>
      </c>
      <c r="F76" s="21"/>
    </row>
    <row r="77" spans="1:10" ht="15.75" thickTop="1" x14ac:dyDescent="0.2">
      <c r="A77" s="21"/>
      <c r="B77" s="125"/>
      <c r="C77" s="125"/>
      <c r="D77" s="125"/>
      <c r="E77" s="36"/>
      <c r="F77" s="21"/>
    </row>
    <row r="78" spans="1:10" ht="15" x14ac:dyDescent="0.2">
      <c r="A78" s="21"/>
      <c r="B78" s="122" t="s">
        <v>19</v>
      </c>
      <c r="C78" s="122"/>
      <c r="D78" s="122"/>
      <c r="E78" s="36">
        <v>0</v>
      </c>
      <c r="F78" s="21"/>
    </row>
    <row r="79" spans="1:10" ht="15" x14ac:dyDescent="0.2">
      <c r="A79" s="21"/>
      <c r="B79" s="125"/>
      <c r="C79" s="125"/>
      <c r="D79" s="125"/>
      <c r="E79" s="36"/>
      <c r="F79" s="21"/>
    </row>
    <row r="80" spans="1:10" ht="19.5" customHeight="1" x14ac:dyDescent="0.2">
      <c r="A80" s="21"/>
      <c r="B80" s="37" t="s">
        <v>18</v>
      </c>
      <c r="C80" s="38"/>
      <c r="D80" s="38"/>
      <c r="E80" s="39">
        <f>E76-E78</f>
        <v>1187.1200000000001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9"/>
      <c r="C83" s="119"/>
      <c r="D83" s="119"/>
      <c r="E83" s="119"/>
      <c r="F83" s="2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ht="14.25" x14ac:dyDescent="0.2">
      <c r="A85" s="123" t="s">
        <v>34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0"/>
      <c r="C87" s="120"/>
      <c r="D87" s="120"/>
      <c r="E87" s="120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7"/>
      <c r="C90" s="118"/>
      <c r="D90" s="11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57 B60:B68" xr:uid="{7CD32161-2FF4-4010-B2DA-22FF072F6A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58</vt:i4>
      </vt:variant>
    </vt:vector>
  </HeadingPairs>
  <TitlesOfParts>
    <vt:vector size="88" baseType="lpstr">
      <vt:lpstr>05-03-19</vt:lpstr>
      <vt:lpstr>01-10-19</vt:lpstr>
      <vt:lpstr>04-11-19</vt:lpstr>
      <vt:lpstr>19-03-20</vt:lpstr>
      <vt:lpstr>19-03-20 (2)</vt:lpstr>
      <vt:lpstr>19-03-20 (3)</vt:lpstr>
      <vt:lpstr>19-03-20 (4)</vt:lpstr>
      <vt:lpstr>04-03-21</vt:lpstr>
      <vt:lpstr>27-01-21</vt:lpstr>
      <vt:lpstr>27-01-21(1)</vt:lpstr>
      <vt:lpstr>27-03-21(2)</vt:lpstr>
      <vt:lpstr>27-03-21(3)</vt:lpstr>
      <vt:lpstr>05-10-21</vt:lpstr>
      <vt:lpstr>28-03-22</vt:lpstr>
      <vt:lpstr>28-03-22(1)</vt:lpstr>
      <vt:lpstr>28-03-22(2)</vt:lpstr>
      <vt:lpstr>28-03-22(3)</vt:lpstr>
      <vt:lpstr>28-04-23</vt:lpstr>
      <vt:lpstr>28-04-23(1)</vt:lpstr>
      <vt:lpstr>28-04-23(2)</vt:lpstr>
      <vt:lpstr>28-04-23(3)</vt:lpstr>
      <vt:lpstr>20-12-23</vt:lpstr>
      <vt:lpstr>24-03-24</vt:lpstr>
      <vt:lpstr>24-03-24(1)</vt:lpstr>
      <vt:lpstr>24-03-24(2)</vt:lpstr>
      <vt:lpstr>24-03-24(3)</vt:lpstr>
      <vt:lpstr>11-05-24</vt:lpstr>
      <vt:lpstr>Activités</vt:lpstr>
      <vt:lpstr>2024-12-21 - 24-24704</vt:lpstr>
      <vt:lpstr>2025-03-02 - 25-24790</vt:lpstr>
      <vt:lpstr>Liste_Activités</vt:lpstr>
      <vt:lpstr>'01-10-19'!Print_Area</vt:lpstr>
      <vt:lpstr>'04-03-21'!Print_Area</vt:lpstr>
      <vt:lpstr>'04-11-19'!Print_Area</vt:lpstr>
      <vt:lpstr>'05-03-19'!Print_Area</vt:lpstr>
      <vt:lpstr>'05-10-21'!Print_Area</vt:lpstr>
      <vt:lpstr>'11-05-24'!Print_Area</vt:lpstr>
      <vt:lpstr>'19-03-20'!Print_Area</vt:lpstr>
      <vt:lpstr>'19-03-20 (2)'!Print_Area</vt:lpstr>
      <vt:lpstr>'19-03-20 (3)'!Print_Area</vt:lpstr>
      <vt:lpstr>'19-03-20 (4)'!Print_Area</vt:lpstr>
      <vt:lpstr>'20-12-23'!Print_Area</vt:lpstr>
      <vt:lpstr>'24-03-24'!Print_Area</vt:lpstr>
      <vt:lpstr>'24-03-24(1)'!Print_Area</vt:lpstr>
      <vt:lpstr>'24-03-24(2)'!Print_Area</vt:lpstr>
      <vt:lpstr>'24-03-24(3)'!Print_Area</vt:lpstr>
      <vt:lpstr>'27-01-21'!Print_Area</vt:lpstr>
      <vt:lpstr>'27-01-21(1)'!Print_Area</vt:lpstr>
      <vt:lpstr>'27-03-21(2)'!Print_Area</vt:lpstr>
      <vt:lpstr>'27-03-21(3)'!Print_Area</vt:lpstr>
      <vt:lpstr>'28-03-22'!Print_Area</vt:lpstr>
      <vt:lpstr>'28-03-22(1)'!Print_Area</vt:lpstr>
      <vt:lpstr>'28-03-22(2)'!Print_Area</vt:lpstr>
      <vt:lpstr>'28-03-22(3)'!Print_Area</vt:lpstr>
      <vt:lpstr>'28-04-23'!Print_Area</vt:lpstr>
      <vt:lpstr>'28-04-23(1)'!Print_Area</vt:lpstr>
      <vt:lpstr>'28-04-23(2)'!Print_Area</vt:lpstr>
      <vt:lpstr>'28-04-23(3)'!Print_Area</vt:lpstr>
      <vt:lpstr>Activités!Print_Area</vt:lpstr>
      <vt:lpstr>'01-10-19'!Zone_d_impression</vt:lpstr>
      <vt:lpstr>'04-03-21'!Zone_d_impression</vt:lpstr>
      <vt:lpstr>'04-11-19'!Zone_d_impression</vt:lpstr>
      <vt:lpstr>'05-03-19'!Zone_d_impression</vt:lpstr>
      <vt:lpstr>'05-10-21'!Zone_d_impression</vt:lpstr>
      <vt:lpstr>'11-05-24'!Zone_d_impression</vt:lpstr>
      <vt:lpstr>'19-03-20'!Zone_d_impression</vt:lpstr>
      <vt:lpstr>'19-03-20 (2)'!Zone_d_impression</vt:lpstr>
      <vt:lpstr>'19-03-20 (3)'!Zone_d_impression</vt:lpstr>
      <vt:lpstr>'19-03-20 (4)'!Zone_d_impression</vt:lpstr>
      <vt:lpstr>'20-12-23'!Zone_d_impression</vt:lpstr>
      <vt:lpstr>'2024-12-21 - 24-24704'!Zone_d_impression</vt:lpstr>
      <vt:lpstr>'2025-03-02 - 25-24790'!Zone_d_impression</vt:lpstr>
      <vt:lpstr>'24-03-24'!Zone_d_impression</vt:lpstr>
      <vt:lpstr>'24-03-24(1)'!Zone_d_impression</vt:lpstr>
      <vt:lpstr>'24-03-24(2)'!Zone_d_impression</vt:lpstr>
      <vt:lpstr>'24-03-24(3)'!Zone_d_impression</vt:lpstr>
      <vt:lpstr>'27-01-21'!Zone_d_impression</vt:lpstr>
      <vt:lpstr>'27-01-21(1)'!Zone_d_impression</vt:lpstr>
      <vt:lpstr>'27-03-21(2)'!Zone_d_impression</vt:lpstr>
      <vt:lpstr>'27-03-21(3)'!Zone_d_impression</vt:lpstr>
      <vt:lpstr>'28-03-22'!Zone_d_impression</vt:lpstr>
      <vt:lpstr>'28-03-22(1)'!Zone_d_impression</vt:lpstr>
      <vt:lpstr>'28-03-22(2)'!Zone_d_impression</vt:lpstr>
      <vt:lpstr>'28-03-22(3)'!Zone_d_impression</vt:lpstr>
      <vt:lpstr>'28-04-23'!Zone_d_impression</vt:lpstr>
      <vt:lpstr>'28-04-23(1)'!Zone_d_impression</vt:lpstr>
      <vt:lpstr>'28-04-23(2)'!Zone_d_impression</vt:lpstr>
      <vt:lpstr>'28-04-23(3)'!Zone_d_impression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2024-05-11T11:35:38Z</cp:lastPrinted>
  <dcterms:created xsi:type="dcterms:W3CDTF">1996-11-05T19:10:39Z</dcterms:created>
  <dcterms:modified xsi:type="dcterms:W3CDTF">2025-03-02T10:47:30Z</dcterms:modified>
</cp:coreProperties>
</file>