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3A2B094-F5A3-47B8-B23A-C58E56A40A8A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<sst xmlns="http://schemas.openxmlformats.org/spreadsheetml/2006/main" count="1085" uniqueCount="441">
  <si>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</si>
  <si>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</si>
  <si>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</si>
  <si>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</si>
  <si>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</si>
  <si>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</si>
  <si>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</si>
  <si>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</si>
  <si>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</si>
  <si>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</si>
  <si>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</si>
  <si>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</si>
  <si>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</si>
  <si>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</si>
  <si>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</si>
  <si>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</si>
  <si>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</si>
  <si>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</si>
  <si>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</si>
  <si>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</si>
  <si>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</si>
  <si>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</si>
  <si>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</si>
  <si>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</si>
  <si>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</si>
  <si>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</si>
  <si>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</si>
  <si>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</si>
  <si>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</si>
  <si>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</si>
  <si>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</si>
  <si>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</si>
  <si>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</si>
  <si>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</si>
  <si>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</si>
  <si>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</si>
  <si>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</si>
  <si>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</si>
  <si>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</si>
  <si>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</si>
  <si>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</si>
  <si>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</si>
  <si>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</si>
  <si>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</si>
  <si>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</si>
  <si>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</si>
  <si>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</si>
  <si>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</si>
  <si>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</si>
  <si>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</si>
  <si>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</si>
  <si>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</si>
  <si>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</si>
  <si>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</si>
  <si>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</si>
  <si>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</si>
  <si>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</si>
  <si>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</si>
  <si>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</si>
  <si>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</si>
  <si>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</si>
  <si>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</si>
  <si>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</si>
  <si>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</si>
  <si>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</si>
  <si>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</si>
  <si>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</si>
  <si>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</si>
  <si>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</si>
  <si>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</si>
  <si>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</si>
  <si>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</si>
  <si>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</si>
  <si>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</si>
  <si>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</si>
  <si>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</si>
  <si>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</si>
  <si>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</si>
  <si>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</si>
  <si>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</si>
  <si>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</si>
  <si>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</si>
  <si>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</si>
  <si>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</si>
  <si>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</si>
  <si>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</si>
  <si>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</si>
  <si>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</si>
  <si>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</si>
  <si>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</si>
  <si>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</si>
  <si>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</si>
  <si>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</si>
  <si>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</si>
  <si>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</si>
  <si>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</si>
  <si>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</si>
  <si>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</si>
  <si>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</si>
  <si>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</si>
  <si>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</si>
  <si>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</si>
  <si>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</si>
  <si>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</si>
  <si>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</si>
  <si>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</si>
  <si>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</si>
  <si>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</si>
  <si>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</si>
  <si>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</si>
  <si>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</si>
  <si>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</si>
  <si>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</si>
  <si>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</si>
  <si>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</si>
  <si>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</si>
  <si>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</si>
  <si>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</si>
  <si>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</si>
  <si>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</si>
  <si>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</si>
  <si>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</si>
  <si>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</si>
  <si>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</si>
  <si>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</si>
  <si>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</si>
  <si>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</si>
  <si>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</si>
  <si>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</si>
  <si>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</si>
  <si>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</si>
  <si>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</si>
  <si>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</si>
  <si>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</si>
  <si>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</si>
  <si>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</si>
  <si>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</si>
  <si>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</si>
  <si>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</si>
  <si>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</si>
  <si>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</si>
  <si>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</si>
  <si>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</si>
  <si>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</si>
  <si>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</si>
  <si>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</si>
  <si>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</si>
  <si>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</si>
  <si>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</si>
  <si>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</si>
  <si>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</si>
  <si>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</si>
  <si>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</si>
  <si>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</si>
  <si>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</si>
  <si>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</si>
  <si>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</si>
  <si>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</si>
  <si>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</si>
  <si>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</si>
  <si>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</si>
  <si>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</si>
  <si>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</si>
  <si>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</si>
  <si>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</si>
  <si>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</si>
  <si>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</si>
  <si>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</si>
  <si>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</si>
  <si>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</si>
  <si>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</si>
  <si>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</si>
  <si>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</si>
  <si>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</si>
  <si>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</si>
  <si>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</si>
  <si>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</si>
  <si>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</si>
  <si>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</si>
  <si>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</si>
  <si>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</si>
  <si>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</si>
  <si>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</si>
  <si>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</si>
  <si>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</si>
  <si>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</si>
  <si>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</si>
  <si>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</si>
  <si>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</si>
  <si>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</si>
  <si>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</si>
  <si>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</si>
  <si>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</si>
  <si>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</si>
  <si>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</si>
  <si>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</si>
  <si>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</si>
  <si>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</si>
  <si>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</si>
  <si>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</si>
  <si>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</si>
  <si>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</si>
  <si>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</si>
  <si>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</si>
  <si>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</si>
  <si>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</si>
  <si>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</si>
  <si>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</si>
  <si>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</si>
  <si>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</si>
  <si>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</si>
  <si>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</si>
  <si>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</si>
  <si>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</si>
  <si>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</si>
  <si>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</si>
  <si>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</si>
  <si>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</si>
  <si>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</si>
  <si>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</si>
  <si>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</si>
  <si>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</si>
  <si>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</si>
  <si>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</si>
  <si>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</si>
  <si>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</si>
  <si>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</si>
  <si>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</si>
  <si>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</si>
  <si>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</si>
  <si>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</si>
  <si>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</si>
  <si>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</si>
  <si>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</si>
  <si>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</si>
  <si>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</si>
  <si>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</si>
  <si>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</si>
  <si>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</si>
  <si>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</si>
  <si>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</si>
  <si>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</si>
  <si>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</si>
  <si>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</si>
  <si>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</si>
  <si>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</si>
  <si>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</si>
  <si>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</si>
  <si>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</si>
  <si>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</si>
  <si>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</si>
  <si>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</si>
  <si>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</si>
  <si>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</si>
  <si>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</si>
  <si>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</si>
  <si>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</si>
  <si>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</si>
  <si>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</si>
  <si>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</si>
  <si>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</si>
  <si>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</si>
  <si>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</si>
  <si>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</si>
  <si>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</si>
  <si>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</si>
  <si>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</si>
  <si>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</si>
  <si>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</si>
  <si>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</si>
  <si>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</si>
  <si>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</si>
  <si>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</si>
  <si>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</si>
  <si>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</si>
  <si>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</si>
  <si>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</si>
  <si>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</si>
  <si>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</si>
  <si>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</si>
  <si>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</si>
  <si>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</si>
  <si>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</si>
  <si>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</si>
  <si>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</si>
  <si>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</si>
  <si>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</si>
  <si>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</si>
  <si>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</si>
  <si>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</si>
  <si>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</si>
  <si>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</si>
  <si>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</si>
  <si>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</si>
  <si>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</si>
  <si>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</si>
  <si>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</si>
  <si>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</si>
  <si>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</si>
  <si>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</si>
  <si>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</si>
  <si>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</si>
  <si>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</si>
  <si>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</si>
  <si>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</si>
  <si>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</si>
  <si>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</si>
  <si>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</si>
  <si>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</si>
  <si>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</si>
  <si>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</si>
  <si>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</si>
  <si>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</si>
  <si>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</si>
  <si>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</si>
  <si>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</si>
  <si>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</si>
  <si>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</si>
  <si>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</si>
  <si>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</si>
  <si>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</si>
  <si>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</si>
  <si>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</si>
  <si>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</si>
  <si>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</si>
  <si>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</si>
  <si>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</si>
  <si>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</si>
  <si>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</si>
  <si>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</si>
  <si>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</si>
  <si>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</si>
  <si>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</si>
  <si>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</si>
  <si>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</si>
  <si>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</si>
  <si>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</si>
  <si>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</si>
  <si>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</si>
  <si>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</si>
  <si>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</si>
  <si>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</si>
  <si>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</si>
  <si>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</si>
  <si>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</si>
  <si>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</si>
  <si>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</si>
  <si>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</si>
  <si>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</si>
  <si>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</si>
  <si>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</si>
  <si>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</si>
  <si>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</si>
  <si>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</si>
  <si>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</si>
  <si>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</si>
  <si>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</si>
  <si>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</si>
  <si>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</si>
  <si>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</si>
  <si>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</si>
  <si>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</si>
  <si>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</si>
  <si>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</si>
  <si>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</si>
  <si>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</si>
  <si>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</si>
  <si>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</si>
  <si>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</si>
  <si>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</si>
  <si>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</si>
  <si>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</si>
  <si>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</si>
  <si>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</si>
  <si>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</si>
  <si>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</si>
  <si>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</si>
  <si>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</si>
  <si>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</si>
  <si>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</si>
  <si>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</si>
  <si>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</si>
  <si>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</si>
  <si>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</si>
  <si>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</si>
  <si>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</si>
  <si>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</si>
  <si>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</si>
  <si>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</si>
  <si>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</si>
  <si>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</si>
  <si>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</si>
  <si>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</si>
  <si>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</si>
  <si>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</si>
  <si>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</si>
  <si>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</si>
  <si>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</si>
  <si>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</si>
  <si>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</si>
  <si>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4</t>
  </si>
  <si>
    <t>344</t>
  </si>
  <si>
    <t>CANPLEX INC.</t>
  </si>
  <si>
    <t>Test avec des tables vides</t>
  </si>
  <si>
    <t>VRAI</t>
  </si>
  <si>
    <t>30/juil/2024 13:13:49</t>
  </si>
  <si>
    <t>FAUX</t>
  </si>
  <si>
    <t>v3.B.3</t>
  </si>
  <si>
    <t>895</t>
  </si>
  <si>
    <t>HUWIZ Solutions inc.</t>
  </si>
  <si>
    <t>30/juil/2024 13:14:00</t>
  </si>
  <si>
    <t>9299-2585 Québec inc.</t>
  </si>
  <si>
    <t>30/juil/2024 13:14:14</t>
  </si>
  <si>
    <t>1083</t>
  </si>
  <si>
    <t>Les logiciels INFORMAT inc.</t>
  </si>
  <si>
    <t>30/juil/2024 13:14:25</t>
  </si>
  <si>
    <t>1</t>
  </si>
  <si>
    <t>Test avec des tables presque vides</t>
  </si>
  <si>
    <t>30/juil/2024 13:29:50</t>
  </si>
  <si>
    <t>Tests après avoir vider les tables</t>
  </si>
  <si>
    <t>30/juil/2024 14:57:26</t>
  </si>
  <si>
    <t>Tests</t>
  </si>
  <si>
    <t>30/juil/2024 14:59:09</t>
  </si>
  <si>
    <t>30/juil/2024 14:59:25</t>
  </si>
  <si>
    <t>36</t>
  </si>
  <si>
    <t>Advantest Corporation (Kabushiki Kaisha Advantest) ADS</t>
  </si>
  <si>
    <t>Test</t>
  </si>
  <si>
    <t>30/juil/2024 20:30:48</t>
  </si>
  <si>
    <t>v3.B.4</t>
  </si>
  <si>
    <t>30/juil/2024 21:04:21</t>
  </si>
  <si>
    <t>30/juil/2024 21:04:46</t>
  </si>
  <si>
    <t>30/juil/2024 21:08:16</t>
  </si>
  <si>
    <t>Test des fonctions du module TEC</t>
  </si>
  <si>
    <t>31/juil/2024 08:09:32</t>
  </si>
  <si>
    <t>Tests additionnels</t>
  </si>
  <si>
    <t>31/juil/2024 08:09:51</t>
  </si>
  <si>
    <t>31/juil/2024 08:51:17</t>
  </si>
  <si>
    <t>31/juil/2024 08:56:12</t>
  </si>
  <si>
    <t>Encore des tests</t>
  </si>
  <si>
    <t>Test de commentaire</t>
  </si>
  <si>
    <t>31/juil/2024 08:56:40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</si>
</sst>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0.79998168889431442"/>
        <bgColor theme="9" tint="0.79998168889431442"/>
      </patternFill>
    </fill>
  </fills>
  <borders count="131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0">
    <xf numFmtId="0" fontId="0" fillId="0" borderId="0" xfId="0"/>
    <xf numFmtId="165" fontId="0" fillId="0" borderId="0" xfId="2" applyNumberFormat="1" applyFont="1" applyAlignment="1">
      <alignment horizontal="right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4" fontId="0" fillId="0" borderId="0" xfId="0" applyNumberFormat="1" applyAlignment="1">
      <alignment horizontal="right"/>
    </xf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69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7" fontId="22" fillId="0" borderId="53" xfId="0" applyNumberFormat="1" applyFont="1" applyBorder="1" applyAlignment="1">
      <alignment horizontal="center"/>
    </xf>
    <xf numFmtId="167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2" fillId="0" borderId="43" xfId="0" applyNumberFormat="1" applyFont="1" applyBorder="1" applyAlignment="1">
      <alignment horizontal="center"/>
    </xf>
    <xf numFmtId="167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1" fontId="0" fillId="11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0" fontId="1" fillId="15" borderId="84" xfId="2" applyNumberFormat="1" applyFont="1" applyFill="1" applyBorder="1" applyAlignment="1">
      <alignment horizontal="left"/>
    </xf>
    <xf numFmtId="170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69" fontId="13" fillId="2" borderId="1" xfId="0" applyNumberFormat="1" applyFont="1" applyFill="1" applyBorder="1" applyAlignment="1">
      <alignment horizontal="center" vertical="center"/>
    </xf>
    <xf numFmtId="169" fontId="0" fillId="0" borderId="0" xfId="0" applyNumberFormat="1"/>
    <xf numFmtId="169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7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0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165" fontId="29" fillId="2" borderId="0" xfId="0" applyNumberFormat="1" applyFont="1" applyFill="1" applyAlignment="1">
      <alignment horizontal="center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10" fillId="2" borderId="129" xfId="0" applyFont="1" applyFill="1" applyBorder="1" applyAlignment="1">
      <alignment horizontal="center" vertical="center"/>
    </xf>
    <xf numFmtId="14" fontId="10" fillId="2" borderId="129" xfId="0" applyNumberFormat="1" applyFont="1" applyFill="1" applyBorder="1" applyAlignment="1">
      <alignment horizontal="center" vertical="center"/>
    </xf>
    <xf numFmtId="168" fontId="10" fillId="2" borderId="129" xfId="0" applyNumberFormat="1" applyFont="1" applyFill="1" applyBorder="1" applyAlignment="1">
      <alignment horizontal="center" vertical="center"/>
    </xf>
    <xf numFmtId="0" fontId="10" fillId="2" borderId="130" xfId="0" applyFont="1" applyFill="1" applyBorder="1" applyAlignment="1">
      <alignment horizontal="center" vertical="center"/>
    </xf>
    <xf numFmtId="0" fontId="0" fillId="19" borderId="129" xfId="0" applyFill="1" applyBorder="1" applyAlignment="1">
      <alignment horizontal="center"/>
    </xf>
    <xf numFmtId="14" fontId="0" fillId="19" borderId="129" xfId="0" applyNumberFormat="1" applyFill="1" applyBorder="1" applyAlignment="1">
      <alignment horizontal="center"/>
    </xf>
    <xf numFmtId="0" fontId="0" fillId="19" borderId="129" xfId="0" applyFill="1" applyBorder="1" applyAlignment="1">
      <alignment horizontal="left"/>
    </xf>
    <xf numFmtId="4" fontId="0" fillId="19" borderId="129" xfId="0" applyNumberFormat="1" applyFill="1" applyBorder="1" applyAlignment="1">
      <alignment horizontal="right"/>
    </xf>
    <xf numFmtId="0" fontId="0" fillId="19" borderId="130" xfId="0" applyFill="1" applyBorder="1" applyAlignment="1">
      <alignment horizontal="center"/>
    </xf>
    <xf numFmtId="0" fontId="0" fillId="0" borderId="129" xfId="0" applyBorder="1" applyAlignment="1">
      <alignment horizontal="center"/>
    </xf>
    <xf numFmtId="14" fontId="0" fillId="0" borderId="129" xfId="0" applyNumberFormat="1" applyBorder="1" applyAlignment="1">
      <alignment horizontal="center"/>
    </xf>
    <xf numFmtId="0" fontId="0" fillId="0" borderId="129" xfId="0" applyBorder="1" applyAlignment="1">
      <alignment horizontal="left"/>
    </xf>
    <xf numFmtId="4" fontId="0" fillId="0" borderId="129" xfId="0" applyNumberFormat="1" applyBorder="1" applyAlignment="1">
      <alignment horizontal="right"/>
    </xf>
    <xf numFmtId="0" fontId="0" fillId="0" borderId="130" xfId="0" applyBorder="1" applyAlignment="1">
      <alignment horizontal="center"/>
    </xf>
    <xf numFmtId="0" fontId="0" fillId="19" borderId="126" xfId="0" applyFill="1" applyBorder="1" applyAlignment="1">
      <alignment horizontal="center"/>
    </xf>
    <xf numFmtId="14" fontId="0" fillId="19" borderId="126" xfId="0" applyNumberFormat="1" applyFill="1" applyBorder="1" applyAlignment="1">
      <alignment horizontal="center"/>
    </xf>
    <xf numFmtId="0" fontId="0" fillId="19" borderId="126" xfId="0" applyFill="1" applyBorder="1" applyAlignment="1">
      <alignment horizontal="left"/>
    </xf>
    <xf numFmtId="4" fontId="0" fillId="19" borderId="126" xfId="0" applyNumberFormat="1" applyFill="1" applyBorder="1" applyAlignment="1">
      <alignment horizontal="right"/>
    </xf>
    <xf numFmtId="0" fontId="0" fillId="19" borderId="127" xfId="0" applyFill="1" applyBorder="1" applyAlignment="1">
      <alignment horizontal="center"/>
    </xf>
    <xf numFmtId="3" fontId="10" fillId="2" borderId="128" xfId="0" applyNumberFormat="1" applyFont="1" applyFill="1" applyBorder="1" applyAlignment="1">
      <alignment horizontal="center" vertical="center"/>
    </xf>
    <xf numFmtId="3" fontId="0" fillId="19" borderId="128" xfId="0" applyNumberFormat="1" applyFill="1" applyBorder="1" applyAlignment="1">
      <alignment horizontal="center"/>
    </xf>
    <xf numFmtId="3" fontId="0" fillId="0" borderId="128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0" fontId="1" fillId="15" borderId="84" xfId="2" applyNumberFormat="1" applyFont="1" applyFill="1" applyBorder="1" applyAlignment="1">
      <alignment horizontal="left"/>
    </xf>
    <xf numFmtId="170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0" fontId="1" fillId="15" borderId="90" xfId="2" applyNumberFormat="1" applyFont="1" applyFill="1" applyBorder="1" applyAlignment="1">
      <alignment horizontal="left"/>
    </xf>
    <xf numFmtId="170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49" hidden="1" customWidth="1"/>
    <col min="2" max="2" width="12.140625" style="49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5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5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43"/>
      <c r="B1" s="43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</row>
    <row r="2" spans="1:27" ht="12.6" customHeight="1" thickBot="1" x14ac:dyDescent="0.3">
      <c r="A2" s="323" t="s">
        <v>193</v>
      </c>
      <c r="B2" s="323"/>
    </row>
    <row r="3" spans="1:27" ht="15.75" thickBot="1" x14ac:dyDescent="0.3">
      <c r="A3" s="44" t="s">
        <v>194</v>
      </c>
      <c r="B3" s="45"/>
      <c r="D3" s="324" t="s">
        <v>195</v>
      </c>
      <c r="E3" s="325"/>
      <c r="F3" s="326" t="s">
        <v>196</v>
      </c>
      <c r="G3" s="327"/>
      <c r="H3" s="327"/>
      <c r="I3" s="327"/>
      <c r="J3" s="327"/>
      <c r="K3" s="327"/>
      <c r="L3" s="327"/>
      <c r="M3" s="328"/>
      <c r="T3" s="14"/>
      <c r="V3"/>
    </row>
    <row r="4" spans="1:27" ht="15.75" thickBot="1" x14ac:dyDescent="0.3">
      <c r="A4" s="44" t="s">
        <v>197</v>
      </c>
      <c r="B4" s="45"/>
      <c r="P4" s="329"/>
      <c r="Q4" s="315"/>
      <c r="R4" s="316"/>
      <c r="S4" s="316"/>
      <c r="V4" s="7"/>
      <c r="W4" s="5"/>
    </row>
    <row r="5" spans="1:27" ht="15.75" thickBot="1" x14ac:dyDescent="0.3">
      <c r="A5" s="44" t="s">
        <v>198</v>
      </c>
      <c r="B5" s="46"/>
      <c r="D5" s="310" t="s">
        <v>199</v>
      </c>
      <c r="E5" s="311"/>
      <c r="F5" s="312" t="s">
        <v>200</v>
      </c>
      <c r="G5" s="313"/>
      <c r="H5" s="313"/>
      <c r="I5" s="313"/>
      <c r="J5" s="313"/>
      <c r="K5" s="313"/>
      <c r="L5" s="313"/>
      <c r="M5" s="314"/>
      <c r="P5" s="315"/>
      <c r="Q5" s="315"/>
      <c r="R5" s="316"/>
      <c r="S5" s="316"/>
      <c r="V5" s="7"/>
      <c r="W5" s="5"/>
    </row>
    <row r="6" spans="1:27" ht="15.75" thickBot="1" x14ac:dyDescent="0.3">
      <c r="A6" s="44" t="s">
        <v>201</v>
      </c>
      <c r="B6" s="47"/>
      <c r="D6" s="317" t="s">
        <v>202</v>
      </c>
      <c r="E6" s="318"/>
      <c r="F6" s="319" t="s">
        <v>203</v>
      </c>
      <c r="G6" s="320"/>
      <c r="H6" s="320"/>
      <c r="I6" s="320"/>
      <c r="J6" s="320"/>
      <c r="K6" s="320"/>
      <c r="L6" s="320"/>
      <c r="M6" s="321"/>
      <c r="P6" s="315"/>
      <c r="Q6" s="315"/>
      <c r="R6" s="316"/>
      <c r="S6" s="316"/>
      <c r="V6" s="7"/>
      <c r="W6" s="5"/>
    </row>
    <row r="7" spans="1:27" x14ac:dyDescent="0.25">
      <c r="A7" s="44" t="s">
        <v>204</v>
      </c>
      <c r="B7" s="47"/>
      <c r="E7" s="48"/>
      <c r="F7" s="7"/>
      <c r="G7" s="7"/>
      <c r="H7" s="7"/>
      <c r="I7" s="7"/>
      <c r="J7" s="7"/>
      <c r="K7" s="7"/>
      <c r="L7" s="7"/>
      <c r="N7" s="14"/>
    </row>
    <row r="8" spans="1:27" ht="15.75" thickBot="1" x14ac:dyDescent="0.3">
      <c r="E8" s="48"/>
      <c r="F8" s="7"/>
      <c r="G8" s="7"/>
      <c r="H8" s="7"/>
      <c r="I8" s="7"/>
      <c r="J8" s="7"/>
      <c r="K8" s="7"/>
      <c r="L8" s="7"/>
      <c r="M8" s="7"/>
      <c r="N8" s="7"/>
    </row>
    <row r="9" spans="1:27" ht="15" customHeight="1" x14ac:dyDescent="0.25">
      <c r="A9" s="50" t="s">
        <v>205</v>
      </c>
      <c r="B9" s="51">
        <v>355</v>
      </c>
      <c r="D9" s="296" t="s">
        <v>206</v>
      </c>
      <c r="E9" s="297"/>
      <c r="F9" s="297"/>
      <c r="G9" s="298"/>
      <c r="I9" s="299" t="s">
        <v>207</v>
      </c>
      <c r="J9" s="300"/>
      <c r="K9" s="52"/>
      <c r="L9" s="251" t="s">
        <v>208</v>
      </c>
      <c r="M9" s="252"/>
      <c r="N9" s="253"/>
      <c r="P9" s="301" t="s">
        <v>209</v>
      </c>
      <c r="Q9" s="302"/>
      <c r="R9" s="303"/>
      <c r="T9" s="304" t="s">
        <v>210</v>
      </c>
      <c r="U9" s="305"/>
      <c r="V9" s="305"/>
      <c r="W9" s="306"/>
      <c r="Y9" s="307" t="s">
        <v>211</v>
      </c>
      <c r="Z9" s="308"/>
      <c r="AA9" s="309"/>
    </row>
    <row r="10" spans="1:27" ht="15.75" customHeight="1" thickBot="1" x14ac:dyDescent="0.3">
      <c r="D10" s="53" t="s">
        <v>212</v>
      </c>
      <c r="E10" s="54" t="s">
        <v>1</v>
      </c>
      <c r="F10" s="54" t="s">
        <v>213</v>
      </c>
      <c r="G10" s="55" t="s">
        <v>214</v>
      </c>
      <c r="I10" s="56" t="s">
        <v>215</v>
      </c>
      <c r="J10" s="57" t="s">
        <v>216</v>
      </c>
      <c r="K10" s="52"/>
      <c r="L10" s="58" t="s">
        <v>217</v>
      </c>
      <c r="M10" s="58" t="s">
        <v>3</v>
      </c>
      <c r="N10" s="58" t="s">
        <v>109</v>
      </c>
      <c r="P10" s="59" t="s">
        <v>214</v>
      </c>
      <c r="Q10" s="60" t="s">
        <v>218</v>
      </c>
      <c r="R10" s="61" t="s">
        <v>219</v>
      </c>
      <c r="T10" s="62" t="s">
        <v>6</v>
      </c>
      <c r="U10" s="63" t="s">
        <v>26</v>
      </c>
      <c r="V10" s="63" t="s">
        <v>220</v>
      </c>
      <c r="W10" s="64" t="s">
        <v>163</v>
      </c>
      <c r="Y10" s="284"/>
      <c r="Z10" s="285"/>
      <c r="AA10" s="286"/>
    </row>
    <row r="11" spans="1:27" ht="15.75" thickBot="1" x14ac:dyDescent="0.3">
      <c r="D11" s="65" t="s">
        <v>15</v>
      </c>
      <c r="E11" s="66">
        <v>1</v>
      </c>
      <c r="F11" s="67" t="s">
        <v>221</v>
      </c>
      <c r="G11" s="68" t="s">
        <v>222</v>
      </c>
      <c r="I11" s="69">
        <v>2023</v>
      </c>
      <c r="J11" s="70">
        <v>45138</v>
      </c>
      <c r="K11" s="52"/>
      <c r="L11" s="71" t="s">
        <v>223</v>
      </c>
      <c r="M11" s="6">
        <v>39448</v>
      </c>
      <c r="N11" s="72">
        <v>0.05</v>
      </c>
      <c r="P11" s="73" t="s">
        <v>224</v>
      </c>
      <c r="Q11" s="74">
        <f ca="1">TODAY()</f>
        <v>45504</v>
      </c>
      <c r="R11" s="75">
        <f ca="1">TODAY()</f>
        <v>45504</v>
      </c>
      <c r="T11" s="76" t="s">
        <v>30</v>
      </c>
      <c r="U11" s="77" t="s">
        <v>31</v>
      </c>
      <c r="V11" s="77">
        <v>1</v>
      </c>
      <c r="W11" s="78" t="s">
        <v>225</v>
      </c>
      <c r="Y11" s="79" t="s">
        <v>226</v>
      </c>
      <c r="Z11" s="80" t="s">
        <v>6</v>
      </c>
      <c r="AA11" s="81" t="s">
        <v>227</v>
      </c>
    </row>
    <row r="12" spans="1:27" x14ac:dyDescent="0.25">
      <c r="D12" s="82" t="s">
        <v>18</v>
      </c>
      <c r="E12" s="83">
        <v>2</v>
      </c>
      <c r="F12" s="84" t="s">
        <v>228</v>
      </c>
      <c r="G12" s="85" t="s">
        <v>229</v>
      </c>
      <c r="I12" s="86">
        <v>2024</v>
      </c>
      <c r="J12" s="87">
        <v>45504</v>
      </c>
      <c r="K12" s="52"/>
      <c r="L12" s="71" t="s">
        <v>179</v>
      </c>
      <c r="M12" s="6">
        <v>41275</v>
      </c>
      <c r="N12" s="88">
        <v>9.9750000000000005E-2</v>
      </c>
      <c r="P12" s="76" t="s">
        <v>230</v>
      </c>
      <c r="Q12" s="89">
        <f ca="1">DATE(YEAR(TODAY()),MONTH(TODAY()),1)</f>
        <v>45474</v>
      </c>
      <c r="R12" s="90">
        <f ca="1">EOMONTH(DATE(YEAR(TODAY()),MONTH(TODAY()),1),0)</f>
        <v>45504</v>
      </c>
      <c r="T12" s="91" t="s">
        <v>32</v>
      </c>
      <c r="U12" s="92" t="s">
        <v>52</v>
      </c>
      <c r="V12" s="93">
        <v>2</v>
      </c>
      <c r="W12" s="94" t="s">
        <v>225</v>
      </c>
      <c r="Y12" s="95">
        <v>1</v>
      </c>
      <c r="Z12" s="96" t="s">
        <v>123</v>
      </c>
      <c r="AA12" s="97"/>
    </row>
    <row r="13" spans="1:27" x14ac:dyDescent="0.25">
      <c r="D13" s="82" t="s">
        <v>17</v>
      </c>
      <c r="E13" s="83">
        <v>3</v>
      </c>
      <c r="F13" s="84" t="s">
        <v>231</v>
      </c>
      <c r="G13" s="85" t="s">
        <v>232</v>
      </c>
      <c r="I13" s="98">
        <v>2025</v>
      </c>
      <c r="J13" s="87">
        <v>45869</v>
      </c>
      <c r="K13" s="52"/>
      <c r="L13" s="71"/>
      <c r="M13" s="6"/>
      <c r="N13" s="72"/>
      <c r="P13" s="76" t="s">
        <v>233</v>
      </c>
      <c r="Q13" s="89">
        <f ca="1">DATE(YEAR(TODAY()),MONTH(TODAY())-1,1)</f>
        <v>45444</v>
      </c>
      <c r="R13" s="90">
        <f ca="1">EOMONTH(DATE(YEAR(TODAY()),MONTH(TODAY()),1),-1)</f>
        <v>45473</v>
      </c>
      <c r="T13" s="91" t="s">
        <v>234</v>
      </c>
      <c r="U13" s="99" t="s">
        <v>235</v>
      </c>
      <c r="V13" s="93">
        <v>3</v>
      </c>
      <c r="W13" s="100" t="s">
        <v>225</v>
      </c>
      <c r="Y13" s="101">
        <v>2</v>
      </c>
      <c r="Z13" s="102" t="s">
        <v>110</v>
      </c>
      <c r="AA13" s="103"/>
    </row>
    <row r="14" spans="1:27" ht="15.75" thickBot="1" x14ac:dyDescent="0.3">
      <c r="D14" s="104" t="s">
        <v>16</v>
      </c>
      <c r="E14" s="105">
        <v>4</v>
      </c>
      <c r="F14" s="106" t="s">
        <v>236</v>
      </c>
      <c r="G14" s="107" t="s">
        <v>237</v>
      </c>
      <c r="I14" s="86">
        <v>2026</v>
      </c>
      <c r="J14" s="87">
        <v>46234</v>
      </c>
      <c r="K14" s="52"/>
      <c r="L14" s="71"/>
      <c r="M14" s="6"/>
      <c r="N14" s="88"/>
      <c r="P14" s="76" t="s">
        <v>238</v>
      </c>
      <c r="Q14" s="89" t="e">
        <v>#NAME?</v>
      </c>
      <c r="R14" s="90" t="e">
        <v>#NAME?</v>
      </c>
      <c r="T14" s="91" t="s">
        <v>38</v>
      </c>
      <c r="U14" s="92" t="s">
        <v>37</v>
      </c>
      <c r="V14" s="93">
        <v>4</v>
      </c>
      <c r="W14" s="94" t="s">
        <v>225</v>
      </c>
      <c r="Y14" s="101">
        <v>3</v>
      </c>
      <c r="Z14" s="102" t="s">
        <v>119</v>
      </c>
      <c r="AA14" s="103"/>
    </row>
    <row r="15" spans="1:27" x14ac:dyDescent="0.25">
      <c r="D15" s="108"/>
      <c r="E15" s="108"/>
      <c r="F15" s="109"/>
      <c r="G15" s="7"/>
      <c r="I15" s="98">
        <v>2027</v>
      </c>
      <c r="J15" s="70">
        <v>46599</v>
      </c>
      <c r="K15" s="52"/>
      <c r="L15" s="71"/>
      <c r="M15" s="6"/>
      <c r="N15" s="72"/>
      <c r="P15" s="76" t="s">
        <v>239</v>
      </c>
      <c r="Q15" s="89" t="e">
        <v>#NAME?</v>
      </c>
      <c r="R15" s="90" t="e">
        <v>#NAME?</v>
      </c>
      <c r="T15" s="91" t="s">
        <v>42</v>
      </c>
      <c r="U15" s="99" t="s">
        <v>41</v>
      </c>
      <c r="V15" s="93">
        <v>5</v>
      </c>
      <c r="W15" s="100" t="s">
        <v>225</v>
      </c>
      <c r="Y15" s="101">
        <v>4</v>
      </c>
      <c r="Z15" s="102" t="s">
        <v>117</v>
      </c>
      <c r="AA15" s="103"/>
    </row>
    <row r="16" spans="1:27" ht="15.75" thickBot="1" x14ac:dyDescent="0.3">
      <c r="I16" s="86">
        <v>2028</v>
      </c>
      <c r="J16" s="87">
        <v>46965</v>
      </c>
      <c r="K16" s="52"/>
      <c r="L16" s="71"/>
      <c r="M16" s="6"/>
      <c r="N16" s="88"/>
      <c r="P16" s="76" t="s">
        <v>240</v>
      </c>
      <c r="Q16" s="89" t="e">
        <f>DATE(YEAR(Aujourdhui)-1+IF(MONTH(Aujourdhui)&gt;7,1,0),8,1)</f>
        <v>#NAME?</v>
      </c>
      <c r="R16" s="90" t="e">
        <f>DATE(YEAR(Aujourdhui)+IF(MONTH(Aujourdhui)&gt;7,1,0),7,31)</f>
        <v>#NAME?</v>
      </c>
      <c r="T16" s="91" t="s">
        <v>36</v>
      </c>
      <c r="U16" s="92" t="s">
        <v>35</v>
      </c>
      <c r="V16" s="93">
        <v>6</v>
      </c>
      <c r="W16" s="94" t="s">
        <v>225</v>
      </c>
      <c r="Y16" s="101">
        <v>5</v>
      </c>
      <c r="Z16" s="102" t="s">
        <v>112</v>
      </c>
      <c r="AA16" s="103"/>
    </row>
    <row r="17" spans="4:27" x14ac:dyDescent="0.25">
      <c r="D17" s="287" t="s">
        <v>241</v>
      </c>
      <c r="E17" s="288"/>
      <c r="F17" s="289"/>
      <c r="I17" s="98">
        <v>2029</v>
      </c>
      <c r="J17" s="87">
        <v>47330</v>
      </c>
      <c r="K17" s="52"/>
      <c r="L17" s="71"/>
      <c r="N17" s="7"/>
      <c r="P17" s="76" t="s">
        <v>242</v>
      </c>
      <c r="Q17" s="89" t="e">
        <f>DATE(YEAR(Aujourdhui)-2+IF(MONTH(Aujourdhui)&gt;7,1,0),8,1)</f>
        <v>#NAME?</v>
      </c>
      <c r="R17" s="90" t="e">
        <f>DATE(YEAR(Aujourdhui)-1+IF(MONTH(Aujourdhui)&gt;7,1,0),7,31)</f>
        <v>#NAME?</v>
      </c>
      <c r="T17" s="91" t="s">
        <v>40</v>
      </c>
      <c r="U17" s="99" t="s">
        <v>39</v>
      </c>
      <c r="V17" s="93">
        <v>7</v>
      </c>
      <c r="W17" s="100" t="s">
        <v>225</v>
      </c>
      <c r="Y17" s="101">
        <v>6</v>
      </c>
      <c r="Z17" s="102" t="s">
        <v>118</v>
      </c>
      <c r="AA17" s="103"/>
    </row>
    <row r="18" spans="4:27" x14ac:dyDescent="0.25">
      <c r="D18" s="58" t="s">
        <v>1</v>
      </c>
      <c r="E18" s="110" t="s">
        <v>3</v>
      </c>
      <c r="F18" s="111" t="s">
        <v>243</v>
      </c>
      <c r="I18" s="86">
        <v>2030</v>
      </c>
      <c r="J18" s="87">
        <v>47695</v>
      </c>
      <c r="K18" s="52"/>
      <c r="L18" s="71"/>
      <c r="N18" s="7"/>
      <c r="P18" s="76" t="s">
        <v>244</v>
      </c>
      <c r="Q18" s="89">
        <f ca="1">TODAY()-6</f>
        <v>45498</v>
      </c>
      <c r="R18" s="90">
        <f ca="1">TODAY()</f>
        <v>45504</v>
      </c>
      <c r="T18" s="91" t="s">
        <v>143</v>
      </c>
      <c r="U18" s="92" t="s">
        <v>142</v>
      </c>
      <c r="V18" s="93">
        <v>8</v>
      </c>
      <c r="W18" s="94" t="s">
        <v>225</v>
      </c>
      <c r="Y18" s="101">
        <v>7</v>
      </c>
      <c r="Z18" s="102" t="s">
        <v>121</v>
      </c>
      <c r="AA18" s="103"/>
    </row>
    <row r="19" spans="4:27" x14ac:dyDescent="0.25">
      <c r="D19" s="71">
        <v>1</v>
      </c>
      <c r="E19" s="6">
        <v>44562</v>
      </c>
      <c r="F19" s="112">
        <v>300</v>
      </c>
      <c r="I19" s="98">
        <v>2031</v>
      </c>
      <c r="J19" s="87">
        <v>48060</v>
      </c>
      <c r="K19" s="52"/>
      <c r="P19" s="76" t="s">
        <v>245</v>
      </c>
      <c r="Q19" s="89">
        <f ca="1">TODAY()-14</f>
        <v>45490</v>
      </c>
      <c r="R19" s="90">
        <f ca="1">TODAY()</f>
        <v>45504</v>
      </c>
      <c r="T19" s="91" t="s">
        <v>246</v>
      </c>
      <c r="U19" s="99" t="s">
        <v>247</v>
      </c>
      <c r="V19" s="93">
        <v>9</v>
      </c>
      <c r="W19" s="100" t="s">
        <v>225</v>
      </c>
      <c r="Y19" s="101">
        <v>8</v>
      </c>
      <c r="Z19" s="102" t="s">
        <v>111</v>
      </c>
      <c r="AA19" s="103"/>
    </row>
    <row r="20" spans="4:27" ht="15.75" thickBot="1" x14ac:dyDescent="0.3">
      <c r="D20" s="71">
        <v>1</v>
      </c>
      <c r="E20" s="6">
        <v>44927</v>
      </c>
      <c r="F20" s="112">
        <v>350</v>
      </c>
      <c r="I20" s="86">
        <v>2032</v>
      </c>
      <c r="J20" s="87">
        <v>48426</v>
      </c>
      <c r="K20" s="52"/>
      <c r="P20" s="76" t="s">
        <v>248</v>
      </c>
      <c r="Q20" s="89">
        <f ca="1">Q11-WEEKDAY(Q11,1)+1</f>
        <v>45501</v>
      </c>
      <c r="R20" s="90">
        <f ca="1">Tableau8[[#This Row],[Du]]+6</f>
        <v>45507</v>
      </c>
      <c r="T20" s="91" t="s">
        <v>76</v>
      </c>
      <c r="U20" s="92" t="s">
        <v>75</v>
      </c>
      <c r="V20" s="93">
        <v>10</v>
      </c>
      <c r="W20" s="94" t="s">
        <v>225</v>
      </c>
      <c r="Y20" s="101">
        <v>9</v>
      </c>
      <c r="Z20" s="102" t="s">
        <v>249</v>
      </c>
      <c r="AA20" s="103" t="s">
        <v>250</v>
      </c>
    </row>
    <row r="21" spans="4:27" ht="15.75" thickBot="1" x14ac:dyDescent="0.3">
      <c r="D21" s="71">
        <v>1</v>
      </c>
      <c r="E21" s="6">
        <v>45292</v>
      </c>
      <c r="F21" s="112">
        <v>400</v>
      </c>
      <c r="I21" s="98"/>
      <c r="J21" s="87"/>
      <c r="K21" s="52"/>
      <c r="L21" s="290" t="s">
        <v>251</v>
      </c>
      <c r="M21" s="291"/>
      <c r="N21" s="113">
        <v>7</v>
      </c>
      <c r="P21" s="114" t="s">
        <v>252</v>
      </c>
      <c r="Q21" s="115"/>
      <c r="R21" s="116"/>
      <c r="T21" s="91" t="s">
        <v>51</v>
      </c>
      <c r="U21" s="99" t="s">
        <v>50</v>
      </c>
      <c r="V21" s="93">
        <v>11</v>
      </c>
      <c r="W21" s="100" t="s">
        <v>225</v>
      </c>
      <c r="Y21" s="101">
        <v>10</v>
      </c>
      <c r="Z21" s="102" t="s">
        <v>253</v>
      </c>
      <c r="AA21" s="103" t="s">
        <v>254</v>
      </c>
    </row>
    <row r="22" spans="4:27" x14ac:dyDescent="0.25">
      <c r="D22" s="71">
        <v>2</v>
      </c>
      <c r="E22" s="6">
        <v>44927</v>
      </c>
      <c r="F22" s="112">
        <v>200</v>
      </c>
      <c r="I22" s="86"/>
      <c r="J22" s="87"/>
      <c r="K22" s="52"/>
      <c r="P22" s="7"/>
      <c r="Q22" s="117"/>
      <c r="R22" s="117"/>
      <c r="T22" s="91" t="s">
        <v>56</v>
      </c>
      <c r="U22" s="92" t="s">
        <v>55</v>
      </c>
      <c r="V22" s="93">
        <v>12</v>
      </c>
      <c r="W22" s="94" t="s">
        <v>225</v>
      </c>
      <c r="Y22" s="101">
        <v>11</v>
      </c>
      <c r="Z22" s="102" t="s">
        <v>114</v>
      </c>
      <c r="AA22" s="103"/>
    </row>
    <row r="23" spans="4:27" ht="15.75" thickBot="1" x14ac:dyDescent="0.3">
      <c r="D23" s="71">
        <v>2</v>
      </c>
      <c r="E23" s="6">
        <v>45292</v>
      </c>
      <c r="F23" s="112">
        <v>225</v>
      </c>
      <c r="I23" s="98"/>
      <c r="J23" s="87"/>
      <c r="K23" s="52"/>
      <c r="T23" s="91" t="s">
        <v>255</v>
      </c>
      <c r="U23" s="99" t="s">
        <v>256</v>
      </c>
      <c r="V23" s="93">
        <v>13</v>
      </c>
      <c r="W23" s="100" t="s">
        <v>225</v>
      </c>
      <c r="Y23" s="101">
        <v>12</v>
      </c>
      <c r="Z23" s="102" t="s">
        <v>126</v>
      </c>
      <c r="AA23" s="103" t="s">
        <v>257</v>
      </c>
    </row>
    <row r="24" spans="4:27" ht="15.75" thickBot="1" x14ac:dyDescent="0.3">
      <c r="D24" s="71">
        <v>3</v>
      </c>
      <c r="E24" s="6">
        <v>44927</v>
      </c>
      <c r="F24" s="112">
        <v>100</v>
      </c>
      <c r="I24" s="86"/>
      <c r="J24" s="87"/>
      <c r="K24" s="52"/>
      <c r="P24" s="251" t="s">
        <v>258</v>
      </c>
      <c r="Q24" s="252"/>
      <c r="R24" s="253"/>
      <c r="T24" s="91" t="s">
        <v>259</v>
      </c>
      <c r="U24" s="92" t="s">
        <v>260</v>
      </c>
      <c r="V24" s="93">
        <v>14</v>
      </c>
      <c r="W24" s="94" t="s">
        <v>225</v>
      </c>
      <c r="Y24" s="101">
        <v>13</v>
      </c>
      <c r="Z24" s="102" t="s">
        <v>261</v>
      </c>
      <c r="AA24" s="103"/>
    </row>
    <row r="25" spans="4:27" x14ac:dyDescent="0.25">
      <c r="D25" s="71">
        <v>3</v>
      </c>
      <c r="E25" s="6">
        <v>45292</v>
      </c>
      <c r="F25" s="112">
        <v>115</v>
      </c>
      <c r="I25" s="118"/>
      <c r="J25" s="119"/>
      <c r="K25" s="52"/>
      <c r="P25" s="292" t="s">
        <v>6</v>
      </c>
      <c r="Q25" s="293"/>
      <c r="R25" s="120" t="s">
        <v>262</v>
      </c>
      <c r="T25" s="91" t="s">
        <v>263</v>
      </c>
      <c r="U25" s="99" t="s">
        <v>264</v>
      </c>
      <c r="V25" s="93">
        <v>15</v>
      </c>
      <c r="W25" s="100" t="s">
        <v>225</v>
      </c>
      <c r="Y25" s="101">
        <v>14</v>
      </c>
      <c r="Z25" s="102" t="s">
        <v>115</v>
      </c>
      <c r="AA25" s="103" t="s">
        <v>265</v>
      </c>
    </row>
    <row r="26" spans="4:27" x14ac:dyDescent="0.25">
      <c r="D26" s="71">
        <v>4</v>
      </c>
      <c r="E26" s="6">
        <v>44927</v>
      </c>
      <c r="F26" s="112">
        <v>200</v>
      </c>
      <c r="J26" s="6"/>
      <c r="K26" s="5"/>
      <c r="P26" s="294" t="s">
        <v>266</v>
      </c>
      <c r="Q26" s="295"/>
      <c r="R26" s="121" t="s">
        <v>267</v>
      </c>
      <c r="T26" s="91" t="s">
        <v>268</v>
      </c>
      <c r="U26" s="92" t="s">
        <v>269</v>
      </c>
      <c r="V26" s="93">
        <v>16</v>
      </c>
      <c r="W26" s="94" t="s">
        <v>225</v>
      </c>
      <c r="Y26" s="101">
        <v>15</v>
      </c>
      <c r="Z26" s="102" t="s">
        <v>127</v>
      </c>
      <c r="AA26" s="103" t="s">
        <v>270</v>
      </c>
    </row>
    <row r="27" spans="4:27" ht="15.75" thickBot="1" x14ac:dyDescent="0.3">
      <c r="D27" s="71">
        <v>4</v>
      </c>
      <c r="E27" s="6">
        <v>45292</v>
      </c>
      <c r="F27" s="112">
        <v>225</v>
      </c>
      <c r="J27" s="5"/>
      <c r="K27" s="5"/>
      <c r="P27" s="276" t="s">
        <v>271</v>
      </c>
      <c r="Q27" s="277"/>
      <c r="R27" s="123" t="s">
        <v>267</v>
      </c>
      <c r="T27" s="91" t="s">
        <v>272</v>
      </c>
      <c r="U27" s="99" t="s">
        <v>273</v>
      </c>
      <c r="V27" s="93">
        <v>17</v>
      </c>
      <c r="W27" s="100" t="s">
        <v>225</v>
      </c>
      <c r="Y27" s="101">
        <v>16</v>
      </c>
      <c r="Z27" s="102" t="s">
        <v>274</v>
      </c>
      <c r="AA27" s="103"/>
    </row>
    <row r="28" spans="4:27" x14ac:dyDescent="0.25">
      <c r="F28" s="124"/>
      <c r="I28" s="254" t="s">
        <v>275</v>
      </c>
      <c r="J28" s="255"/>
      <c r="K28" s="5"/>
      <c r="L28" s="278" t="s">
        <v>276</v>
      </c>
      <c r="M28" s="279"/>
      <c r="N28" s="280"/>
      <c r="P28" s="244" t="s">
        <v>277</v>
      </c>
      <c r="Q28" s="281"/>
      <c r="R28" s="126" t="s">
        <v>278</v>
      </c>
      <c r="T28" s="91" t="s">
        <v>279</v>
      </c>
      <c r="U28" s="92" t="s">
        <v>280</v>
      </c>
      <c r="V28" s="93">
        <v>18</v>
      </c>
      <c r="W28" s="94" t="s">
        <v>225</v>
      </c>
      <c r="Y28" s="101">
        <v>17</v>
      </c>
      <c r="Z28" s="102" t="s">
        <v>281</v>
      </c>
      <c r="AA28" s="103"/>
    </row>
    <row r="29" spans="4:27" x14ac:dyDescent="0.25">
      <c r="I29" s="244" t="s">
        <v>93</v>
      </c>
      <c r="J29" s="245"/>
      <c r="K29" s="5"/>
      <c r="L29" s="128" t="s">
        <v>173</v>
      </c>
      <c r="M29" s="262"/>
      <c r="N29" s="263"/>
      <c r="P29" s="282" t="s">
        <v>282</v>
      </c>
      <c r="Q29" s="283"/>
      <c r="R29" s="123" t="s">
        <v>278</v>
      </c>
      <c r="T29" s="91" t="s">
        <v>283</v>
      </c>
      <c r="U29" s="99" t="s">
        <v>284</v>
      </c>
      <c r="V29" s="93">
        <v>19</v>
      </c>
      <c r="W29" s="100" t="s">
        <v>225</v>
      </c>
      <c r="Y29" s="101">
        <v>18</v>
      </c>
      <c r="Z29" s="102" t="s">
        <v>285</v>
      </c>
      <c r="AA29" s="103" t="s">
        <v>286</v>
      </c>
    </row>
    <row r="30" spans="4:27" ht="15.75" thickBot="1" x14ac:dyDescent="0.3">
      <c r="I30" s="242" t="s">
        <v>287</v>
      </c>
      <c r="J30" s="243"/>
      <c r="K30" s="5"/>
      <c r="L30" s="128" t="s">
        <v>191</v>
      </c>
      <c r="M30" s="262"/>
      <c r="N30" s="263"/>
      <c r="P30" s="274" t="s">
        <v>288</v>
      </c>
      <c r="Q30" s="275"/>
      <c r="R30" s="126" t="s">
        <v>267</v>
      </c>
      <c r="T30" s="91" t="s">
        <v>62</v>
      </c>
      <c r="U30" s="92" t="s">
        <v>289</v>
      </c>
      <c r="V30" s="93">
        <v>20</v>
      </c>
      <c r="W30" s="94" t="s">
        <v>225</v>
      </c>
      <c r="Y30" s="101">
        <v>19</v>
      </c>
      <c r="Z30" s="102" t="s">
        <v>128</v>
      </c>
      <c r="AA30" s="103"/>
    </row>
    <row r="31" spans="4:27" ht="15.75" thickBot="1" x14ac:dyDescent="0.3">
      <c r="D31" s="251" t="s">
        <v>290</v>
      </c>
      <c r="E31" s="252"/>
      <c r="F31" s="253"/>
      <c r="I31" s="244" t="s">
        <v>59</v>
      </c>
      <c r="J31" s="245"/>
      <c r="L31" s="128" t="s">
        <v>223</v>
      </c>
      <c r="M31" s="262"/>
      <c r="N31" s="263"/>
      <c r="P31" s="276" t="s">
        <v>291</v>
      </c>
      <c r="Q31" s="277"/>
      <c r="R31" s="123" t="s">
        <v>278</v>
      </c>
      <c r="T31" s="91" t="s">
        <v>58</v>
      </c>
      <c r="U31" s="99" t="s">
        <v>57</v>
      </c>
      <c r="V31" s="93">
        <v>21</v>
      </c>
      <c r="W31" s="100" t="s">
        <v>292</v>
      </c>
      <c r="Y31" s="101">
        <v>20</v>
      </c>
      <c r="Z31" s="102" t="s">
        <v>113</v>
      </c>
      <c r="AA31" s="103"/>
    </row>
    <row r="32" spans="4:27" ht="15.75" thickBot="1" x14ac:dyDescent="0.3">
      <c r="D32" s="256" t="s">
        <v>6</v>
      </c>
      <c r="E32" s="257"/>
      <c r="F32" s="258"/>
      <c r="I32" s="242" t="s">
        <v>172</v>
      </c>
      <c r="J32" s="243"/>
      <c r="L32" s="128" t="s">
        <v>179</v>
      </c>
      <c r="M32" s="262"/>
      <c r="N32" s="263"/>
      <c r="P32" s="264" t="s">
        <v>293</v>
      </c>
      <c r="Q32" s="265"/>
      <c r="R32" s="131" t="s">
        <v>267</v>
      </c>
      <c r="T32" s="91" t="s">
        <v>294</v>
      </c>
      <c r="U32" s="92" t="s">
        <v>295</v>
      </c>
      <c r="V32" s="93">
        <v>22</v>
      </c>
      <c r="W32" s="94" t="s">
        <v>292</v>
      </c>
      <c r="Y32" s="101">
        <v>21</v>
      </c>
      <c r="Z32" s="102" t="s">
        <v>296</v>
      </c>
      <c r="AA32" s="103" t="s">
        <v>297</v>
      </c>
    </row>
    <row r="33" spans="4:27" ht="15.75" thickBot="1" x14ac:dyDescent="0.3">
      <c r="D33" s="266" t="s">
        <v>22</v>
      </c>
      <c r="E33" s="267"/>
      <c r="F33" s="268"/>
      <c r="I33" s="244" t="s">
        <v>182</v>
      </c>
      <c r="J33" s="245"/>
      <c r="L33" s="132" t="s">
        <v>180</v>
      </c>
      <c r="M33" s="269"/>
      <c r="N33" s="270"/>
      <c r="T33" s="91" t="s">
        <v>65</v>
      </c>
      <c r="U33" s="99" t="s">
        <v>192</v>
      </c>
      <c r="V33" s="93">
        <v>23</v>
      </c>
      <c r="W33" s="100" t="s">
        <v>292</v>
      </c>
      <c r="Y33" s="101">
        <v>22</v>
      </c>
      <c r="Z33" s="102" t="s">
        <v>298</v>
      </c>
      <c r="AA33" s="103"/>
    </row>
    <row r="34" spans="4:27" x14ac:dyDescent="0.25">
      <c r="D34" s="242" t="s">
        <v>24</v>
      </c>
      <c r="E34" s="271"/>
      <c r="F34" s="243"/>
      <c r="I34" s="242" t="s">
        <v>299</v>
      </c>
      <c r="J34" s="243"/>
      <c r="T34" s="91" t="s">
        <v>300</v>
      </c>
      <c r="U34" s="92" t="s">
        <v>301</v>
      </c>
      <c r="V34" s="93">
        <v>24</v>
      </c>
      <c r="W34" s="94" t="s">
        <v>292</v>
      </c>
      <c r="Y34" s="101">
        <v>23</v>
      </c>
      <c r="Z34" s="102" t="s">
        <v>129</v>
      </c>
      <c r="AA34" s="103"/>
    </row>
    <row r="35" spans="4:27" ht="15.75" thickBot="1" x14ac:dyDescent="0.3">
      <c r="D35" s="244" t="s">
        <v>108</v>
      </c>
      <c r="E35" s="272"/>
      <c r="F35" s="245"/>
      <c r="I35" s="237" t="s">
        <v>302</v>
      </c>
      <c r="J35" s="238"/>
      <c r="P35" s="273"/>
      <c r="Q35" s="273"/>
      <c r="T35" s="91" t="s">
        <v>303</v>
      </c>
      <c r="U35" s="99" t="s">
        <v>304</v>
      </c>
      <c r="V35" s="93">
        <v>25</v>
      </c>
      <c r="W35" s="100" t="s">
        <v>292</v>
      </c>
      <c r="Y35" s="101">
        <v>24</v>
      </c>
      <c r="Z35" s="102" t="s">
        <v>305</v>
      </c>
      <c r="AA35" s="103"/>
    </row>
    <row r="36" spans="4:27" ht="15.75" thickBot="1" x14ac:dyDescent="0.3">
      <c r="D36" s="259" t="s">
        <v>23</v>
      </c>
      <c r="E36" s="260"/>
      <c r="F36" s="261"/>
      <c r="T36" s="91" t="s">
        <v>306</v>
      </c>
      <c r="U36" s="92" t="s">
        <v>307</v>
      </c>
      <c r="V36" s="93">
        <v>26</v>
      </c>
      <c r="W36" s="94" t="s">
        <v>292</v>
      </c>
      <c r="Y36" s="101">
        <v>25</v>
      </c>
      <c r="Z36" s="102" t="s">
        <v>130</v>
      </c>
      <c r="AA36" s="103"/>
    </row>
    <row r="37" spans="4:27" ht="15.75" thickBot="1" x14ac:dyDescent="0.3">
      <c r="T37" s="91" t="s">
        <v>74</v>
      </c>
      <c r="U37" s="99" t="s">
        <v>73</v>
      </c>
      <c r="V37" s="93">
        <v>27</v>
      </c>
      <c r="W37" s="100" t="s">
        <v>292</v>
      </c>
      <c r="Y37" s="101">
        <v>26</v>
      </c>
      <c r="Z37" s="102" t="s">
        <v>116</v>
      </c>
      <c r="AA37" s="103" t="s">
        <v>308</v>
      </c>
    </row>
    <row r="38" spans="4:27" ht="15.75" thickBot="1" x14ac:dyDescent="0.3">
      <c r="I38" s="246" t="s">
        <v>309</v>
      </c>
      <c r="J38" s="247"/>
      <c r="T38" s="91" t="s">
        <v>310</v>
      </c>
      <c r="U38" s="92" t="s">
        <v>134</v>
      </c>
      <c r="V38" s="93">
        <v>28</v>
      </c>
      <c r="W38" s="94" t="s">
        <v>292</v>
      </c>
      <c r="Y38" s="101">
        <v>27</v>
      </c>
      <c r="Z38" s="133" t="s">
        <v>311</v>
      </c>
      <c r="AA38" s="103"/>
    </row>
    <row r="39" spans="4:27" x14ac:dyDescent="0.25">
      <c r="D39" s="248" t="s">
        <v>312</v>
      </c>
      <c r="E39" s="249"/>
      <c r="F39" s="250"/>
      <c r="I39" s="134" t="s">
        <v>84</v>
      </c>
      <c r="J39" s="135" t="s">
        <v>313</v>
      </c>
      <c r="T39" s="91" t="s">
        <v>314</v>
      </c>
      <c r="U39" s="99" t="s">
        <v>135</v>
      </c>
      <c r="V39" s="93">
        <v>29</v>
      </c>
      <c r="W39" s="100" t="s">
        <v>292</v>
      </c>
      <c r="Y39" s="101">
        <v>28</v>
      </c>
      <c r="Z39" s="133" t="s">
        <v>122</v>
      </c>
      <c r="AA39" s="103"/>
    </row>
    <row r="40" spans="4:27" x14ac:dyDescent="0.25">
      <c r="D40" s="134" t="s">
        <v>315</v>
      </c>
      <c r="E40" s="135" t="s">
        <v>316</v>
      </c>
      <c r="F40" s="136" t="s">
        <v>313</v>
      </c>
      <c r="I40" s="122" t="s">
        <v>317</v>
      </c>
      <c r="J40" s="137"/>
      <c r="T40" s="91" t="s">
        <v>318</v>
      </c>
      <c r="U40" s="92" t="s">
        <v>319</v>
      </c>
      <c r="V40" s="93">
        <v>30</v>
      </c>
      <c r="W40" s="94" t="s">
        <v>292</v>
      </c>
      <c r="Y40" s="101">
        <v>29</v>
      </c>
      <c r="Z40" s="133" t="s">
        <v>320</v>
      </c>
      <c r="AA40" s="103"/>
    </row>
    <row r="41" spans="4:27" x14ac:dyDescent="0.25">
      <c r="D41" s="138" t="s">
        <v>321</v>
      </c>
      <c r="E41" s="139">
        <v>0</v>
      </c>
      <c r="F41" s="140"/>
      <c r="I41" s="129" t="s">
        <v>88</v>
      </c>
      <c r="J41" s="141"/>
      <c r="T41" s="91" t="s">
        <v>322</v>
      </c>
      <c r="U41" s="99" t="s">
        <v>323</v>
      </c>
      <c r="V41" s="93">
        <v>31</v>
      </c>
      <c r="W41" s="100" t="s">
        <v>292</v>
      </c>
      <c r="Y41" s="101">
        <v>30</v>
      </c>
      <c r="Z41" s="133" t="s">
        <v>324</v>
      </c>
      <c r="AA41" s="103"/>
    </row>
    <row r="42" spans="4:27" x14ac:dyDescent="0.25">
      <c r="D42" s="142" t="s">
        <v>90</v>
      </c>
      <c r="E42" s="143">
        <v>15</v>
      </c>
      <c r="F42" s="144"/>
      <c r="I42" s="122" t="s">
        <v>102</v>
      </c>
      <c r="J42" s="137"/>
      <c r="T42" s="91" t="s">
        <v>325</v>
      </c>
      <c r="U42" s="92" t="s">
        <v>326</v>
      </c>
      <c r="V42" s="93">
        <v>32</v>
      </c>
      <c r="W42" s="94" t="s">
        <v>292</v>
      </c>
      <c r="Y42" s="101">
        <v>31</v>
      </c>
      <c r="Z42" s="133" t="s">
        <v>125</v>
      </c>
      <c r="AA42" s="103"/>
    </row>
    <row r="43" spans="4:27" x14ac:dyDescent="0.25">
      <c r="D43" s="145" t="s">
        <v>87</v>
      </c>
      <c r="E43" s="146">
        <v>30</v>
      </c>
      <c r="F43" s="147"/>
      <c r="I43" s="129" t="s">
        <v>327</v>
      </c>
      <c r="J43" s="141"/>
      <c r="T43" s="91" t="s">
        <v>328</v>
      </c>
      <c r="U43" s="99" t="s">
        <v>329</v>
      </c>
      <c r="V43" s="93">
        <v>33</v>
      </c>
      <c r="W43" s="100" t="s">
        <v>330</v>
      </c>
      <c r="Y43" s="101">
        <v>32</v>
      </c>
      <c r="Z43" s="133" t="s">
        <v>331</v>
      </c>
      <c r="AA43" s="103"/>
    </row>
    <row r="44" spans="4:27" x14ac:dyDescent="0.25">
      <c r="D44" s="142" t="s">
        <v>103</v>
      </c>
      <c r="E44" s="143">
        <v>60</v>
      </c>
      <c r="F44" s="144"/>
      <c r="I44" s="122" t="s">
        <v>89</v>
      </c>
      <c r="J44" s="137" t="str">
        <f>CHAR(252)</f>
        <v>ü</v>
      </c>
      <c r="T44" s="91" t="s">
        <v>332</v>
      </c>
      <c r="U44" s="92" t="s">
        <v>333</v>
      </c>
      <c r="V44" s="93">
        <v>34</v>
      </c>
      <c r="W44" s="94" t="s">
        <v>330</v>
      </c>
      <c r="Y44" s="101">
        <v>33</v>
      </c>
      <c r="Z44" s="133" t="s">
        <v>334</v>
      </c>
      <c r="AA44" s="103"/>
    </row>
    <row r="45" spans="4:27" ht="15.75" thickBot="1" x14ac:dyDescent="0.3">
      <c r="D45" s="148"/>
      <c r="E45" s="149"/>
      <c r="F45" s="150"/>
      <c r="I45" s="130"/>
      <c r="J45" s="151"/>
      <c r="T45" s="91" t="s">
        <v>335</v>
      </c>
      <c r="U45" s="99" t="s">
        <v>336</v>
      </c>
      <c r="V45" s="93">
        <v>35</v>
      </c>
      <c r="W45" s="100" t="s">
        <v>330</v>
      </c>
      <c r="Y45" s="101">
        <v>34</v>
      </c>
      <c r="Z45" s="133" t="s">
        <v>124</v>
      </c>
      <c r="AA45" s="103"/>
    </row>
    <row r="46" spans="4:27" x14ac:dyDescent="0.25">
      <c r="T46" s="91" t="s">
        <v>54</v>
      </c>
      <c r="U46" s="92" t="s">
        <v>53</v>
      </c>
      <c r="V46" s="93">
        <v>36</v>
      </c>
      <c r="W46" s="94" t="s">
        <v>330</v>
      </c>
      <c r="Y46" s="101">
        <v>35</v>
      </c>
      <c r="Z46" s="102" t="s">
        <v>337</v>
      </c>
      <c r="AA46" s="103" t="s">
        <v>338</v>
      </c>
    </row>
    <row r="47" spans="4:27" ht="15.75" thickBot="1" x14ac:dyDescent="0.3">
      <c r="T47" s="91" t="s">
        <v>44</v>
      </c>
      <c r="U47" s="99" t="s">
        <v>43</v>
      </c>
      <c r="V47" s="93">
        <v>37</v>
      </c>
      <c r="W47" s="100" t="s">
        <v>66</v>
      </c>
      <c r="Y47" s="101">
        <v>36</v>
      </c>
      <c r="Z47" s="102" t="s">
        <v>339</v>
      </c>
      <c r="AA47" s="103"/>
    </row>
    <row r="48" spans="4:27" ht="15.75" thickBot="1" x14ac:dyDescent="0.3">
      <c r="D48" s="251" t="s">
        <v>340</v>
      </c>
      <c r="E48" s="252"/>
      <c r="F48" s="253"/>
      <c r="I48" s="254" t="s">
        <v>341</v>
      </c>
      <c r="J48" s="255"/>
      <c r="T48" s="91" t="s">
        <v>67</v>
      </c>
      <c r="U48" s="92" t="s">
        <v>342</v>
      </c>
      <c r="V48" s="93">
        <v>38</v>
      </c>
      <c r="W48" s="94" t="s">
        <v>66</v>
      </c>
      <c r="Y48" s="101">
        <v>37</v>
      </c>
      <c r="Z48" s="102" t="s">
        <v>131</v>
      </c>
      <c r="AA48" s="103"/>
    </row>
    <row r="49" spans="4:27" x14ac:dyDescent="0.25">
      <c r="D49" s="256" t="s">
        <v>243</v>
      </c>
      <c r="E49" s="257"/>
      <c r="F49" s="258"/>
      <c r="I49" s="244" t="s">
        <v>177</v>
      </c>
      <c r="J49" s="245"/>
      <c r="T49" s="91" t="s">
        <v>343</v>
      </c>
      <c r="U49" s="99" t="s">
        <v>344</v>
      </c>
      <c r="V49" s="93">
        <v>39</v>
      </c>
      <c r="W49" s="100" t="s">
        <v>66</v>
      </c>
      <c r="Y49" s="101">
        <v>38</v>
      </c>
      <c r="Z49" s="102" t="s">
        <v>345</v>
      </c>
      <c r="AA49" s="103"/>
    </row>
    <row r="50" spans="4:27" ht="15.75" thickBot="1" x14ac:dyDescent="0.3">
      <c r="D50" s="239">
        <v>350</v>
      </c>
      <c r="E50" s="240"/>
      <c r="F50" s="241"/>
      <c r="I50" s="242" t="s">
        <v>174</v>
      </c>
      <c r="J50" s="243"/>
      <c r="T50" s="91" t="s">
        <v>68</v>
      </c>
      <c r="U50" s="92" t="s">
        <v>346</v>
      </c>
      <c r="V50" s="93">
        <v>40</v>
      </c>
      <c r="W50" s="94" t="s">
        <v>66</v>
      </c>
      <c r="Y50" s="101">
        <v>39</v>
      </c>
      <c r="Z50" s="102" t="s">
        <v>347</v>
      </c>
      <c r="AA50" s="103" t="s">
        <v>348</v>
      </c>
    </row>
    <row r="51" spans="4:27" ht="15.75" thickBot="1" x14ac:dyDescent="0.3">
      <c r="I51" s="244" t="s">
        <v>178</v>
      </c>
      <c r="J51" s="245"/>
      <c r="T51" s="91" t="s">
        <v>349</v>
      </c>
      <c r="U51" s="99" t="s">
        <v>350</v>
      </c>
      <c r="V51" s="93">
        <v>41</v>
      </c>
      <c r="W51" s="100" t="s">
        <v>66</v>
      </c>
      <c r="Y51" s="152">
        <v>40</v>
      </c>
      <c r="Z51" s="153" t="s">
        <v>120</v>
      </c>
      <c r="AA51" s="154"/>
    </row>
    <row r="52" spans="4:27" x14ac:dyDescent="0.25">
      <c r="I52" s="242" t="s">
        <v>59</v>
      </c>
      <c r="J52" s="243"/>
      <c r="T52" s="91" t="s">
        <v>351</v>
      </c>
      <c r="U52" s="92" t="s">
        <v>352</v>
      </c>
      <c r="V52" s="93">
        <v>42</v>
      </c>
      <c r="W52" s="94" t="s">
        <v>66</v>
      </c>
    </row>
    <row r="53" spans="4:27" x14ac:dyDescent="0.25">
      <c r="I53" s="244" t="s">
        <v>172</v>
      </c>
      <c r="J53" s="245"/>
      <c r="T53" s="91" t="s">
        <v>353</v>
      </c>
      <c r="U53" s="99" t="s">
        <v>354</v>
      </c>
      <c r="V53" s="93">
        <v>43</v>
      </c>
      <c r="W53" s="100" t="s">
        <v>355</v>
      </c>
    </row>
    <row r="54" spans="4:27" x14ac:dyDescent="0.25">
      <c r="I54" s="125" t="s">
        <v>182</v>
      </c>
      <c r="J54" s="127"/>
      <c r="T54" s="91" t="s">
        <v>356</v>
      </c>
      <c r="U54" s="92" t="s">
        <v>357</v>
      </c>
      <c r="V54" s="93">
        <v>44</v>
      </c>
      <c r="W54" s="94" t="s">
        <v>355</v>
      </c>
    </row>
    <row r="55" spans="4:27" x14ac:dyDescent="0.25">
      <c r="I55" s="242" t="s">
        <v>358</v>
      </c>
      <c r="J55" s="243"/>
      <c r="T55" s="91" t="s">
        <v>175</v>
      </c>
      <c r="U55" s="99" t="s">
        <v>133</v>
      </c>
      <c r="V55" s="93">
        <v>45</v>
      </c>
      <c r="W55" s="100" t="s">
        <v>355</v>
      </c>
    </row>
    <row r="56" spans="4:27" ht="15.75" thickBot="1" x14ac:dyDescent="0.3">
      <c r="I56" s="237" t="s">
        <v>183</v>
      </c>
      <c r="J56" s="238"/>
      <c r="T56" s="91" t="s">
        <v>34</v>
      </c>
      <c r="U56" s="92" t="s">
        <v>33</v>
      </c>
      <c r="V56" s="93">
        <v>46</v>
      </c>
      <c r="W56" s="94" t="s">
        <v>355</v>
      </c>
    </row>
    <row r="57" spans="4:27" x14ac:dyDescent="0.25">
      <c r="T57" s="91" t="s">
        <v>140</v>
      </c>
      <c r="U57" s="99" t="s">
        <v>139</v>
      </c>
      <c r="V57" s="93">
        <v>47</v>
      </c>
      <c r="W57" s="100" t="s">
        <v>355</v>
      </c>
    </row>
    <row r="58" spans="4:27" x14ac:dyDescent="0.25">
      <c r="T58" s="91" t="s">
        <v>359</v>
      </c>
      <c r="U58" s="92" t="s">
        <v>360</v>
      </c>
      <c r="V58" s="93">
        <v>48</v>
      </c>
      <c r="W58" s="94" t="s">
        <v>355</v>
      </c>
    </row>
    <row r="59" spans="4:27" x14ac:dyDescent="0.25">
      <c r="T59" s="91" t="s">
        <v>138</v>
      </c>
      <c r="U59" s="99" t="s">
        <v>137</v>
      </c>
      <c r="V59" s="93">
        <v>49</v>
      </c>
      <c r="W59" s="100" t="s">
        <v>355</v>
      </c>
    </row>
    <row r="60" spans="4:27" x14ac:dyDescent="0.25">
      <c r="T60" s="91" t="s">
        <v>69</v>
      </c>
      <c r="U60" s="92" t="s">
        <v>176</v>
      </c>
      <c r="V60" s="93">
        <v>50</v>
      </c>
      <c r="W60" s="94" t="s">
        <v>355</v>
      </c>
    </row>
    <row r="61" spans="4:27" x14ac:dyDescent="0.25">
      <c r="T61" s="91" t="s">
        <v>361</v>
      </c>
      <c r="U61" s="99" t="s">
        <v>81</v>
      </c>
      <c r="V61" s="93">
        <v>66</v>
      </c>
      <c r="W61" s="100" t="s">
        <v>355</v>
      </c>
    </row>
    <row r="62" spans="4:27" x14ac:dyDescent="0.25">
      <c r="T62" s="91" t="s">
        <v>70</v>
      </c>
      <c r="U62" s="92" t="s">
        <v>78</v>
      </c>
      <c r="V62" s="93">
        <v>51</v>
      </c>
      <c r="W62" s="94" t="s">
        <v>355</v>
      </c>
    </row>
    <row r="63" spans="4:27" x14ac:dyDescent="0.25">
      <c r="T63" s="91" t="s">
        <v>181</v>
      </c>
      <c r="U63" s="99" t="s">
        <v>71</v>
      </c>
      <c r="V63" s="93">
        <v>52</v>
      </c>
      <c r="W63" s="100" t="s">
        <v>355</v>
      </c>
      <c r="Z63" s="14"/>
    </row>
    <row r="64" spans="4:27" x14ac:dyDescent="0.25">
      <c r="T64" s="91" t="s">
        <v>80</v>
      </c>
      <c r="U64" s="92" t="s">
        <v>79</v>
      </c>
      <c r="V64" s="93">
        <v>62</v>
      </c>
      <c r="W64" s="94" t="s">
        <v>355</v>
      </c>
    </row>
    <row r="65" spans="20:23" x14ac:dyDescent="0.25">
      <c r="T65" s="91" t="s">
        <v>47</v>
      </c>
      <c r="U65" s="99" t="s">
        <v>46</v>
      </c>
      <c r="V65" s="93">
        <v>53</v>
      </c>
      <c r="W65" s="100" t="s">
        <v>355</v>
      </c>
    </row>
    <row r="66" spans="20:23" x14ac:dyDescent="0.25">
      <c r="T66" s="91" t="s">
        <v>22</v>
      </c>
      <c r="U66" s="92" t="s">
        <v>45</v>
      </c>
      <c r="V66" s="93">
        <v>54</v>
      </c>
      <c r="W66" s="94" t="s">
        <v>355</v>
      </c>
    </row>
    <row r="67" spans="20:23" x14ac:dyDescent="0.25">
      <c r="T67" s="91" t="s">
        <v>49</v>
      </c>
      <c r="U67" s="99" t="s">
        <v>48</v>
      </c>
      <c r="V67" s="93">
        <v>55</v>
      </c>
      <c r="W67" s="100" t="s">
        <v>355</v>
      </c>
    </row>
    <row r="68" spans="20:23" x14ac:dyDescent="0.25">
      <c r="T68" s="91" t="s">
        <v>64</v>
      </c>
      <c r="U68" s="92" t="s">
        <v>63</v>
      </c>
      <c r="V68" s="93">
        <v>56</v>
      </c>
      <c r="W68" s="94" t="s">
        <v>355</v>
      </c>
    </row>
    <row r="69" spans="20:23" x14ac:dyDescent="0.25">
      <c r="T69" s="91" t="s">
        <v>61</v>
      </c>
      <c r="U69" s="99" t="s">
        <v>60</v>
      </c>
      <c r="V69" s="93">
        <v>57</v>
      </c>
      <c r="W69" s="100" t="s">
        <v>355</v>
      </c>
    </row>
    <row r="70" spans="20:23" x14ac:dyDescent="0.25">
      <c r="T70" s="91" t="s">
        <v>362</v>
      </c>
      <c r="U70" s="92" t="s">
        <v>363</v>
      </c>
      <c r="V70" s="93">
        <v>58</v>
      </c>
      <c r="W70" s="94" t="s">
        <v>355</v>
      </c>
    </row>
    <row r="71" spans="20:23" x14ac:dyDescent="0.25">
      <c r="T71" s="91" t="s">
        <v>364</v>
      </c>
      <c r="U71" s="99" t="s">
        <v>365</v>
      </c>
      <c r="V71" s="93">
        <v>59</v>
      </c>
      <c r="W71" s="100" t="s">
        <v>355</v>
      </c>
    </row>
    <row r="72" spans="20:23" x14ac:dyDescent="0.25">
      <c r="T72" s="91" t="s">
        <v>95</v>
      </c>
      <c r="U72" s="92" t="s">
        <v>94</v>
      </c>
      <c r="V72" s="93">
        <v>60</v>
      </c>
      <c r="W72" s="94" t="s">
        <v>355</v>
      </c>
    </row>
    <row r="73" spans="20:23" x14ac:dyDescent="0.25">
      <c r="T73" s="91" t="s">
        <v>185</v>
      </c>
      <c r="U73" s="99" t="s">
        <v>184</v>
      </c>
      <c r="V73" s="93">
        <v>63</v>
      </c>
      <c r="W73" s="100" t="s">
        <v>355</v>
      </c>
    </row>
    <row r="74" spans="20:23" x14ac:dyDescent="0.25">
      <c r="T74" s="91" t="s">
        <v>187</v>
      </c>
      <c r="U74" s="92" t="s">
        <v>186</v>
      </c>
      <c r="V74" s="93">
        <v>64</v>
      </c>
      <c r="W74" s="94" t="s">
        <v>355</v>
      </c>
    </row>
    <row r="75" spans="20:23" x14ac:dyDescent="0.25">
      <c r="T75" s="91" t="s">
        <v>189</v>
      </c>
      <c r="U75" s="99" t="s">
        <v>188</v>
      </c>
      <c r="V75" s="93">
        <v>65</v>
      </c>
      <c r="W75" s="100" t="s">
        <v>355</v>
      </c>
    </row>
    <row r="76" spans="20:23" x14ac:dyDescent="0.25">
      <c r="T76" s="91" t="s">
        <v>366</v>
      </c>
      <c r="U76" s="92" t="s">
        <v>367</v>
      </c>
      <c r="V76" s="93">
        <v>61</v>
      </c>
      <c r="W76" s="94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1"/>
  <sheetViews>
    <sheetView topLeftCell="A2" workbookViewId="0">
      <selection activeCell="O24" sqref="O24"/>
    </sheetView>
  </sheetViews>
  <sheetFormatPr baseColWidth="10" defaultColWidth="9.140625" defaultRowHeight="15" x14ac:dyDescent="0.25"/>
  <cols>
    <col min="1" max="1" width="9.140625" style="5"/>
    <col min="2" max="2" width="30.7109375" style="15" customWidth="1"/>
    <col min="3" max="4" width="9.140625" style="5"/>
    <col min="5" max="5" width="9.140625" style="211"/>
    <col min="6" max="6" width="10.7109375" style="6" bestFit="1" customWidth="1"/>
    <col min="7" max="7" width="9.140625" style="9"/>
    <col min="8" max="8" width="9.140625" style="27"/>
    <col min="9" max="9" width="9.7109375" style="212" bestFit="1" customWidth="1"/>
    <col min="10" max="10" width="18.42578125" style="17" bestFit="1" customWidth="1"/>
  </cols>
  <sheetData>
    <row r="1" spans="1:10" x14ac:dyDescent="0.25">
      <c r="A1" s="191" t="s">
        <v>376</v>
      </c>
      <c r="B1" s="208" t="s">
        <v>377</v>
      </c>
      <c r="C1" s="191" t="s">
        <v>372</v>
      </c>
      <c r="D1" s="191" t="s">
        <v>373</v>
      </c>
      <c r="E1" s="210" t="s">
        <v>374</v>
      </c>
      <c r="F1" s="209" t="s">
        <v>3</v>
      </c>
      <c r="G1" s="207" t="s">
        <v>2</v>
      </c>
      <c r="H1" s="213" t="s">
        <v>7</v>
      </c>
      <c r="I1" s="213" t="s">
        <v>375</v>
      </c>
      <c r="J1" s="207" t="s">
        <v>141</v>
      </c>
    </row>
  </sheetData>
  <conditionalFormatting sqref="A2:J99946 I2:I1048576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"/>
  <sheetViews>
    <sheetView workbookViewId="0">
      <selection activeCell="Z8" sqref="Z8"/>
    </sheetView>
  </sheetViews>
  <sheetFormatPr baseColWidth="10" defaultRowHeight="15" x14ac:dyDescent="0.25"/>
  <cols>
    <col min="1" max="1" width="7.85546875" style="5" bestFit="1" customWidth="1"/>
    <col min="2" max="2" width="40.28515625" style="15" bestFit="1" customWidth="1"/>
    <col min="3" max="3" width="7.5703125" style="5" bestFit="1" customWidth="1"/>
    <col min="4" max="4" width="10.7109375" bestFit="1" customWidth="1"/>
    <col min="5" max="5" width="9.7109375" style="8" bestFit="1" customWidth="1"/>
    <col min="6" max="6" width="5.85546875" style="196" bestFit="1" customWidth="1"/>
    <col min="7" max="7" width="7.7109375" style="192" customWidth="1"/>
    <col min="8" max="8" width="8.7109375" style="192" customWidth="1"/>
    <col min="9" max="9" width="11.7109375" style="8" customWidth="1"/>
    <col min="10" max="10" width="5.85546875" style="196" bestFit="1" customWidth="1"/>
    <col min="11" max="11" width="7.7109375" style="192" customWidth="1"/>
    <col min="12" max="12" width="8.7109375" style="192" customWidth="1"/>
    <col min="13" max="13" width="11.7109375" style="8" customWidth="1"/>
    <col min="14" max="14" width="5.85546875" style="196" bestFit="1" customWidth="1"/>
    <col min="15" max="15" width="7.7109375" style="192" customWidth="1"/>
    <col min="16" max="16" width="8.7109375" style="192" customWidth="1"/>
    <col min="17" max="17" width="11.7109375" style="8" customWidth="1"/>
    <col min="18" max="18" width="5.85546875" style="196" bestFit="1" customWidth="1"/>
    <col min="19" max="19" width="7.7109375" style="192" customWidth="1"/>
    <col min="20" max="20" width="8.7109375" style="192" customWidth="1"/>
    <col min="21" max="21" width="11.7109375" style="8" customWidth="1"/>
    <col min="22" max="22" width="5.85546875" style="197" bestFit="1" customWidth="1"/>
    <col min="23" max="23" width="7.7109375" style="192" customWidth="1"/>
    <col min="24" max="24" width="8.7109375" style="192" customWidth="1"/>
    <col min="25" max="25" width="11.7109375" style="8" customWidth="1"/>
    <col min="26" max="26" width="10.28515625" bestFit="1" customWidth="1"/>
    <col min="27" max="27" width="18.42578125" bestFit="1" customWidth="1"/>
  </cols>
  <sheetData>
    <row r="1" spans="1:27" s="194" customFormat="1" x14ac:dyDescent="0.25">
      <c r="A1" s="193" t="s">
        <v>376</v>
      </c>
      <c r="B1" s="199" t="s">
        <v>377</v>
      </c>
      <c r="C1" s="193" t="s">
        <v>372</v>
      </c>
      <c r="D1" s="193" t="s">
        <v>3</v>
      </c>
      <c r="E1" s="198" t="s">
        <v>398</v>
      </c>
      <c r="F1" s="195" t="s">
        <v>388</v>
      </c>
      <c r="G1" s="195" t="s">
        <v>378</v>
      </c>
      <c r="H1" s="195" t="s">
        <v>390</v>
      </c>
      <c r="I1" s="198" t="s">
        <v>379</v>
      </c>
      <c r="J1" s="195" t="s">
        <v>389</v>
      </c>
      <c r="K1" s="195" t="s">
        <v>380</v>
      </c>
      <c r="L1" s="195" t="s">
        <v>391</v>
      </c>
      <c r="M1" s="198" t="s">
        <v>381</v>
      </c>
      <c r="N1" s="195" t="s">
        <v>392</v>
      </c>
      <c r="O1" s="195" t="s">
        <v>382</v>
      </c>
      <c r="P1" s="195" t="s">
        <v>395</v>
      </c>
      <c r="Q1" s="198" t="s">
        <v>383</v>
      </c>
      <c r="R1" s="195" t="s">
        <v>393</v>
      </c>
      <c r="S1" s="195" t="s">
        <v>384</v>
      </c>
      <c r="T1" s="195" t="s">
        <v>396</v>
      </c>
      <c r="U1" s="198" t="s">
        <v>385</v>
      </c>
      <c r="V1" s="195" t="s">
        <v>394</v>
      </c>
      <c r="W1" s="195" t="s">
        <v>386</v>
      </c>
      <c r="X1" s="195" t="s">
        <v>397</v>
      </c>
      <c r="Y1" s="198" t="s">
        <v>387</v>
      </c>
      <c r="Z1" s="193" t="s">
        <v>375</v>
      </c>
      <c r="AA1" s="193" t="s">
        <v>141</v>
      </c>
    </row>
  </sheetData>
  <conditionalFormatting sqref="A2:AA998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"/>
  <sheetViews>
    <sheetView workbookViewId="0">
      <selection activeCell="A13" sqref="A13:XFD16"/>
    </sheetView>
  </sheetViews>
  <sheetFormatPr baseColWidth="10" defaultRowHeight="15" x14ac:dyDescent="0.25"/>
  <cols>
    <col min="1" max="1" width="11.42578125" style="202"/>
    <col min="2" max="2" width="11.42578125" style="203"/>
    <col min="3" max="3" width="11.42578125" style="202"/>
    <col min="4" max="4" width="11.42578125" style="204"/>
    <col min="5" max="5" width="11.42578125" style="205"/>
    <col min="6" max="16384" width="11.42578125" style="201"/>
  </cols>
  <sheetData>
    <row r="1" spans="1:5" x14ac:dyDescent="0.25">
      <c r="A1" s="199" t="s">
        <v>96</v>
      </c>
      <c r="B1" s="199" t="s">
        <v>399</v>
      </c>
      <c r="C1" s="199" t="s">
        <v>2</v>
      </c>
      <c r="D1" s="199" t="s">
        <v>7</v>
      </c>
      <c r="E1" s="199" t="s">
        <v>109</v>
      </c>
    </row>
  </sheetData>
  <conditionalFormatting sqref="A2:E9984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0" customFormat="1" x14ac:dyDescent="0.25">
      <c r="A1" s="19" t="s">
        <v>77</v>
      </c>
      <c r="B1" s="19" t="s">
        <v>6</v>
      </c>
      <c r="C1" s="19" t="s">
        <v>72</v>
      </c>
      <c r="D1" s="19" t="s">
        <v>26</v>
      </c>
      <c r="E1" s="19" t="s">
        <v>27</v>
      </c>
      <c r="F1" s="19" t="s">
        <v>28</v>
      </c>
      <c r="G1" s="19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"/>
  <sheetViews>
    <sheetView zoomScale="95" zoomScaleNormal="95" workbookViewId="0">
      <pane ySplit="1" topLeftCell="A2" activePane="bottomLeft" state="frozen"/>
      <selection activeCell="G40" sqref="G40"/>
      <selection pane="bottomLeft" activeCell="C16" sqref="C16"/>
    </sheetView>
  </sheetViews>
  <sheetFormatPr baseColWidth="10" defaultRowHeight="15" x14ac:dyDescent="0.25"/>
  <cols>
    <col min="1" max="1" width="10" style="29" bestFit="1" customWidth="1"/>
    <col min="2" max="2" width="11.5703125" style="29" bestFit="1" customWidth="1"/>
    <col min="3" max="3" width="67.7109375" style="29" bestFit="1" customWidth="1"/>
    <col min="4" max="4" width="19.85546875" style="29" bestFit="1" customWidth="1"/>
    <col min="5" max="5" width="11.7109375" style="29" customWidth="1"/>
    <col min="6" max="6" width="36.140625" style="30" bestFit="1" customWidth="1"/>
    <col min="7" max="7" width="16.7109375" style="29" bestFit="1" customWidth="1"/>
    <col min="8" max="8" width="16.28515625" style="29" bestFit="1" customWidth="1"/>
    <col min="9" max="9" width="34.28515625" style="29" customWidth="1"/>
    <col min="10" max="10" width="20.140625" style="41" bestFit="1" customWidth="1"/>
    <col min="11" max="16384" width="11.42578125" style="29"/>
  </cols>
  <sheetData>
    <row r="1" spans="1:10" ht="15" customHeight="1" x14ac:dyDescent="0.25">
      <c r="A1" s="28" t="s">
        <v>132</v>
      </c>
      <c r="B1" s="28" t="s">
        <v>3</v>
      </c>
      <c r="C1" s="28" t="s">
        <v>6</v>
      </c>
      <c r="D1" s="28" t="s">
        <v>25</v>
      </c>
      <c r="E1" s="28" t="s">
        <v>72</v>
      </c>
      <c r="F1" s="206" t="s">
        <v>26</v>
      </c>
      <c r="G1" s="28" t="s">
        <v>27</v>
      </c>
      <c r="H1" s="28" t="s">
        <v>28</v>
      </c>
      <c r="I1" s="28" t="s">
        <v>29</v>
      </c>
      <c r="J1" s="157" t="s">
        <v>141</v>
      </c>
    </row>
  </sheetData>
  <autoFilter ref="A1:J1" xr:uid="{E0D58006-DE1D-488F-9BB7-8096C5818030}"/>
  <phoneticPr fontId="2" type="noConversion"/>
  <conditionalFormatting sqref="A2:J98523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18"/>
  <sheetViews>
    <sheetView tabSelected="1" zoomScale="95" zoomScaleNormal="95" workbookViewId="0">
      <pane ySplit="540" activePane="bottomLeft"/>
      <selection sqref="A1:A1048576"/>
      <selection pane="bottomLeft" activeCell="A17" sqref="A17"/>
    </sheetView>
  </sheetViews>
  <sheetFormatPr baseColWidth="10" defaultColWidth="9.140625" defaultRowHeight="15" x14ac:dyDescent="0.25"/>
  <cols>
    <col min="1" max="1" width="8.5703125" style="236" customWidth="1"/>
    <col min="2" max="2" width="9.140625" style="5" customWidth="1"/>
    <col min="3" max="3" width="9.28515625" style="5" bestFit="1" customWidth="1"/>
    <col min="4" max="4" width="11.5703125" style="6" bestFit="1" customWidth="1"/>
    <col min="5" max="5" width="10.5703125" style="5" customWidth="1"/>
    <col min="6" max="6" width="52.140625" style="7" bestFit="1" customWidth="1"/>
    <col min="7" max="7" width="44.28515625" style="7" customWidth="1"/>
    <col min="8" max="8" width="9.42578125" style="27" customWidth="1"/>
    <col min="9" max="9" width="25.7109375" style="7" customWidth="1"/>
    <col min="10" max="10" width="14.140625" style="5" customWidth="1"/>
    <col min="11" max="11" width="20.7109375" style="5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2.7109375" style="5" customWidth="1"/>
    <col min="16" max="16" width="11.7109375" style="5" customWidth="1"/>
  </cols>
  <sheetData>
    <row r="1" spans="1:16" s="20" customFormat="1" ht="13.5" x14ac:dyDescent="0.25">
      <c r="A1" s="233" t="s">
        <v>0</v>
      </c>
      <c r="B1" s="214" t="s">
        <v>1</v>
      </c>
      <c r="C1" s="214" t="s">
        <v>2</v>
      </c>
      <c r="D1" s="215" t="s">
        <v>3</v>
      </c>
      <c r="E1" s="214" t="s">
        <v>4</v>
      </c>
      <c r="F1" s="214" t="s">
        <v>5</v>
      </c>
      <c r="G1" s="214" t="s">
        <v>6</v>
      </c>
      <c r="H1" s="214" t="s">
        <v>7</v>
      </c>
      <c r="I1" s="214" t="s">
        <v>8</v>
      </c>
      <c r="J1" s="214" t="s">
        <v>9</v>
      </c>
      <c r="K1" s="216" t="s">
        <v>10</v>
      </c>
      <c r="L1" s="214" t="s">
        <v>11</v>
      </c>
      <c r="M1" s="216" t="s">
        <v>144</v>
      </c>
      <c r="N1" s="214" t="s">
        <v>12</v>
      </c>
      <c r="O1" s="214" t="s">
        <v>13</v>
      </c>
      <c r="P1" s="217" t="s">
        <v>14</v>
      </c>
    </row>
    <row r="2" spans="1:16" x14ac:dyDescent="0.25">
      <c r="A2" s="234">
        <v>2</v>
      </c>
      <c r="B2" s="218" t="s">
        <v>400</v>
      </c>
      <c r="C2" s="218" t="s">
        <v>16</v>
      </c>
      <c r="D2" s="219">
        <v>45503</v>
      </c>
      <c r="E2" s="218" t="s">
        <v>401</v>
      </c>
      <c r="F2" s="220" t="s">
        <v>402</v>
      </c>
      <c r="G2" s="220" t="s">
        <v>403</v>
      </c>
      <c r="H2" s="221">
        <v>1</v>
      </c>
      <c r="I2" s="220"/>
      <c r="J2" s="218" t="s">
        <v>404</v>
      </c>
      <c r="K2" s="218" t="s">
        <v>405</v>
      </c>
      <c r="L2" s="218" t="s">
        <v>406</v>
      </c>
      <c r="M2" s="218"/>
      <c r="N2" s="218" t="s">
        <v>406</v>
      </c>
      <c r="O2" s="218" t="s">
        <v>407</v>
      </c>
      <c r="P2" s="222"/>
    </row>
    <row r="3" spans="1:16" x14ac:dyDescent="0.25">
      <c r="A3" s="235">
        <v>3</v>
      </c>
      <c r="B3" s="223" t="s">
        <v>400</v>
      </c>
      <c r="C3" s="223" t="s">
        <v>16</v>
      </c>
      <c r="D3" s="224">
        <v>45503</v>
      </c>
      <c r="E3" s="223" t="s">
        <v>408</v>
      </c>
      <c r="F3" s="225" t="s">
        <v>409</v>
      </c>
      <c r="G3" s="225" t="s">
        <v>403</v>
      </c>
      <c r="H3" s="226">
        <v>2</v>
      </c>
      <c r="I3" s="225"/>
      <c r="J3" s="223" t="s">
        <v>404</v>
      </c>
      <c r="K3" s="223" t="s">
        <v>410</v>
      </c>
      <c r="L3" s="223" t="s">
        <v>406</v>
      </c>
      <c r="M3" s="223"/>
      <c r="N3" s="223" t="s">
        <v>406</v>
      </c>
      <c r="O3" s="223" t="s">
        <v>407</v>
      </c>
      <c r="P3" s="227"/>
    </row>
    <row r="4" spans="1:16" x14ac:dyDescent="0.25">
      <c r="A4" s="234">
        <v>4</v>
      </c>
      <c r="B4" s="218" t="s">
        <v>400</v>
      </c>
      <c r="C4" s="218" t="s">
        <v>16</v>
      </c>
      <c r="D4" s="219">
        <v>45503</v>
      </c>
      <c r="E4" s="218" t="s">
        <v>400</v>
      </c>
      <c r="F4" s="220" t="s">
        <v>411</v>
      </c>
      <c r="G4" s="220" t="s">
        <v>403</v>
      </c>
      <c r="H4" s="221">
        <v>3</v>
      </c>
      <c r="I4" s="220"/>
      <c r="J4" s="218" t="s">
        <v>404</v>
      </c>
      <c r="K4" s="218" t="s">
        <v>412</v>
      </c>
      <c r="L4" s="218" t="s">
        <v>406</v>
      </c>
      <c r="M4" s="218"/>
      <c r="N4" s="218" t="s">
        <v>406</v>
      </c>
      <c r="O4" s="218" t="s">
        <v>407</v>
      </c>
      <c r="P4" s="222"/>
    </row>
    <row r="5" spans="1:16" x14ac:dyDescent="0.25">
      <c r="A5" s="235">
        <v>5</v>
      </c>
      <c r="B5" s="223" t="s">
        <v>400</v>
      </c>
      <c r="C5" s="223" t="s">
        <v>16</v>
      </c>
      <c r="D5" s="224">
        <v>45503</v>
      </c>
      <c r="E5" s="223" t="s">
        <v>413</v>
      </c>
      <c r="F5" s="225" t="s">
        <v>414</v>
      </c>
      <c r="G5" s="225" t="s">
        <v>403</v>
      </c>
      <c r="H5" s="226">
        <v>4</v>
      </c>
      <c r="I5" s="225"/>
      <c r="J5" s="223" t="s">
        <v>404</v>
      </c>
      <c r="K5" s="223" t="s">
        <v>415</v>
      </c>
      <c r="L5" s="223" t="s">
        <v>406</v>
      </c>
      <c r="M5" s="223"/>
      <c r="N5" s="223" t="s">
        <v>406</v>
      </c>
      <c r="O5" s="223" t="s">
        <v>407</v>
      </c>
      <c r="P5" s="227"/>
    </row>
    <row r="6" spans="1:16" x14ac:dyDescent="0.25">
      <c r="A6" s="234">
        <v>6</v>
      </c>
      <c r="B6" s="218" t="s">
        <v>416</v>
      </c>
      <c r="C6" s="218" t="s">
        <v>15</v>
      </c>
      <c r="D6" s="219">
        <v>45503</v>
      </c>
      <c r="E6" s="218" t="s">
        <v>413</v>
      </c>
      <c r="F6" s="220" t="s">
        <v>414</v>
      </c>
      <c r="G6" s="220" t="s">
        <v>417</v>
      </c>
      <c r="H6" s="221">
        <v>1</v>
      </c>
      <c r="I6" s="220"/>
      <c r="J6" s="218" t="s">
        <v>404</v>
      </c>
      <c r="K6" s="218" t="s">
        <v>418</v>
      </c>
      <c r="L6" s="218" t="s">
        <v>406</v>
      </c>
      <c r="M6" s="218"/>
      <c r="N6" s="218" t="s">
        <v>406</v>
      </c>
      <c r="O6" s="218" t="s">
        <v>407</v>
      </c>
      <c r="P6" s="222"/>
    </row>
    <row r="7" spans="1:16" x14ac:dyDescent="0.25">
      <c r="A7" s="235">
        <v>7</v>
      </c>
      <c r="B7" s="223" t="s">
        <v>416</v>
      </c>
      <c r="C7" s="223" t="s">
        <v>15</v>
      </c>
      <c r="D7" s="224">
        <v>45502</v>
      </c>
      <c r="E7" s="223" t="s">
        <v>408</v>
      </c>
      <c r="F7" s="225" t="s">
        <v>409</v>
      </c>
      <c r="G7" s="225" t="s">
        <v>419</v>
      </c>
      <c r="H7" s="226">
        <v>2.9</v>
      </c>
      <c r="I7" s="225"/>
      <c r="J7" s="223" t="s">
        <v>404</v>
      </c>
      <c r="K7" s="223" t="s">
        <v>420</v>
      </c>
      <c r="L7" s="223" t="s">
        <v>406</v>
      </c>
      <c r="M7" s="223"/>
      <c r="N7" s="223" t="s">
        <v>406</v>
      </c>
      <c r="O7" s="223" t="s">
        <v>407</v>
      </c>
      <c r="P7" s="227"/>
    </row>
    <row r="8" spans="1:16" x14ac:dyDescent="0.25">
      <c r="A8" s="234">
        <v>8</v>
      </c>
      <c r="B8" s="218" t="s">
        <v>416</v>
      </c>
      <c r="C8" s="218" t="s">
        <v>15</v>
      </c>
      <c r="D8" s="219">
        <v>45501</v>
      </c>
      <c r="E8" s="218" t="s">
        <v>401</v>
      </c>
      <c r="F8" s="220" t="s">
        <v>402</v>
      </c>
      <c r="G8" s="220" t="s">
        <v>421</v>
      </c>
      <c r="H8" s="221">
        <v>1.75</v>
      </c>
      <c r="I8" s="220"/>
      <c r="J8" s="218" t="s">
        <v>404</v>
      </c>
      <c r="K8" s="218" t="s">
        <v>422</v>
      </c>
      <c r="L8" s="218" t="s">
        <v>406</v>
      </c>
      <c r="M8" s="218"/>
      <c r="N8" s="218" t="s">
        <v>406</v>
      </c>
      <c r="O8" s="218" t="s">
        <v>407</v>
      </c>
      <c r="P8" s="222"/>
    </row>
    <row r="9" spans="1:16" x14ac:dyDescent="0.25">
      <c r="A9" s="235">
        <v>9</v>
      </c>
      <c r="B9" s="223" t="s">
        <v>416</v>
      </c>
      <c r="C9" s="223" t="s">
        <v>15</v>
      </c>
      <c r="D9" s="224">
        <v>45501</v>
      </c>
      <c r="E9" s="223" t="s">
        <v>413</v>
      </c>
      <c r="F9" s="225" t="s">
        <v>414</v>
      </c>
      <c r="G9" s="225" t="s">
        <v>421</v>
      </c>
      <c r="H9" s="226">
        <v>2</v>
      </c>
      <c r="I9" s="225"/>
      <c r="J9" s="223" t="s">
        <v>404</v>
      </c>
      <c r="K9" s="223" t="s">
        <v>423</v>
      </c>
      <c r="L9" s="223" t="s">
        <v>406</v>
      </c>
      <c r="M9" s="223"/>
      <c r="N9" s="223" t="s">
        <v>406</v>
      </c>
      <c r="O9" s="223" t="s">
        <v>407</v>
      </c>
      <c r="P9" s="227"/>
    </row>
    <row r="10" spans="1:16" x14ac:dyDescent="0.25">
      <c r="A10" s="234">
        <v>10</v>
      </c>
      <c r="B10" s="218" t="s">
        <v>416</v>
      </c>
      <c r="C10" s="218" t="s">
        <v>15</v>
      </c>
      <c r="D10" s="219">
        <v>45495</v>
      </c>
      <c r="E10" s="218" t="s">
        <v>424</v>
      </c>
      <c r="F10" s="220" t="s">
        <v>425</v>
      </c>
      <c r="G10" s="220" t="s">
        <v>426</v>
      </c>
      <c r="H10" s="221">
        <v>2</v>
      </c>
      <c r="I10" s="220"/>
      <c r="J10" s="218" t="s">
        <v>404</v>
      </c>
      <c r="K10" s="218" t="s">
        <v>427</v>
      </c>
      <c r="L10" s="218" t="s">
        <v>406</v>
      </c>
      <c r="M10" s="218"/>
      <c r="N10" s="218" t="s">
        <v>406</v>
      </c>
      <c r="O10" s="218" t="s">
        <v>428</v>
      </c>
      <c r="P10" s="222"/>
    </row>
    <row r="11" spans="1:16" x14ac:dyDescent="0.25">
      <c r="A11" s="234">
        <v>11</v>
      </c>
      <c r="B11" s="223" t="s">
        <v>400</v>
      </c>
      <c r="C11" s="223" t="s">
        <v>16</v>
      </c>
      <c r="D11" s="224">
        <v>45469</v>
      </c>
      <c r="E11" s="223" t="s">
        <v>424</v>
      </c>
      <c r="F11" s="225" t="s">
        <v>425</v>
      </c>
      <c r="G11" s="225" t="s">
        <v>426</v>
      </c>
      <c r="H11" s="226">
        <v>3</v>
      </c>
      <c r="I11" s="225"/>
      <c r="J11" s="223" t="s">
        <v>404</v>
      </c>
      <c r="K11" s="223" t="s">
        <v>429</v>
      </c>
      <c r="L11" s="223" t="s">
        <v>406</v>
      </c>
      <c r="M11" s="223"/>
      <c r="N11" s="223" t="s">
        <v>406</v>
      </c>
      <c r="O11" s="223" t="s">
        <v>428</v>
      </c>
      <c r="P11" s="227"/>
    </row>
    <row r="12" spans="1:16" x14ac:dyDescent="0.25">
      <c r="A12" s="234">
        <v>12</v>
      </c>
      <c r="B12" s="218" t="s">
        <v>416</v>
      </c>
      <c r="C12" s="218" t="s">
        <v>15</v>
      </c>
      <c r="D12" s="219">
        <v>45443</v>
      </c>
      <c r="E12" s="218" t="s">
        <v>424</v>
      </c>
      <c r="F12" s="220" t="s">
        <v>425</v>
      </c>
      <c r="G12" s="220" t="s">
        <v>426</v>
      </c>
      <c r="H12" s="221">
        <v>3</v>
      </c>
      <c r="I12" s="220"/>
      <c r="J12" s="218" t="s">
        <v>404</v>
      </c>
      <c r="K12" s="218" t="s">
        <v>430</v>
      </c>
      <c r="L12" s="218" t="s">
        <v>406</v>
      </c>
      <c r="M12" s="218"/>
      <c r="N12" s="218" t="s">
        <v>406</v>
      </c>
      <c r="O12" s="218" t="s">
        <v>428</v>
      </c>
      <c r="P12" s="222"/>
    </row>
    <row r="13" spans="1:16" x14ac:dyDescent="0.25">
      <c r="A13" s="234">
        <v>13</v>
      </c>
      <c r="B13" s="223" t="s">
        <v>416</v>
      </c>
      <c r="C13" s="223" t="s">
        <v>15</v>
      </c>
      <c r="D13" s="224">
        <v>45458</v>
      </c>
      <c r="E13" s="223" t="s">
        <v>413</v>
      </c>
      <c r="F13" s="225" t="s">
        <v>414</v>
      </c>
      <c r="G13" s="225" t="s">
        <v>426</v>
      </c>
      <c r="H13" s="226">
        <v>2.1</v>
      </c>
      <c r="I13" s="225"/>
      <c r="J13" s="223" t="s">
        <v>404</v>
      </c>
      <c r="K13" s="223" t="s">
        <v>431</v>
      </c>
      <c r="L13" s="223" t="s">
        <v>406</v>
      </c>
      <c r="M13" s="223"/>
      <c r="N13" s="223" t="s">
        <v>406</v>
      </c>
      <c r="O13" s="223" t="s">
        <v>428</v>
      </c>
      <c r="P13" s="227"/>
    </row>
    <row r="14" spans="1:16" x14ac:dyDescent="0.25">
      <c r="A14" s="234">
        <v>14</v>
      </c>
      <c r="B14" s="218" t="s">
        <v>400</v>
      </c>
      <c r="C14" s="218" t="s">
        <v>16</v>
      </c>
      <c r="D14" s="219">
        <v>45504</v>
      </c>
      <c r="E14" s="218" t="s">
        <v>401</v>
      </c>
      <c r="F14" s="220" t="s">
        <v>402</v>
      </c>
      <c r="G14" s="220" t="s">
        <v>432</v>
      </c>
      <c r="H14" s="221">
        <v>1.75</v>
      </c>
      <c r="I14" s="220"/>
      <c r="J14" s="218" t="s">
        <v>404</v>
      </c>
      <c r="K14" s="218" t="s">
        <v>433</v>
      </c>
      <c r="L14" s="218" t="s">
        <v>406</v>
      </c>
      <c r="M14" s="218"/>
      <c r="N14" s="218" t="s">
        <v>406</v>
      </c>
      <c r="O14" s="218" t="s">
        <v>428</v>
      </c>
      <c r="P14" s="222"/>
    </row>
    <row r="15" spans="1:16" x14ac:dyDescent="0.25">
      <c r="A15" s="234">
        <v>15</v>
      </c>
      <c r="B15" s="223" t="s">
        <v>400</v>
      </c>
      <c r="C15" s="223" t="s">
        <v>16</v>
      </c>
      <c r="D15" s="224">
        <v>45504</v>
      </c>
      <c r="E15" s="223" t="s">
        <v>413</v>
      </c>
      <c r="F15" s="225" t="s">
        <v>414</v>
      </c>
      <c r="G15" s="225" t="s">
        <v>434</v>
      </c>
      <c r="H15" s="226">
        <v>1.1000000000000001</v>
      </c>
      <c r="I15" s="225"/>
      <c r="J15" s="223" t="s">
        <v>404</v>
      </c>
      <c r="K15" s="223" t="s">
        <v>435</v>
      </c>
      <c r="L15" s="223" t="s">
        <v>406</v>
      </c>
      <c r="M15" s="223"/>
      <c r="N15" s="223" t="s">
        <v>406</v>
      </c>
      <c r="O15" s="223" t="s">
        <v>428</v>
      </c>
      <c r="P15" s="227"/>
    </row>
    <row r="16" spans="1:16" x14ac:dyDescent="0.25">
      <c r="A16" s="234">
        <v>16</v>
      </c>
      <c r="B16" s="228" t="s">
        <v>416</v>
      </c>
      <c r="C16" s="228" t="s">
        <v>15</v>
      </c>
      <c r="D16" s="229">
        <v>45504</v>
      </c>
      <c r="E16" s="228" t="s">
        <v>408</v>
      </c>
      <c r="F16" s="230" t="s">
        <v>409</v>
      </c>
      <c r="G16" s="230" t="s">
        <v>421</v>
      </c>
      <c r="H16" s="231">
        <v>1.1000000000000001</v>
      </c>
      <c r="I16" s="230"/>
      <c r="J16" s="228" t="s">
        <v>404</v>
      </c>
      <c r="K16" s="228" t="s">
        <v>436</v>
      </c>
      <c r="L16" s="228" t="s">
        <v>406</v>
      </c>
      <c r="M16" s="228"/>
      <c r="N16" s="228" t="s">
        <v>406</v>
      </c>
      <c r="O16" s="228" t="s">
        <v>428</v>
      </c>
      <c r="P16" s="232"/>
    </row>
    <row r="17" spans="1:15" x14ac:dyDescent="0.25">
      <c r="A17" s="232">
        <v>17</v>
      </c>
      <c r="B17" s="232" t="s">
        <v>416</v>
      </c>
      <c r="C17" s="232" t="s">
        <v>15</v>
      </c>
      <c r="D17" s="229">
        <v>45504</v>
      </c>
      <c r="E17" s="232" t="s">
        <v>401</v>
      </c>
      <c r="F17" s="232" t="s">
        <v>402</v>
      </c>
      <c r="G17" s="232" t="s">
        <v>421</v>
      </c>
      <c r="H17" s="232">
        <v>2.1</v>
      </c>
      <c r="J17" s="232" t="s">
        <v>404</v>
      </c>
      <c r="K17" s="232" t="s">
        <v>437</v>
      </c>
      <c r="L17" s="232" t="s">
        <v>406</v>
      </c>
      <c r="N17" s="232" t="s">
        <v>406</v>
      </c>
      <c r="O17" s="232" t="s">
        <v>428</v>
      </c>
    </row>
    <row r="18" spans="1:15" x14ac:dyDescent="0.25">
      <c r="A18" s="232">
        <v>18</v>
      </c>
      <c r="B18" s="232" t="s">
        <v>416</v>
      </c>
      <c r="C18" s="232" t="s">
        <v>15</v>
      </c>
      <c r="D18" s="229">
        <v>45504</v>
      </c>
      <c r="E18" s="232" t="s">
        <v>424</v>
      </c>
      <c r="F18" s="232" t="s">
        <v>425</v>
      </c>
      <c r="G18" s="232" t="s">
        <v>438</v>
      </c>
      <c r="H18" s="232">
        <v>1.9</v>
      </c>
      <c r="I18" s="232" t="s">
        <v>439</v>
      </c>
      <c r="J18" s="232" t="s">
        <v>404</v>
      </c>
      <c r="K18" s="232" t="s">
        <v>440</v>
      </c>
      <c r="L18" s="232" t="s">
        <v>406</v>
      </c>
      <c r="N18" s="232" t="s">
        <v>406</v>
      </c>
      <c r="O18" s="232" t="s">
        <v>428</v>
      </c>
    </row>
  </sheetData>
  <conditionalFormatting sqref="A2:P9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49" customWidth="1"/>
    <col min="2" max="2" width="12.140625" style="49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5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5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43"/>
      <c r="B1" s="43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</row>
    <row r="2" spans="1:27" ht="12.6" customHeight="1" thickBot="1" x14ac:dyDescent="0.3">
      <c r="A2" s="323" t="s">
        <v>193</v>
      </c>
      <c r="B2" s="323"/>
    </row>
    <row r="3" spans="1:27" ht="15.75" thickBot="1" x14ac:dyDescent="0.3">
      <c r="A3" s="44" t="s">
        <v>194</v>
      </c>
      <c r="B3" s="45"/>
      <c r="D3" s="324" t="s">
        <v>195</v>
      </c>
      <c r="E3" s="325"/>
      <c r="F3" s="326" t="s">
        <v>196</v>
      </c>
      <c r="G3" s="327"/>
      <c r="H3" s="327"/>
      <c r="I3" s="327"/>
      <c r="J3" s="327"/>
      <c r="K3" s="327"/>
      <c r="L3" s="327"/>
      <c r="M3" s="328"/>
      <c r="T3" s="14"/>
      <c r="V3"/>
    </row>
    <row r="4" spans="1:27" ht="15.75" thickBot="1" x14ac:dyDescent="0.3">
      <c r="A4" s="44" t="s">
        <v>197</v>
      </c>
      <c r="B4" s="45"/>
      <c r="P4" s="329"/>
      <c r="Q4" s="315"/>
      <c r="R4" s="316"/>
      <c r="S4" s="316"/>
      <c r="V4" s="7"/>
      <c r="W4" s="5"/>
    </row>
    <row r="5" spans="1:27" ht="15.75" thickBot="1" x14ac:dyDescent="0.3">
      <c r="A5" s="44" t="s">
        <v>198</v>
      </c>
      <c r="B5" s="46"/>
      <c r="D5" s="310" t="s">
        <v>199</v>
      </c>
      <c r="E5" s="311"/>
      <c r="F5" s="312" t="s">
        <v>200</v>
      </c>
      <c r="G5" s="313"/>
      <c r="H5" s="313"/>
      <c r="I5" s="313"/>
      <c r="J5" s="313"/>
      <c r="K5" s="313"/>
      <c r="L5" s="313"/>
      <c r="M5" s="314"/>
      <c r="P5" s="315"/>
      <c r="Q5" s="315"/>
      <c r="R5" s="316"/>
      <c r="S5" s="316"/>
      <c r="V5" s="7"/>
      <c r="W5" s="5"/>
    </row>
    <row r="6" spans="1:27" ht="15.75" thickBot="1" x14ac:dyDescent="0.3">
      <c r="A6" s="44" t="s">
        <v>201</v>
      </c>
      <c r="B6" s="47"/>
      <c r="D6" s="317" t="s">
        <v>202</v>
      </c>
      <c r="E6" s="318"/>
      <c r="F6" s="319" t="s">
        <v>203</v>
      </c>
      <c r="G6" s="320"/>
      <c r="H6" s="320"/>
      <c r="I6" s="320"/>
      <c r="J6" s="320"/>
      <c r="K6" s="320"/>
      <c r="L6" s="320"/>
      <c r="M6" s="321"/>
      <c r="P6" s="315"/>
      <c r="Q6" s="315"/>
      <c r="R6" s="316"/>
      <c r="S6" s="316"/>
      <c r="V6" s="7"/>
      <c r="W6" s="5"/>
    </row>
    <row r="7" spans="1:27" x14ac:dyDescent="0.25">
      <c r="A7" s="44" t="s">
        <v>204</v>
      </c>
      <c r="B7" s="47"/>
      <c r="E7" s="48"/>
      <c r="F7" s="7"/>
      <c r="G7" s="7"/>
      <c r="H7" s="7"/>
      <c r="I7" s="7"/>
      <c r="J7" s="7"/>
      <c r="K7" s="7"/>
      <c r="L7" s="7"/>
      <c r="N7" s="14"/>
    </row>
    <row r="8" spans="1:27" ht="15.75" thickBot="1" x14ac:dyDescent="0.3">
      <c r="E8" s="48"/>
      <c r="F8" s="7"/>
      <c r="G8" s="7"/>
      <c r="H8" s="7"/>
      <c r="I8" s="7"/>
      <c r="J8" s="7"/>
      <c r="K8" s="7"/>
      <c r="L8" s="7"/>
      <c r="M8" s="7"/>
      <c r="N8" s="7"/>
    </row>
    <row r="9" spans="1:27" ht="15" customHeight="1" x14ac:dyDescent="0.25">
      <c r="A9" s="50" t="s">
        <v>205</v>
      </c>
      <c r="B9" s="51">
        <v>355</v>
      </c>
      <c r="D9" s="296" t="s">
        <v>370</v>
      </c>
      <c r="E9" s="297"/>
      <c r="F9" s="297"/>
      <c r="G9" s="298"/>
      <c r="I9" s="299" t="s">
        <v>207</v>
      </c>
      <c r="J9" s="300"/>
      <c r="K9" s="52"/>
      <c r="L9" s="251" t="s">
        <v>208</v>
      </c>
      <c r="M9" s="252"/>
      <c r="N9" s="253"/>
      <c r="P9" s="301" t="s">
        <v>209</v>
      </c>
      <c r="Q9" s="302"/>
      <c r="R9" s="303"/>
      <c r="T9" s="304" t="s">
        <v>210</v>
      </c>
      <c r="U9" s="305"/>
      <c r="V9" s="305"/>
      <c r="W9" s="306"/>
      <c r="Y9" s="307" t="s">
        <v>211</v>
      </c>
      <c r="Z9" s="308"/>
      <c r="AA9" s="309"/>
    </row>
    <row r="10" spans="1:27" ht="15.75" customHeight="1" thickBot="1" x14ac:dyDescent="0.3">
      <c r="D10" s="185" t="s">
        <v>212</v>
      </c>
      <c r="E10" s="186" t="s">
        <v>1</v>
      </c>
      <c r="F10" s="186" t="s">
        <v>213</v>
      </c>
      <c r="G10" s="187" t="s">
        <v>214</v>
      </c>
      <c r="I10" s="56" t="s">
        <v>215</v>
      </c>
      <c r="J10" s="57" t="s">
        <v>216</v>
      </c>
      <c r="K10" s="52"/>
      <c r="L10" s="58" t="s">
        <v>217</v>
      </c>
      <c r="M10" s="58" t="s">
        <v>3</v>
      </c>
      <c r="N10" s="58" t="s">
        <v>109</v>
      </c>
      <c r="P10" s="59" t="s">
        <v>214</v>
      </c>
      <c r="Q10" s="60" t="s">
        <v>218</v>
      </c>
      <c r="R10" s="61" t="s">
        <v>219</v>
      </c>
      <c r="T10" s="62" t="s">
        <v>6</v>
      </c>
      <c r="U10" s="63" t="s">
        <v>26</v>
      </c>
      <c r="V10" s="63" t="s">
        <v>220</v>
      </c>
      <c r="W10" s="64" t="s">
        <v>163</v>
      </c>
      <c r="Y10" s="284"/>
      <c r="Z10" s="285"/>
      <c r="AA10" s="286"/>
    </row>
    <row r="11" spans="1:27" ht="15.75" thickBot="1" x14ac:dyDescent="0.3">
      <c r="D11" s="171" t="s">
        <v>15</v>
      </c>
      <c r="E11" s="172">
        <v>1</v>
      </c>
      <c r="F11" s="173" t="s">
        <v>221</v>
      </c>
      <c r="G11" s="174" t="s">
        <v>222</v>
      </c>
      <c r="I11" s="69">
        <v>2023</v>
      </c>
      <c r="J11" s="70">
        <v>45138</v>
      </c>
      <c r="K11" s="52"/>
      <c r="L11" s="71" t="s">
        <v>223</v>
      </c>
      <c r="M11" s="6">
        <v>39448</v>
      </c>
      <c r="N11" s="72">
        <v>0.05</v>
      </c>
      <c r="P11" s="73" t="s">
        <v>224</v>
      </c>
      <c r="Q11" s="74">
        <f ca="1">TODAY()</f>
        <v>45504</v>
      </c>
      <c r="R11" s="75">
        <f ca="1">TODAY()</f>
        <v>45504</v>
      </c>
      <c r="T11" s="76" t="s">
        <v>30</v>
      </c>
      <c r="U11" s="77" t="s">
        <v>31</v>
      </c>
      <c r="V11" s="77">
        <v>1</v>
      </c>
      <c r="W11" s="78" t="s">
        <v>225</v>
      </c>
      <c r="Y11" s="79" t="s">
        <v>226</v>
      </c>
      <c r="Z11" s="80" t="s">
        <v>6</v>
      </c>
      <c r="AA11" s="81" t="s">
        <v>227</v>
      </c>
    </row>
    <row r="12" spans="1:27" x14ac:dyDescent="0.25">
      <c r="D12" s="175" t="s">
        <v>18</v>
      </c>
      <c r="E12" s="176">
        <v>2</v>
      </c>
      <c r="F12" s="177" t="s">
        <v>228</v>
      </c>
      <c r="G12" s="178" t="s">
        <v>229</v>
      </c>
      <c r="I12" s="86">
        <v>2024</v>
      </c>
      <c r="J12" s="87">
        <v>45504</v>
      </c>
      <c r="K12" s="52"/>
      <c r="L12" s="71" t="s">
        <v>179</v>
      </c>
      <c r="M12" s="6">
        <v>41275</v>
      </c>
      <c r="N12" s="88">
        <v>9.9750000000000005E-2</v>
      </c>
      <c r="P12" s="76" t="s">
        <v>230</v>
      </c>
      <c r="Q12" s="89">
        <f ca="1">DATE(YEAR(TODAY()),MONTH(TODAY()),1)</f>
        <v>45474</v>
      </c>
      <c r="R12" s="90">
        <f ca="1">EOMONTH(DATE(YEAR(TODAY()),MONTH(TODAY()),1),0)</f>
        <v>45504</v>
      </c>
      <c r="T12" s="91" t="s">
        <v>32</v>
      </c>
      <c r="U12" s="92" t="s">
        <v>52</v>
      </c>
      <c r="V12" s="93">
        <v>2</v>
      </c>
      <c r="W12" s="94" t="s">
        <v>225</v>
      </c>
      <c r="Y12" s="95">
        <v>1</v>
      </c>
      <c r="Z12" s="96" t="s">
        <v>123</v>
      </c>
      <c r="AA12" s="97"/>
    </row>
    <row r="13" spans="1:27" x14ac:dyDescent="0.25">
      <c r="D13" s="175" t="s">
        <v>17</v>
      </c>
      <c r="E13" s="176">
        <v>3</v>
      </c>
      <c r="F13" s="177" t="s">
        <v>231</v>
      </c>
      <c r="G13" s="178" t="s">
        <v>232</v>
      </c>
      <c r="I13" s="98">
        <v>2025</v>
      </c>
      <c r="J13" s="87">
        <v>45869</v>
      </c>
      <c r="K13" s="52"/>
      <c r="L13" s="71"/>
      <c r="M13" s="6"/>
      <c r="N13" s="72"/>
      <c r="P13" s="76" t="s">
        <v>233</v>
      </c>
      <c r="Q13" s="89">
        <f ca="1">DATE(YEAR(TODAY()),MONTH(TODAY())-1,1)</f>
        <v>45444</v>
      </c>
      <c r="R13" s="90">
        <f ca="1">EOMONTH(DATE(YEAR(TODAY()),MONTH(TODAY()),1),-1)</f>
        <v>45473</v>
      </c>
      <c r="T13" s="91" t="s">
        <v>234</v>
      </c>
      <c r="U13" s="99" t="s">
        <v>235</v>
      </c>
      <c r="V13" s="93">
        <v>3</v>
      </c>
      <c r="W13" s="100" t="s">
        <v>225</v>
      </c>
      <c r="Y13" s="101">
        <v>2</v>
      </c>
      <c r="Z13" s="102" t="s">
        <v>110</v>
      </c>
      <c r="AA13" s="103"/>
    </row>
    <row r="14" spans="1:27" x14ac:dyDescent="0.25">
      <c r="D14" s="175" t="s">
        <v>16</v>
      </c>
      <c r="E14" s="176">
        <v>4</v>
      </c>
      <c r="F14" s="177" t="s">
        <v>236</v>
      </c>
      <c r="G14" s="178" t="s">
        <v>237</v>
      </c>
      <c r="I14" s="86">
        <v>2026</v>
      </c>
      <c r="J14" s="87">
        <v>46234</v>
      </c>
      <c r="K14" s="52"/>
      <c r="L14" s="71"/>
      <c r="M14" s="6"/>
      <c r="N14" s="88"/>
      <c r="P14" s="76" t="s">
        <v>238</v>
      </c>
      <c r="Q14" s="89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90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91" t="s">
        <v>38</v>
      </c>
      <c r="U14" s="92" t="s">
        <v>37</v>
      </c>
      <c r="V14" s="93">
        <v>4</v>
      </c>
      <c r="W14" s="94" t="s">
        <v>225</v>
      </c>
      <c r="Y14" s="101">
        <v>3</v>
      </c>
      <c r="Z14" s="102" t="s">
        <v>119</v>
      </c>
      <c r="AA14" s="103"/>
    </row>
    <row r="15" spans="1:27" x14ac:dyDescent="0.25">
      <c r="D15" s="175"/>
      <c r="E15" s="176">
        <v>5</v>
      </c>
      <c r="F15" s="177"/>
      <c r="G15" s="178"/>
      <c r="I15" s="98">
        <v>2027</v>
      </c>
      <c r="J15" s="70">
        <v>46599</v>
      </c>
      <c r="K15" s="52"/>
      <c r="L15" s="71"/>
      <c r="M15" s="6"/>
      <c r="N15" s="72"/>
      <c r="P15" s="76" t="s">
        <v>239</v>
      </c>
      <c r="Q15" s="89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90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91" t="s">
        <v>42</v>
      </c>
      <c r="U15" s="99" t="s">
        <v>41</v>
      </c>
      <c r="V15" s="93">
        <v>5</v>
      </c>
      <c r="W15" s="100" t="s">
        <v>225</v>
      </c>
      <c r="Y15" s="101">
        <v>4</v>
      </c>
      <c r="Z15" s="102" t="s">
        <v>117</v>
      </c>
      <c r="AA15" s="103"/>
    </row>
    <row r="16" spans="1:27" x14ac:dyDescent="0.25">
      <c r="D16" s="175"/>
      <c r="E16" s="176">
        <v>6</v>
      </c>
      <c r="F16" s="177"/>
      <c r="G16" s="178"/>
      <c r="I16" s="86">
        <v>2028</v>
      </c>
      <c r="J16" s="87">
        <v>46965</v>
      </c>
      <c r="K16" s="52"/>
      <c r="L16" s="71"/>
      <c r="M16" s="6"/>
      <c r="N16" s="88"/>
      <c r="P16" s="76" t="s">
        <v>240</v>
      </c>
      <c r="Q16" s="89">
        <f ca="1">DATE(YEAR(Aujourdhui)-1+IF(MONTH(Aujourdhui)&gt;7,1,0),8,1)</f>
        <v>45139</v>
      </c>
      <c r="R16" s="90">
        <f ca="1">DATE(YEAR(Aujourdhui)+IF(MONTH(Aujourdhui)&gt;7,1,0),7,31)</f>
        <v>45504</v>
      </c>
      <c r="T16" s="91" t="s">
        <v>36</v>
      </c>
      <c r="U16" s="92" t="s">
        <v>35</v>
      </c>
      <c r="V16" s="93">
        <v>6</v>
      </c>
      <c r="W16" s="94" t="s">
        <v>225</v>
      </c>
      <c r="Y16" s="101">
        <v>5</v>
      </c>
      <c r="Z16" s="102" t="s">
        <v>112</v>
      </c>
      <c r="AA16" s="103"/>
    </row>
    <row r="17" spans="4:27" x14ac:dyDescent="0.25">
      <c r="D17" s="175"/>
      <c r="E17" s="176">
        <v>7</v>
      </c>
      <c r="F17" s="177"/>
      <c r="G17" s="178"/>
      <c r="I17" s="98">
        <v>2029</v>
      </c>
      <c r="J17" s="87">
        <v>47330</v>
      </c>
      <c r="K17" s="52"/>
      <c r="L17" s="71"/>
      <c r="N17" s="7"/>
      <c r="P17" s="76" t="s">
        <v>242</v>
      </c>
      <c r="Q17" s="89">
        <f ca="1">DATE(YEAR(Aujourdhui)-2+IF(MONTH(Aujourdhui)&gt;7,1,0),8,1)</f>
        <v>44774</v>
      </c>
      <c r="R17" s="90">
        <f ca="1">DATE(YEAR(Aujourdhui)-1+IF(MONTH(Aujourdhui)&gt;7,1,0),7,31)</f>
        <v>45138</v>
      </c>
      <c r="T17" s="91" t="s">
        <v>40</v>
      </c>
      <c r="U17" s="99" t="s">
        <v>39</v>
      </c>
      <c r="V17" s="93">
        <v>7</v>
      </c>
      <c r="W17" s="100" t="s">
        <v>225</v>
      </c>
      <c r="Y17" s="101">
        <v>6</v>
      </c>
      <c r="Z17" s="102" t="s">
        <v>118</v>
      </c>
      <c r="AA17" s="103"/>
    </row>
    <row r="18" spans="4:27" x14ac:dyDescent="0.25">
      <c r="D18" s="175"/>
      <c r="E18" s="176">
        <v>8</v>
      </c>
      <c r="F18" s="177"/>
      <c r="G18" s="178"/>
      <c r="I18" s="86">
        <v>2030</v>
      </c>
      <c r="J18" s="87">
        <v>47695</v>
      </c>
      <c r="K18" s="52"/>
      <c r="L18" s="71"/>
      <c r="N18" s="7"/>
      <c r="P18" s="76" t="s">
        <v>244</v>
      </c>
      <c r="Q18" s="89">
        <f ca="1">TODAY()-6</f>
        <v>45498</v>
      </c>
      <c r="R18" s="90">
        <f ca="1">TODAY()</f>
        <v>45504</v>
      </c>
      <c r="T18" s="91" t="s">
        <v>143</v>
      </c>
      <c r="U18" s="92" t="s">
        <v>142</v>
      </c>
      <c r="V18" s="93">
        <v>8</v>
      </c>
      <c r="W18" s="94" t="s">
        <v>225</v>
      </c>
      <c r="Y18" s="101">
        <v>7</v>
      </c>
      <c r="Z18" s="102" t="s">
        <v>121</v>
      </c>
      <c r="AA18" s="103"/>
    </row>
    <row r="19" spans="4:27" x14ac:dyDescent="0.25">
      <c r="D19" s="175"/>
      <c r="E19" s="176">
        <v>9</v>
      </c>
      <c r="F19" s="177"/>
      <c r="G19" s="178"/>
      <c r="I19" s="98">
        <v>2031</v>
      </c>
      <c r="J19" s="87">
        <v>48060</v>
      </c>
      <c r="K19" s="52"/>
      <c r="P19" s="76" t="s">
        <v>245</v>
      </c>
      <c r="Q19" s="89">
        <f ca="1">TODAY()-14</f>
        <v>45490</v>
      </c>
      <c r="R19" s="90">
        <f ca="1">TODAY()</f>
        <v>45504</v>
      </c>
      <c r="T19" s="91" t="s">
        <v>246</v>
      </c>
      <c r="U19" s="99" t="s">
        <v>247</v>
      </c>
      <c r="V19" s="93">
        <v>9</v>
      </c>
      <c r="W19" s="100" t="s">
        <v>225</v>
      </c>
      <c r="Y19" s="101">
        <v>8</v>
      </c>
      <c r="Z19" s="102" t="s">
        <v>111</v>
      </c>
      <c r="AA19" s="103"/>
    </row>
    <row r="20" spans="4:27" ht="15.75" thickBot="1" x14ac:dyDescent="0.3">
      <c r="D20" s="175"/>
      <c r="E20" s="176">
        <v>10</v>
      </c>
      <c r="F20" s="177"/>
      <c r="G20" s="178"/>
      <c r="I20" s="86">
        <v>2032</v>
      </c>
      <c r="J20" s="87">
        <v>48426</v>
      </c>
      <c r="K20" s="52"/>
      <c r="P20" s="76" t="s">
        <v>248</v>
      </c>
      <c r="Q20" s="89">
        <f ca="1">Q11-WEEKDAY(Q11,1)+1</f>
        <v>45501</v>
      </c>
      <c r="R20" s="90">
        <f ca="1">Tableau89[[#This Row],[Du]]+6</f>
        <v>45507</v>
      </c>
      <c r="T20" s="91" t="s">
        <v>76</v>
      </c>
      <c r="U20" s="92" t="s">
        <v>75</v>
      </c>
      <c r="V20" s="93">
        <v>10</v>
      </c>
      <c r="W20" s="94" t="s">
        <v>225</v>
      </c>
      <c r="Y20" s="101">
        <v>9</v>
      </c>
      <c r="Z20" s="102" t="s">
        <v>249</v>
      </c>
      <c r="AA20" s="103" t="s">
        <v>250</v>
      </c>
    </row>
    <row r="21" spans="4:27" ht="15.75" thickBot="1" x14ac:dyDescent="0.3">
      <c r="D21" s="175"/>
      <c r="E21" s="176">
        <v>11</v>
      </c>
      <c r="F21" s="177"/>
      <c r="G21" s="178"/>
      <c r="I21" s="166"/>
      <c r="J21" s="168"/>
      <c r="K21" s="52"/>
      <c r="L21" s="290" t="s">
        <v>251</v>
      </c>
      <c r="M21" s="291"/>
      <c r="N21" s="113">
        <v>7</v>
      </c>
      <c r="P21" s="114" t="s">
        <v>252</v>
      </c>
      <c r="Q21" s="115"/>
      <c r="R21" s="116"/>
      <c r="T21" s="91" t="s">
        <v>51</v>
      </c>
      <c r="U21" s="99" t="s">
        <v>50</v>
      </c>
      <c r="V21" s="93">
        <v>11</v>
      </c>
      <c r="W21" s="100" t="s">
        <v>225</v>
      </c>
      <c r="Y21" s="101">
        <v>10</v>
      </c>
      <c r="Z21" s="102" t="s">
        <v>253</v>
      </c>
      <c r="AA21" s="103" t="s">
        <v>254</v>
      </c>
    </row>
    <row r="22" spans="4:27" x14ac:dyDescent="0.25">
      <c r="D22" s="175"/>
      <c r="E22" s="176">
        <v>12</v>
      </c>
      <c r="F22" s="177"/>
      <c r="G22" s="178"/>
      <c r="I22" s="167"/>
      <c r="J22" s="168"/>
      <c r="K22" s="52"/>
      <c r="P22" s="7"/>
      <c r="Q22" s="117"/>
      <c r="R22" s="117"/>
      <c r="T22" s="91" t="s">
        <v>56</v>
      </c>
      <c r="U22" s="92" t="s">
        <v>55</v>
      </c>
      <c r="V22" s="93">
        <v>12</v>
      </c>
      <c r="W22" s="94" t="s">
        <v>225</v>
      </c>
      <c r="Y22" s="101">
        <v>11</v>
      </c>
      <c r="Z22" s="102" t="s">
        <v>114</v>
      </c>
      <c r="AA22" s="103"/>
    </row>
    <row r="23" spans="4:27" ht="15.75" thickBot="1" x14ac:dyDescent="0.3">
      <c r="D23" s="175"/>
      <c r="E23" s="176">
        <v>13</v>
      </c>
      <c r="F23" s="177"/>
      <c r="G23" s="178"/>
      <c r="I23" s="166"/>
      <c r="J23" s="168"/>
      <c r="K23" s="52"/>
      <c r="T23" s="91" t="s">
        <v>255</v>
      </c>
      <c r="U23" s="99" t="s">
        <v>256</v>
      </c>
      <c r="V23" s="93">
        <v>13</v>
      </c>
      <c r="W23" s="100" t="s">
        <v>225</v>
      </c>
      <c r="Y23" s="101">
        <v>12</v>
      </c>
      <c r="Z23" s="102" t="s">
        <v>126</v>
      </c>
      <c r="AA23" s="103" t="s">
        <v>257</v>
      </c>
    </row>
    <row r="24" spans="4:27" ht="15.75" thickBot="1" x14ac:dyDescent="0.3">
      <c r="D24" s="179"/>
      <c r="E24" s="176">
        <v>14</v>
      </c>
      <c r="F24" s="177"/>
      <c r="G24" s="180"/>
      <c r="I24" s="167"/>
      <c r="J24" s="168"/>
      <c r="K24" s="52"/>
      <c r="P24" s="251" t="s">
        <v>258</v>
      </c>
      <c r="Q24" s="252"/>
      <c r="R24" s="253"/>
      <c r="T24" s="91" t="s">
        <v>259</v>
      </c>
      <c r="U24" s="92" t="s">
        <v>260</v>
      </c>
      <c r="V24" s="93">
        <v>14</v>
      </c>
      <c r="W24" s="94" t="s">
        <v>225</v>
      </c>
      <c r="Y24" s="101">
        <v>13</v>
      </c>
      <c r="Z24" s="102" t="s">
        <v>261</v>
      </c>
      <c r="AA24" s="103"/>
    </row>
    <row r="25" spans="4:27" x14ac:dyDescent="0.25">
      <c r="D25" s="179"/>
      <c r="E25" s="176">
        <v>15</v>
      </c>
      <c r="F25" s="177"/>
      <c r="G25" s="180"/>
      <c r="I25" s="169"/>
      <c r="J25" s="170"/>
      <c r="K25" s="52"/>
      <c r="P25" s="292" t="s">
        <v>6</v>
      </c>
      <c r="Q25" s="293"/>
      <c r="R25" s="120" t="s">
        <v>262</v>
      </c>
      <c r="T25" s="91" t="s">
        <v>263</v>
      </c>
      <c r="U25" s="99" t="s">
        <v>264</v>
      </c>
      <c r="V25" s="93">
        <v>15</v>
      </c>
      <c r="W25" s="100" t="s">
        <v>225</v>
      </c>
      <c r="Y25" s="101">
        <v>14</v>
      </c>
      <c r="Z25" s="102" t="s">
        <v>115</v>
      </c>
      <c r="AA25" s="103" t="s">
        <v>265</v>
      </c>
    </row>
    <row r="26" spans="4:27" x14ac:dyDescent="0.25">
      <c r="D26" s="179"/>
      <c r="E26" s="176">
        <v>16</v>
      </c>
      <c r="F26" s="177"/>
      <c r="G26" s="180"/>
      <c r="J26" s="6"/>
      <c r="K26" s="5"/>
      <c r="P26" s="294" t="s">
        <v>266</v>
      </c>
      <c r="Q26" s="295"/>
      <c r="R26" s="121" t="s">
        <v>267</v>
      </c>
      <c r="T26" s="91" t="s">
        <v>268</v>
      </c>
      <c r="U26" s="92" t="s">
        <v>269</v>
      </c>
      <c r="V26" s="93">
        <v>16</v>
      </c>
      <c r="W26" s="94" t="s">
        <v>225</v>
      </c>
      <c r="Y26" s="101">
        <v>15</v>
      </c>
      <c r="Z26" s="102" t="s">
        <v>127</v>
      </c>
      <c r="AA26" s="103" t="s">
        <v>270</v>
      </c>
    </row>
    <row r="27" spans="4:27" ht="15.75" thickBot="1" x14ac:dyDescent="0.3">
      <c r="D27" s="179"/>
      <c r="E27" s="176">
        <v>17</v>
      </c>
      <c r="F27" s="177"/>
      <c r="G27" s="180"/>
      <c r="J27" s="5"/>
      <c r="K27" s="5"/>
      <c r="P27" s="276" t="s">
        <v>271</v>
      </c>
      <c r="Q27" s="277"/>
      <c r="R27" s="123" t="s">
        <v>267</v>
      </c>
      <c r="T27" s="91" t="s">
        <v>272</v>
      </c>
      <c r="U27" s="99" t="s">
        <v>273</v>
      </c>
      <c r="V27" s="93">
        <v>17</v>
      </c>
      <c r="W27" s="100" t="s">
        <v>225</v>
      </c>
      <c r="Y27" s="101">
        <v>16</v>
      </c>
      <c r="Z27" s="102" t="s">
        <v>274</v>
      </c>
      <c r="AA27" s="103"/>
    </row>
    <row r="28" spans="4:27" x14ac:dyDescent="0.25">
      <c r="D28" s="179"/>
      <c r="E28" s="176">
        <v>18</v>
      </c>
      <c r="F28" s="177"/>
      <c r="G28" s="180"/>
      <c r="I28" s="254" t="s">
        <v>275</v>
      </c>
      <c r="J28" s="255"/>
      <c r="K28" s="5"/>
      <c r="L28" s="278" t="s">
        <v>276</v>
      </c>
      <c r="M28" s="279"/>
      <c r="N28" s="280"/>
      <c r="P28" s="244" t="s">
        <v>277</v>
      </c>
      <c r="Q28" s="281"/>
      <c r="R28" s="126" t="s">
        <v>278</v>
      </c>
      <c r="T28" s="91" t="s">
        <v>279</v>
      </c>
      <c r="U28" s="92" t="s">
        <v>280</v>
      </c>
      <c r="V28" s="93">
        <v>18</v>
      </c>
      <c r="W28" s="94" t="s">
        <v>225</v>
      </c>
      <c r="Y28" s="101">
        <v>17</v>
      </c>
      <c r="Z28" s="102" t="s">
        <v>281</v>
      </c>
      <c r="AA28" s="103"/>
    </row>
    <row r="29" spans="4:27" x14ac:dyDescent="0.25">
      <c r="D29" s="179"/>
      <c r="E29" s="176">
        <v>19</v>
      </c>
      <c r="F29" s="177"/>
      <c r="G29" s="180"/>
      <c r="I29" s="244" t="s">
        <v>93</v>
      </c>
      <c r="J29" s="245"/>
      <c r="K29" s="5"/>
      <c r="L29" s="128" t="s">
        <v>173</v>
      </c>
      <c r="M29" s="262"/>
      <c r="N29" s="263"/>
      <c r="P29" s="282" t="s">
        <v>282</v>
      </c>
      <c r="Q29" s="283"/>
      <c r="R29" s="123" t="s">
        <v>278</v>
      </c>
      <c r="T29" s="91" t="s">
        <v>283</v>
      </c>
      <c r="U29" s="99" t="s">
        <v>284</v>
      </c>
      <c r="V29" s="93">
        <v>19</v>
      </c>
      <c r="W29" s="100" t="s">
        <v>225</v>
      </c>
      <c r="Y29" s="101">
        <v>18</v>
      </c>
      <c r="Z29" s="102" t="s">
        <v>285</v>
      </c>
      <c r="AA29" s="103" t="s">
        <v>286</v>
      </c>
    </row>
    <row r="30" spans="4:27" ht="15.75" thickBot="1" x14ac:dyDescent="0.3">
      <c r="D30" s="181"/>
      <c r="E30" s="184">
        <v>20</v>
      </c>
      <c r="F30" s="182"/>
      <c r="G30" s="183"/>
      <c r="I30" s="242" t="s">
        <v>287</v>
      </c>
      <c r="J30" s="243"/>
      <c r="K30" s="5"/>
      <c r="L30" s="128" t="s">
        <v>191</v>
      </c>
      <c r="M30" s="262"/>
      <c r="N30" s="263"/>
      <c r="P30" s="274" t="s">
        <v>288</v>
      </c>
      <c r="Q30" s="275"/>
      <c r="R30" s="126" t="s">
        <v>267</v>
      </c>
      <c r="T30" s="91" t="s">
        <v>62</v>
      </c>
      <c r="U30" s="92" t="s">
        <v>289</v>
      </c>
      <c r="V30" s="93">
        <v>20</v>
      </c>
      <c r="W30" s="94" t="s">
        <v>225</v>
      </c>
      <c r="Y30" s="101">
        <v>19</v>
      </c>
      <c r="Z30" s="102" t="s">
        <v>128</v>
      </c>
      <c r="AA30" s="103"/>
    </row>
    <row r="31" spans="4:27" x14ac:dyDescent="0.25">
      <c r="I31" s="244" t="s">
        <v>59</v>
      </c>
      <c r="J31" s="245"/>
      <c r="L31" s="128" t="s">
        <v>223</v>
      </c>
      <c r="M31" s="262"/>
      <c r="N31" s="263"/>
      <c r="P31" s="276" t="s">
        <v>291</v>
      </c>
      <c r="Q31" s="277"/>
      <c r="R31" s="123" t="s">
        <v>278</v>
      </c>
      <c r="T31" s="91" t="s">
        <v>58</v>
      </c>
      <c r="U31" s="99" t="s">
        <v>57</v>
      </c>
      <c r="V31" s="93">
        <v>21</v>
      </c>
      <c r="W31" s="100" t="s">
        <v>292</v>
      </c>
      <c r="Y31" s="101">
        <v>20</v>
      </c>
      <c r="Z31" s="102" t="s">
        <v>113</v>
      </c>
      <c r="AA31" s="103"/>
    </row>
    <row r="32" spans="4:27" ht="15.75" thickBot="1" x14ac:dyDescent="0.3">
      <c r="I32" s="242" t="s">
        <v>172</v>
      </c>
      <c r="J32" s="243"/>
      <c r="L32" s="128" t="s">
        <v>179</v>
      </c>
      <c r="M32" s="262"/>
      <c r="N32" s="263"/>
      <c r="P32" s="264" t="s">
        <v>293</v>
      </c>
      <c r="Q32" s="265"/>
      <c r="R32" s="131" t="s">
        <v>267</v>
      </c>
      <c r="T32" s="91" t="s">
        <v>294</v>
      </c>
      <c r="U32" s="92" t="s">
        <v>295</v>
      </c>
      <c r="V32" s="93">
        <v>22</v>
      </c>
      <c r="W32" s="94" t="s">
        <v>292</v>
      </c>
      <c r="Y32" s="101">
        <v>21</v>
      </c>
      <c r="Z32" s="102" t="s">
        <v>296</v>
      </c>
      <c r="AA32" s="103" t="s">
        <v>297</v>
      </c>
    </row>
    <row r="33" spans="4:27" ht="15.75" thickBot="1" x14ac:dyDescent="0.3">
      <c r="I33" s="244" t="s">
        <v>182</v>
      </c>
      <c r="J33" s="245"/>
      <c r="L33" s="132" t="s">
        <v>180</v>
      </c>
      <c r="M33" s="269"/>
      <c r="N33" s="270"/>
      <c r="T33" s="91" t="s">
        <v>65</v>
      </c>
      <c r="U33" s="99" t="s">
        <v>192</v>
      </c>
      <c r="V33" s="93">
        <v>23</v>
      </c>
      <c r="W33" s="100" t="s">
        <v>292</v>
      </c>
      <c r="Y33" s="101">
        <v>22</v>
      </c>
      <c r="Z33" s="102" t="s">
        <v>298</v>
      </c>
      <c r="AA33" s="103"/>
    </row>
    <row r="34" spans="4:27" x14ac:dyDescent="0.25">
      <c r="I34" s="242" t="s">
        <v>299</v>
      </c>
      <c r="J34" s="243"/>
      <c r="T34" s="91" t="s">
        <v>300</v>
      </c>
      <c r="U34" s="92" t="s">
        <v>301</v>
      </c>
      <c r="V34" s="93">
        <v>24</v>
      </c>
      <c r="W34" s="94" t="s">
        <v>292</v>
      </c>
      <c r="Y34" s="101">
        <v>23</v>
      </c>
      <c r="Z34" s="102" t="s">
        <v>129</v>
      </c>
      <c r="AA34" s="103"/>
    </row>
    <row r="35" spans="4:27" ht="15.75" thickBot="1" x14ac:dyDescent="0.3">
      <c r="I35" s="237" t="s">
        <v>302</v>
      </c>
      <c r="J35" s="238"/>
      <c r="P35" s="273"/>
      <c r="Q35" s="273"/>
      <c r="T35" s="91" t="s">
        <v>303</v>
      </c>
      <c r="U35" s="99" t="s">
        <v>304</v>
      </c>
      <c r="V35" s="93">
        <v>25</v>
      </c>
      <c r="W35" s="100" t="s">
        <v>292</v>
      </c>
      <c r="Y35" s="101">
        <v>24</v>
      </c>
      <c r="Z35" s="102" t="s">
        <v>305</v>
      </c>
      <c r="AA35" s="103"/>
    </row>
    <row r="36" spans="4:27" ht="15.75" thickBot="1" x14ac:dyDescent="0.3">
      <c r="T36" s="91" t="s">
        <v>306</v>
      </c>
      <c r="U36" s="92" t="s">
        <v>307</v>
      </c>
      <c r="V36" s="93">
        <v>26</v>
      </c>
      <c r="W36" s="94" t="s">
        <v>292</v>
      </c>
      <c r="Y36" s="101">
        <v>25</v>
      </c>
      <c r="Z36" s="102" t="s">
        <v>130</v>
      </c>
      <c r="AA36" s="103"/>
    </row>
    <row r="37" spans="4:27" ht="15.75" thickBot="1" x14ac:dyDescent="0.3">
      <c r="D37" s="287" t="s">
        <v>371</v>
      </c>
      <c r="E37" s="288"/>
      <c r="F37" s="289"/>
      <c r="P37" s="251" t="s">
        <v>290</v>
      </c>
      <c r="Q37" s="252"/>
      <c r="R37" s="253"/>
      <c r="T37" s="91" t="s">
        <v>74</v>
      </c>
      <c r="U37" s="99" t="s">
        <v>73</v>
      </c>
      <c r="V37" s="93">
        <v>27</v>
      </c>
      <c r="W37" s="100" t="s">
        <v>292</v>
      </c>
      <c r="Y37" s="101">
        <v>26</v>
      </c>
      <c r="Z37" s="102" t="s">
        <v>116</v>
      </c>
      <c r="AA37" s="103" t="s">
        <v>308</v>
      </c>
    </row>
    <row r="38" spans="4:27" x14ac:dyDescent="0.25">
      <c r="D38" s="188" t="s">
        <v>1</v>
      </c>
      <c r="E38" s="189" t="s">
        <v>3</v>
      </c>
      <c r="F38" s="190" t="s">
        <v>243</v>
      </c>
      <c r="I38" s="246" t="s">
        <v>309</v>
      </c>
      <c r="J38" s="247"/>
      <c r="P38" s="256" t="s">
        <v>6</v>
      </c>
      <c r="Q38" s="257"/>
      <c r="R38" s="258"/>
      <c r="T38" s="91" t="s">
        <v>310</v>
      </c>
      <c r="U38" s="92" t="s">
        <v>134</v>
      </c>
      <c r="V38" s="93">
        <v>28</v>
      </c>
      <c r="W38" s="94" t="s">
        <v>292</v>
      </c>
      <c r="Y38" s="101">
        <v>27</v>
      </c>
      <c r="Z38" s="133" t="s">
        <v>311</v>
      </c>
      <c r="AA38" s="103"/>
    </row>
    <row r="39" spans="4:27" x14ac:dyDescent="0.25">
      <c r="D39" s="71">
        <v>1</v>
      </c>
      <c r="E39" s="6">
        <v>44562</v>
      </c>
      <c r="F39" s="112">
        <v>300</v>
      </c>
      <c r="I39" s="134" t="s">
        <v>84</v>
      </c>
      <c r="J39" s="135" t="s">
        <v>313</v>
      </c>
      <c r="P39" s="266" t="s">
        <v>22</v>
      </c>
      <c r="Q39" s="267"/>
      <c r="R39" s="268"/>
      <c r="T39" s="91" t="s">
        <v>314</v>
      </c>
      <c r="U39" s="99" t="s">
        <v>135</v>
      </c>
      <c r="V39" s="93">
        <v>29</v>
      </c>
      <c r="W39" s="100" t="s">
        <v>292</v>
      </c>
      <c r="Y39" s="101">
        <v>28</v>
      </c>
      <c r="Z39" s="133" t="s">
        <v>122</v>
      </c>
      <c r="AA39" s="103"/>
    </row>
    <row r="40" spans="4:27" x14ac:dyDescent="0.25">
      <c r="D40" s="71">
        <v>1</v>
      </c>
      <c r="E40" s="6">
        <v>44927</v>
      </c>
      <c r="F40" s="112">
        <v>350</v>
      </c>
      <c r="I40" s="122" t="s">
        <v>317</v>
      </c>
      <c r="J40" s="137"/>
      <c r="P40" s="242" t="s">
        <v>24</v>
      </c>
      <c r="Q40" s="271"/>
      <c r="R40" s="243"/>
      <c r="T40" s="91" t="s">
        <v>318</v>
      </c>
      <c r="U40" s="92" t="s">
        <v>319</v>
      </c>
      <c r="V40" s="93">
        <v>30</v>
      </c>
      <c r="W40" s="94" t="s">
        <v>292</v>
      </c>
      <c r="Y40" s="101">
        <v>29</v>
      </c>
      <c r="Z40" s="133" t="s">
        <v>320</v>
      </c>
      <c r="AA40" s="103"/>
    </row>
    <row r="41" spans="4:27" x14ac:dyDescent="0.25">
      <c r="D41" s="71">
        <v>1</v>
      </c>
      <c r="E41" s="6">
        <v>45292</v>
      </c>
      <c r="F41" s="112">
        <v>400</v>
      </c>
      <c r="I41" s="129" t="s">
        <v>88</v>
      </c>
      <c r="J41" s="141"/>
      <c r="P41" s="244" t="s">
        <v>108</v>
      </c>
      <c r="Q41" s="272"/>
      <c r="R41" s="245"/>
      <c r="T41" s="91" t="s">
        <v>322</v>
      </c>
      <c r="U41" s="99" t="s">
        <v>323</v>
      </c>
      <c r="V41" s="93">
        <v>31</v>
      </c>
      <c r="W41" s="100" t="s">
        <v>292</v>
      </c>
      <c r="Y41" s="101">
        <v>30</v>
      </c>
      <c r="Z41" s="133" t="s">
        <v>324</v>
      </c>
      <c r="AA41" s="103"/>
    </row>
    <row r="42" spans="4:27" ht="15.75" thickBot="1" x14ac:dyDescent="0.3">
      <c r="D42" s="71">
        <v>2</v>
      </c>
      <c r="E42" s="6">
        <v>44927</v>
      </c>
      <c r="F42" s="112">
        <v>200</v>
      </c>
      <c r="I42" s="122" t="s">
        <v>102</v>
      </c>
      <c r="J42" s="137"/>
      <c r="P42" s="259" t="s">
        <v>23</v>
      </c>
      <c r="Q42" s="260"/>
      <c r="R42" s="261"/>
      <c r="T42" s="91" t="s">
        <v>325</v>
      </c>
      <c r="U42" s="92" t="s">
        <v>326</v>
      </c>
      <c r="V42" s="93">
        <v>32</v>
      </c>
      <c r="W42" s="94" t="s">
        <v>292</v>
      </c>
      <c r="Y42" s="101">
        <v>31</v>
      </c>
      <c r="Z42" s="133" t="s">
        <v>125</v>
      </c>
      <c r="AA42" s="103"/>
    </row>
    <row r="43" spans="4:27" x14ac:dyDescent="0.25">
      <c r="D43" s="71">
        <v>2</v>
      </c>
      <c r="E43" s="6">
        <v>45292</v>
      </c>
      <c r="F43" s="112">
        <v>225</v>
      </c>
      <c r="I43" s="129" t="s">
        <v>327</v>
      </c>
      <c r="J43" s="141"/>
      <c r="T43" s="91" t="s">
        <v>328</v>
      </c>
      <c r="U43" s="99" t="s">
        <v>329</v>
      </c>
      <c r="V43" s="93">
        <v>33</v>
      </c>
      <c r="W43" s="100" t="s">
        <v>330</v>
      </c>
      <c r="Y43" s="101">
        <v>32</v>
      </c>
      <c r="Z43" s="133" t="s">
        <v>331</v>
      </c>
      <c r="AA43" s="103"/>
    </row>
    <row r="44" spans="4:27" x14ac:dyDescent="0.25">
      <c r="D44" s="71">
        <v>3</v>
      </c>
      <c r="E44" s="6">
        <v>44927</v>
      </c>
      <c r="F44" s="112">
        <v>100</v>
      </c>
      <c r="I44" s="122" t="s">
        <v>89</v>
      </c>
      <c r="J44" s="137" t="str">
        <f>CHAR(252)</f>
        <v>ü</v>
      </c>
      <c r="T44" s="91" t="s">
        <v>332</v>
      </c>
      <c r="U44" s="92" t="s">
        <v>333</v>
      </c>
      <c r="V44" s="93">
        <v>34</v>
      </c>
      <c r="W44" s="94" t="s">
        <v>330</v>
      </c>
      <c r="Y44" s="101">
        <v>33</v>
      </c>
      <c r="Z44" s="133" t="s">
        <v>334</v>
      </c>
      <c r="AA44" s="103"/>
    </row>
    <row r="45" spans="4:27" ht="15.75" thickBot="1" x14ac:dyDescent="0.3">
      <c r="D45" s="71">
        <v>3</v>
      </c>
      <c r="E45" s="6">
        <v>45292</v>
      </c>
      <c r="F45" s="112">
        <v>115</v>
      </c>
      <c r="I45" s="130"/>
      <c r="J45" s="151"/>
      <c r="T45" s="91" t="s">
        <v>335</v>
      </c>
      <c r="U45" s="99" t="s">
        <v>336</v>
      </c>
      <c r="V45" s="93">
        <v>35</v>
      </c>
      <c r="W45" s="100" t="s">
        <v>330</v>
      </c>
      <c r="Y45" s="101">
        <v>34</v>
      </c>
      <c r="Z45" s="133" t="s">
        <v>124</v>
      </c>
      <c r="AA45" s="103"/>
    </row>
    <row r="46" spans="4:27" x14ac:dyDescent="0.25">
      <c r="D46" s="71">
        <v>4</v>
      </c>
      <c r="E46" s="6">
        <v>44927</v>
      </c>
      <c r="F46" s="112">
        <v>200</v>
      </c>
      <c r="T46" s="91" t="s">
        <v>54</v>
      </c>
      <c r="U46" s="92" t="s">
        <v>53</v>
      </c>
      <c r="V46" s="93">
        <v>36</v>
      </c>
      <c r="W46" s="94" t="s">
        <v>330</v>
      </c>
      <c r="Y46" s="101">
        <v>35</v>
      </c>
      <c r="Z46" s="102" t="s">
        <v>337</v>
      </c>
      <c r="AA46" s="103" t="s">
        <v>338</v>
      </c>
    </row>
    <row r="47" spans="4:27" ht="15.75" thickBot="1" x14ac:dyDescent="0.3">
      <c r="D47" s="71">
        <v>4</v>
      </c>
      <c r="E47" s="6">
        <v>45292</v>
      </c>
      <c r="F47" s="112">
        <v>225</v>
      </c>
      <c r="T47" s="91" t="s">
        <v>44</v>
      </c>
      <c r="U47" s="99" t="s">
        <v>43</v>
      </c>
      <c r="V47" s="93">
        <v>37</v>
      </c>
      <c r="W47" s="100" t="s">
        <v>66</v>
      </c>
      <c r="Y47" s="101">
        <v>36</v>
      </c>
      <c r="Z47" s="102" t="s">
        <v>339</v>
      </c>
      <c r="AA47" s="103"/>
    </row>
    <row r="48" spans="4:27" x14ac:dyDescent="0.25">
      <c r="F48" s="124"/>
      <c r="I48" s="254" t="s">
        <v>341</v>
      </c>
      <c r="J48" s="255"/>
      <c r="P48" s="248" t="s">
        <v>312</v>
      </c>
      <c r="Q48" s="249"/>
      <c r="R48" s="250"/>
      <c r="T48" s="91" t="s">
        <v>67</v>
      </c>
      <c r="U48" s="92" t="s">
        <v>342</v>
      </c>
      <c r="V48" s="93">
        <v>38</v>
      </c>
      <c r="W48" s="94" t="s">
        <v>66</v>
      </c>
      <c r="Y48" s="101">
        <v>37</v>
      </c>
      <c r="Z48" s="102" t="s">
        <v>131</v>
      </c>
      <c r="AA48" s="103"/>
    </row>
    <row r="49" spans="6:27" x14ac:dyDescent="0.25">
      <c r="F49" s="124"/>
      <c r="I49" s="244" t="s">
        <v>177</v>
      </c>
      <c r="J49" s="245"/>
      <c r="P49" s="134" t="s">
        <v>315</v>
      </c>
      <c r="Q49" s="135" t="s">
        <v>316</v>
      </c>
      <c r="R49" s="136" t="s">
        <v>313</v>
      </c>
      <c r="T49" s="91" t="s">
        <v>343</v>
      </c>
      <c r="U49" s="99" t="s">
        <v>344</v>
      </c>
      <c r="V49" s="93">
        <v>39</v>
      </c>
      <c r="W49" s="100" t="s">
        <v>66</v>
      </c>
      <c r="Y49" s="101">
        <v>38</v>
      </c>
      <c r="Z49" s="102" t="s">
        <v>345</v>
      </c>
      <c r="AA49" s="103"/>
    </row>
    <row r="50" spans="6:27" x14ac:dyDescent="0.25">
      <c r="F50" s="124"/>
      <c r="I50" s="242" t="s">
        <v>174</v>
      </c>
      <c r="J50" s="243"/>
      <c r="P50" s="138" t="s">
        <v>321</v>
      </c>
      <c r="Q50" s="139">
        <v>0</v>
      </c>
      <c r="R50" s="140"/>
      <c r="T50" s="91" t="s">
        <v>68</v>
      </c>
      <c r="U50" s="92" t="s">
        <v>346</v>
      </c>
      <c r="V50" s="93">
        <v>40</v>
      </c>
      <c r="W50" s="94" t="s">
        <v>66</v>
      </c>
      <c r="Y50" s="101">
        <v>39</v>
      </c>
      <c r="Z50" s="102" t="s">
        <v>347</v>
      </c>
      <c r="AA50" s="103" t="s">
        <v>348</v>
      </c>
    </row>
    <row r="51" spans="6:27" ht="15.75" thickBot="1" x14ac:dyDescent="0.3">
      <c r="F51" s="124"/>
      <c r="I51" s="244" t="s">
        <v>178</v>
      </c>
      <c r="J51" s="245"/>
      <c r="P51" s="142" t="s">
        <v>90</v>
      </c>
      <c r="Q51" s="143">
        <v>15</v>
      </c>
      <c r="R51" s="144"/>
      <c r="T51" s="91" t="s">
        <v>349</v>
      </c>
      <c r="U51" s="99" t="s">
        <v>350</v>
      </c>
      <c r="V51" s="93">
        <v>41</v>
      </c>
      <c r="W51" s="100" t="s">
        <v>66</v>
      </c>
      <c r="Y51" s="152">
        <v>40</v>
      </c>
      <c r="Z51" s="153" t="s">
        <v>120</v>
      </c>
      <c r="AA51" s="154"/>
    </row>
    <row r="52" spans="6:27" x14ac:dyDescent="0.25">
      <c r="F52" s="124"/>
      <c r="I52" s="242" t="s">
        <v>59</v>
      </c>
      <c r="J52" s="243"/>
      <c r="P52" s="145" t="s">
        <v>87</v>
      </c>
      <c r="Q52" s="146">
        <v>30</v>
      </c>
      <c r="R52" s="147"/>
      <c r="T52" s="91" t="s">
        <v>351</v>
      </c>
      <c r="U52" s="92" t="s">
        <v>352</v>
      </c>
      <c r="V52" s="93">
        <v>42</v>
      </c>
      <c r="W52" s="94" t="s">
        <v>66</v>
      </c>
    </row>
    <row r="53" spans="6:27" x14ac:dyDescent="0.25">
      <c r="F53" s="124"/>
      <c r="I53" s="244" t="s">
        <v>172</v>
      </c>
      <c r="J53" s="245"/>
      <c r="P53" s="142" t="s">
        <v>103</v>
      </c>
      <c r="Q53" s="143">
        <v>60</v>
      </c>
      <c r="R53" s="144"/>
      <c r="T53" s="91" t="s">
        <v>353</v>
      </c>
      <c r="U53" s="99" t="s">
        <v>354</v>
      </c>
      <c r="V53" s="93">
        <v>43</v>
      </c>
      <c r="W53" s="100" t="s">
        <v>355</v>
      </c>
    </row>
    <row r="54" spans="6:27" ht="15.75" thickBot="1" x14ac:dyDescent="0.3">
      <c r="F54" s="124"/>
      <c r="I54" s="125" t="s">
        <v>182</v>
      </c>
      <c r="J54" s="127"/>
      <c r="P54" s="148"/>
      <c r="Q54" s="149"/>
      <c r="R54" s="150"/>
      <c r="T54" s="91" t="s">
        <v>356</v>
      </c>
      <c r="U54" s="92" t="s">
        <v>357</v>
      </c>
      <c r="V54" s="93">
        <v>44</v>
      </c>
      <c r="W54" s="94" t="s">
        <v>355</v>
      </c>
    </row>
    <row r="55" spans="6:27" x14ac:dyDescent="0.25">
      <c r="F55" s="124"/>
      <c r="I55" s="242" t="s">
        <v>358</v>
      </c>
      <c r="J55" s="243"/>
      <c r="T55" s="91" t="s">
        <v>175</v>
      </c>
      <c r="U55" s="99" t="s">
        <v>133</v>
      </c>
      <c r="V55" s="93">
        <v>45</v>
      </c>
      <c r="W55" s="100" t="s">
        <v>355</v>
      </c>
    </row>
    <row r="56" spans="6:27" ht="15.75" thickBot="1" x14ac:dyDescent="0.3">
      <c r="F56" s="124"/>
      <c r="I56" s="237" t="s">
        <v>183</v>
      </c>
      <c r="J56" s="238"/>
      <c r="T56" s="91" t="s">
        <v>34</v>
      </c>
      <c r="U56" s="92" t="s">
        <v>33</v>
      </c>
      <c r="V56" s="93">
        <v>46</v>
      </c>
      <c r="W56" s="94" t="s">
        <v>355</v>
      </c>
    </row>
    <row r="57" spans="6:27" x14ac:dyDescent="0.25">
      <c r="F57" s="124"/>
      <c r="T57" s="91" t="s">
        <v>140</v>
      </c>
      <c r="U57" s="99" t="s">
        <v>139</v>
      </c>
      <c r="V57" s="93">
        <v>47</v>
      </c>
      <c r="W57" s="100" t="s">
        <v>355</v>
      </c>
    </row>
    <row r="58" spans="6:27" x14ac:dyDescent="0.25">
      <c r="F58" s="124"/>
      <c r="T58" s="91" t="s">
        <v>359</v>
      </c>
      <c r="U58" s="92" t="s">
        <v>360</v>
      </c>
      <c r="V58" s="93">
        <v>48</v>
      </c>
      <c r="W58" s="94" t="s">
        <v>355</v>
      </c>
    </row>
    <row r="59" spans="6:27" x14ac:dyDescent="0.25">
      <c r="F59" s="124"/>
      <c r="T59" s="91" t="s">
        <v>138</v>
      </c>
      <c r="U59" s="99" t="s">
        <v>137</v>
      </c>
      <c r="V59" s="93">
        <v>49</v>
      </c>
      <c r="W59" s="100" t="s">
        <v>355</v>
      </c>
    </row>
    <row r="60" spans="6:27" x14ac:dyDescent="0.25">
      <c r="F60" s="124"/>
      <c r="T60" s="91" t="s">
        <v>69</v>
      </c>
      <c r="U60" s="92" t="s">
        <v>176</v>
      </c>
      <c r="V60" s="93">
        <v>50</v>
      </c>
      <c r="W60" s="94" t="s">
        <v>355</v>
      </c>
    </row>
    <row r="61" spans="6:27" x14ac:dyDescent="0.25">
      <c r="F61" s="124"/>
      <c r="T61" s="91" t="s">
        <v>361</v>
      </c>
      <c r="U61" s="99" t="s">
        <v>81</v>
      </c>
      <c r="V61" s="93">
        <v>66</v>
      </c>
      <c r="W61" s="100" t="s">
        <v>355</v>
      </c>
    </row>
    <row r="62" spans="6:27" x14ac:dyDescent="0.25">
      <c r="F62" s="124"/>
      <c r="T62" s="91" t="s">
        <v>70</v>
      </c>
      <c r="U62" s="92" t="s">
        <v>78</v>
      </c>
      <c r="V62" s="93">
        <v>51</v>
      </c>
      <c r="W62" s="94" t="s">
        <v>355</v>
      </c>
    </row>
    <row r="63" spans="6:27" x14ac:dyDescent="0.25">
      <c r="F63" s="124"/>
      <c r="T63" s="91" t="s">
        <v>181</v>
      </c>
      <c r="U63" s="99" t="s">
        <v>71</v>
      </c>
      <c r="V63" s="93">
        <v>52</v>
      </c>
      <c r="W63" s="100" t="s">
        <v>355</v>
      </c>
      <c r="Z63" s="14"/>
    </row>
    <row r="64" spans="6:27" x14ac:dyDescent="0.25">
      <c r="F64" s="124"/>
      <c r="T64" s="91" t="s">
        <v>80</v>
      </c>
      <c r="U64" s="92" t="s">
        <v>79</v>
      </c>
      <c r="V64" s="93">
        <v>62</v>
      </c>
      <c r="W64" s="94" t="s">
        <v>355</v>
      </c>
    </row>
    <row r="65" spans="4:23" x14ac:dyDescent="0.25">
      <c r="F65" s="124"/>
      <c r="T65" s="91" t="s">
        <v>47</v>
      </c>
      <c r="U65" s="99" t="s">
        <v>46</v>
      </c>
      <c r="V65" s="93">
        <v>53</v>
      </c>
      <c r="W65" s="100" t="s">
        <v>355</v>
      </c>
    </row>
    <row r="66" spans="4:23" x14ac:dyDescent="0.25">
      <c r="F66" s="124"/>
      <c r="T66" s="91" t="s">
        <v>22</v>
      </c>
      <c r="U66" s="92" t="s">
        <v>45</v>
      </c>
      <c r="V66" s="93">
        <v>54</v>
      </c>
      <c r="W66" s="94" t="s">
        <v>355</v>
      </c>
    </row>
    <row r="67" spans="4:23" x14ac:dyDescent="0.25">
      <c r="F67" s="124"/>
      <c r="T67" s="91" t="s">
        <v>49</v>
      </c>
      <c r="U67" s="99" t="s">
        <v>48</v>
      </c>
      <c r="V67" s="93">
        <v>55</v>
      </c>
      <c r="W67" s="100" t="s">
        <v>355</v>
      </c>
    </row>
    <row r="68" spans="4:23" x14ac:dyDescent="0.25">
      <c r="F68" s="124"/>
      <c r="T68" s="91" t="s">
        <v>64</v>
      </c>
      <c r="U68" s="92" t="s">
        <v>63</v>
      </c>
      <c r="V68" s="93">
        <v>56</v>
      </c>
      <c r="W68" s="94" t="s">
        <v>355</v>
      </c>
    </row>
    <row r="69" spans="4:23" x14ac:dyDescent="0.25">
      <c r="T69" s="91" t="s">
        <v>61</v>
      </c>
      <c r="U69" s="99" t="s">
        <v>60</v>
      </c>
      <c r="V69" s="93">
        <v>57</v>
      </c>
      <c r="W69" s="100" t="s">
        <v>355</v>
      </c>
    </row>
    <row r="70" spans="4:23" x14ac:dyDescent="0.25">
      <c r="T70" s="91" t="s">
        <v>362</v>
      </c>
      <c r="U70" s="92" t="s">
        <v>363</v>
      </c>
      <c r="V70" s="93">
        <v>58</v>
      </c>
      <c r="W70" s="94" t="s">
        <v>355</v>
      </c>
    </row>
    <row r="71" spans="4:23" x14ac:dyDescent="0.25">
      <c r="T71" s="91" t="s">
        <v>364</v>
      </c>
      <c r="U71" s="99" t="s">
        <v>365</v>
      </c>
      <c r="V71" s="93">
        <v>59</v>
      </c>
      <c r="W71" s="100" t="s">
        <v>355</v>
      </c>
    </row>
    <row r="72" spans="4:23" x14ac:dyDescent="0.25">
      <c r="T72" s="91" t="s">
        <v>95</v>
      </c>
      <c r="U72" s="92" t="s">
        <v>94</v>
      </c>
      <c r="V72" s="93">
        <v>60</v>
      </c>
      <c r="W72" s="94" t="s">
        <v>355</v>
      </c>
    </row>
    <row r="73" spans="4:23" ht="15.75" thickBot="1" x14ac:dyDescent="0.3">
      <c r="T73" s="91" t="s">
        <v>185</v>
      </c>
      <c r="U73" s="99" t="s">
        <v>184</v>
      </c>
      <c r="V73" s="93">
        <v>63</v>
      </c>
      <c r="W73" s="100" t="s">
        <v>355</v>
      </c>
    </row>
    <row r="74" spans="4:23" ht="15.75" thickBot="1" x14ac:dyDescent="0.3">
      <c r="D74" s="251" t="s">
        <v>340</v>
      </c>
      <c r="E74" s="252"/>
      <c r="F74" s="253"/>
      <c r="T74" s="91" t="s">
        <v>187</v>
      </c>
      <c r="U74" s="92" t="s">
        <v>186</v>
      </c>
      <c r="V74" s="93">
        <v>64</v>
      </c>
      <c r="W74" s="94" t="s">
        <v>355</v>
      </c>
    </row>
    <row r="75" spans="4:23" x14ac:dyDescent="0.25">
      <c r="D75" s="256" t="s">
        <v>243</v>
      </c>
      <c r="E75" s="257"/>
      <c r="F75" s="258"/>
      <c r="T75" s="91" t="s">
        <v>189</v>
      </c>
      <c r="U75" s="99" t="s">
        <v>188</v>
      </c>
      <c r="V75" s="93">
        <v>65</v>
      </c>
      <c r="W75" s="100" t="s">
        <v>355</v>
      </c>
    </row>
    <row r="76" spans="4:23" ht="15.75" thickBot="1" x14ac:dyDescent="0.3">
      <c r="D76" s="239">
        <v>350</v>
      </c>
      <c r="E76" s="240"/>
      <c r="F76" s="241"/>
      <c r="T76" s="91" t="s">
        <v>366</v>
      </c>
      <c r="U76" s="92" t="s">
        <v>367</v>
      </c>
      <c r="V76" s="93">
        <v>61</v>
      </c>
      <c r="W76" s="94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5" bestFit="1" customWidth="1"/>
    <col min="2" max="2" width="11" style="164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5" bestFit="1" customWidth="1"/>
    <col min="7" max="7" width="36.28515625" bestFit="1" customWidth="1"/>
    <col min="8" max="8" width="15" style="5" bestFit="1" customWidth="1"/>
    <col min="9" max="13" width="10.7109375" style="165" customWidth="1"/>
  </cols>
  <sheetData>
    <row r="1" spans="1:13" s="5" customFormat="1" x14ac:dyDescent="0.25">
      <c r="A1" s="158" t="s">
        <v>190</v>
      </c>
      <c r="B1" s="159" t="s">
        <v>3</v>
      </c>
      <c r="C1" s="160" t="s">
        <v>163</v>
      </c>
      <c r="D1" s="160" t="s">
        <v>164</v>
      </c>
      <c r="E1" s="161" t="s">
        <v>165</v>
      </c>
      <c r="F1" s="158" t="s">
        <v>72</v>
      </c>
      <c r="G1" s="160" t="s">
        <v>26</v>
      </c>
      <c r="H1" s="162" t="s">
        <v>169</v>
      </c>
      <c r="I1" s="163" t="s">
        <v>166</v>
      </c>
      <c r="J1" s="163" t="s">
        <v>167</v>
      </c>
      <c r="K1" s="163" t="s">
        <v>168</v>
      </c>
      <c r="L1" s="163" t="s">
        <v>170</v>
      </c>
      <c r="M1" s="163" t="s">
        <v>171</v>
      </c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1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56" customWidth="1"/>
  </cols>
  <sheetData>
    <row r="1" spans="1:16" s="5" customFormat="1" ht="15" customHeight="1" x14ac:dyDescent="0.25">
      <c r="A1" s="40" t="s">
        <v>132</v>
      </c>
      <c r="B1" s="42" t="s">
        <v>3</v>
      </c>
      <c r="C1" s="40" t="s">
        <v>163</v>
      </c>
      <c r="D1" s="40" t="s">
        <v>164</v>
      </c>
      <c r="E1" s="40" t="s">
        <v>368</v>
      </c>
      <c r="F1" s="40" t="s">
        <v>165</v>
      </c>
      <c r="G1" s="40" t="s">
        <v>72</v>
      </c>
      <c r="H1" s="40" t="s">
        <v>26</v>
      </c>
      <c r="I1" s="40" t="s">
        <v>169</v>
      </c>
      <c r="J1" s="40" t="s">
        <v>166</v>
      </c>
      <c r="K1" s="40" t="s">
        <v>167</v>
      </c>
      <c r="L1" s="40" t="s">
        <v>168</v>
      </c>
      <c r="M1" s="40" t="s">
        <v>170</v>
      </c>
      <c r="N1" s="40" t="s">
        <v>171</v>
      </c>
      <c r="O1" s="40" t="s">
        <v>29</v>
      </c>
      <c r="P1" s="155" t="s">
        <v>141</v>
      </c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1"/>
  <sheetViews>
    <sheetView workbookViewId="0">
      <pane ySplit="600" activePane="bottomLeft"/>
      <selection pane="bottomLeft" activeCell="I23" sqref="I23"/>
    </sheetView>
  </sheetViews>
  <sheetFormatPr baseColWidth="10" defaultRowHeight="13.5" x14ac:dyDescent="0.25"/>
  <cols>
    <col min="1" max="1" width="6.42578125" style="11" customWidth="1"/>
    <col min="2" max="2" width="8.7109375" style="13" customWidth="1"/>
    <col min="3" max="3" width="26" style="11" customWidth="1"/>
    <col min="4" max="4" width="12.7109375" style="12" customWidth="1"/>
    <col min="5" max="5" width="13.7109375" style="21" customWidth="1"/>
    <col min="6" max="6" width="6.7109375" style="11" customWidth="1"/>
    <col min="7" max="7" width="5.7109375" style="11" customWidth="1"/>
    <col min="8" max="8" width="13.7109375" style="11" customWidth="1"/>
    <col min="9" max="9" width="5.7109375" style="11" customWidth="1"/>
    <col min="10" max="10" width="19.7109375" style="11" customWidth="1"/>
    <col min="11" max="16384" width="11.42578125" style="11"/>
  </cols>
  <sheetData>
    <row r="1" spans="1:6" ht="15" customHeight="1" x14ac:dyDescent="0.25">
      <c r="A1" s="24" t="s">
        <v>97</v>
      </c>
      <c r="B1" s="25" t="s">
        <v>96</v>
      </c>
      <c r="C1" s="24" t="s">
        <v>82</v>
      </c>
      <c r="D1" s="24" t="s">
        <v>98</v>
      </c>
      <c r="E1" s="26" t="s">
        <v>100</v>
      </c>
      <c r="F1" s="24" t="s">
        <v>92</v>
      </c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1" bestFit="1" customWidth="1"/>
    <col min="2" max="2" width="12.7109375" style="12" customWidth="1"/>
    <col min="3" max="3" width="26.140625" style="11" bestFit="1" customWidth="1"/>
    <col min="4" max="4" width="13" style="11" bestFit="1" customWidth="1"/>
    <col min="5" max="5" width="13.28515625" style="21" customWidth="1"/>
    <col min="6" max="6" width="27.85546875" style="11" bestFit="1" customWidth="1"/>
    <col min="7" max="16384" width="11.42578125" style="11"/>
  </cols>
  <sheetData>
    <row r="1" spans="1:6" x14ac:dyDescent="0.25">
      <c r="A1" s="22" t="s">
        <v>97</v>
      </c>
      <c r="B1" s="22" t="s">
        <v>98</v>
      </c>
      <c r="C1" s="22" t="s">
        <v>82</v>
      </c>
      <c r="D1" s="22" t="s">
        <v>99</v>
      </c>
      <c r="E1" s="23" t="s">
        <v>91</v>
      </c>
      <c r="F1" s="22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"/>
  <sheetViews>
    <sheetView zoomScale="95" zoomScaleNormal="95" workbookViewId="0">
      <selection activeCell="C168" sqref="C168"/>
    </sheetView>
  </sheetViews>
  <sheetFormatPr baseColWidth="10" defaultRowHeight="15" x14ac:dyDescent="0.25"/>
  <cols>
    <col min="1" max="1" width="11" style="38" bestFit="1" customWidth="1"/>
    <col min="2" max="2" width="12.7109375" style="37" bestFit="1" customWidth="1"/>
    <col min="3" max="3" width="52.140625" style="10" bestFit="1" customWidth="1"/>
    <col min="4" max="5" width="7.42578125" style="10" bestFit="1" customWidth="1"/>
    <col min="6" max="6" width="10.42578125" style="37" bestFit="1" customWidth="1"/>
    <col min="7" max="7" width="11" style="39" bestFit="1" customWidth="1"/>
    <col min="8" max="8" width="10.140625" style="39" bestFit="1" customWidth="1"/>
    <col min="9" max="9" width="11" style="39" bestFit="1" customWidth="1"/>
    <col min="10" max="10" width="15.42578125" style="37" bestFit="1" customWidth="1"/>
    <col min="11" max="16384" width="11.42578125" style="10"/>
  </cols>
  <sheetData>
    <row r="1" spans="1:10" x14ac:dyDescent="0.25">
      <c r="A1" s="31" t="s">
        <v>136</v>
      </c>
      <c r="B1" s="32" t="s">
        <v>101</v>
      </c>
      <c r="C1" s="32" t="s">
        <v>82</v>
      </c>
      <c r="D1" s="32" t="s">
        <v>84</v>
      </c>
      <c r="E1" s="32" t="s">
        <v>83</v>
      </c>
      <c r="F1" s="32" t="s">
        <v>104</v>
      </c>
      <c r="G1" s="33" t="s">
        <v>85</v>
      </c>
      <c r="H1" s="34" t="s">
        <v>105</v>
      </c>
      <c r="I1" s="35" t="s">
        <v>86</v>
      </c>
      <c r="J1" s="36" t="s">
        <v>106</v>
      </c>
    </row>
  </sheetData>
  <autoFilter ref="A1:J1" xr:uid="{6A0BDE8C-C0CD-4E75-A0A0-916CFADCF838}"/>
  <phoneticPr fontId="2" type="noConversion"/>
  <conditionalFormatting sqref="A2:J99796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9" bestFit="1" customWidth="1"/>
    <col min="2" max="2" width="12" style="6" bestFit="1" customWidth="1"/>
    <col min="3" max="3" width="12" style="6" customWidth="1"/>
    <col min="4" max="4" width="8.28515625" style="16" bestFit="1" customWidth="1"/>
    <col min="5" max="5" width="28" style="15" bestFit="1" customWidth="1"/>
    <col min="6" max="6" width="34.28515625" style="15" customWidth="1"/>
    <col min="7" max="7" width="25.42578125" style="15" bestFit="1" customWidth="1"/>
    <col min="8" max="8" width="25.42578125" style="15" customWidth="1"/>
    <col min="9" max="9" width="23.85546875" style="15" bestFit="1" customWidth="1"/>
    <col min="10" max="10" width="11.42578125" style="8" bestFit="1" customWidth="1"/>
    <col min="11" max="11" width="21.7109375" bestFit="1" customWidth="1"/>
    <col min="12" max="12" width="12.140625" style="1" bestFit="1" customWidth="1"/>
    <col min="13" max="13" width="23.5703125" style="17" bestFit="1" customWidth="1"/>
    <col min="14" max="14" width="12.140625" style="8" bestFit="1" customWidth="1"/>
    <col min="15" max="15" width="12.42578125" style="17" bestFit="1" customWidth="1"/>
    <col min="16" max="16" width="12.140625" style="8" bestFit="1" customWidth="1"/>
    <col min="17" max="17" width="8.42578125" style="18" bestFit="1" customWidth="1"/>
    <col min="18" max="18" width="8.7109375" style="8" bestFit="1" customWidth="1"/>
    <col min="19" max="19" width="8.7109375" style="18" bestFit="1" customWidth="1"/>
    <col min="20" max="20" width="10.28515625" style="8" bestFit="1" customWidth="1"/>
    <col min="21" max="21" width="11.42578125" style="8" bestFit="1" customWidth="1"/>
    <col min="22" max="22" width="10.28515625" style="8" bestFit="1" customWidth="1"/>
  </cols>
  <sheetData>
    <row r="1" spans="1:22" x14ac:dyDescent="0.25">
      <c r="A1" s="200" t="s">
        <v>96</v>
      </c>
      <c r="B1" s="19" t="s">
        <v>146</v>
      </c>
      <c r="C1" s="19" t="s">
        <v>369</v>
      </c>
      <c r="D1" s="19" t="s">
        <v>147</v>
      </c>
      <c r="E1" s="19" t="s">
        <v>20</v>
      </c>
      <c r="F1" s="19" t="s">
        <v>148</v>
      </c>
      <c r="G1" s="19" t="s">
        <v>160</v>
      </c>
      <c r="H1" s="19" t="s">
        <v>162</v>
      </c>
      <c r="I1" s="19" t="s">
        <v>161</v>
      </c>
      <c r="J1" s="19" t="s">
        <v>21</v>
      </c>
      <c r="K1" s="19" t="s">
        <v>149</v>
      </c>
      <c r="L1" s="19" t="s">
        <v>150</v>
      </c>
      <c r="M1" s="19" t="s">
        <v>151</v>
      </c>
      <c r="N1" s="19" t="s">
        <v>152</v>
      </c>
      <c r="O1" s="19" t="s">
        <v>153</v>
      </c>
      <c r="P1" s="19" t="s">
        <v>154</v>
      </c>
      <c r="Q1" s="19" t="s">
        <v>155</v>
      </c>
      <c r="R1" s="19" t="s">
        <v>156</v>
      </c>
      <c r="S1" s="19" t="s">
        <v>157</v>
      </c>
      <c r="T1" s="19" t="s">
        <v>158</v>
      </c>
      <c r="U1" s="19" t="s">
        <v>107</v>
      </c>
      <c r="V1" s="19" t="s">
        <v>145</v>
      </c>
    </row>
  </sheetData>
  <autoFilter ref="A1:V1" xr:uid="{8B45F79E-24DF-4598-AC35-A20900C36411}"/>
  <conditionalFormatting sqref="A2:V9826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1"/>
  <sheetViews>
    <sheetView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2" t="s">
        <v>96</v>
      </c>
      <c r="B1" s="3" t="s">
        <v>6</v>
      </c>
      <c r="C1" s="2" t="s">
        <v>7</v>
      </c>
      <c r="D1" s="4" t="s">
        <v>109</v>
      </c>
      <c r="E1" s="3" t="s">
        <v>21</v>
      </c>
      <c r="F1" s="2" t="s">
        <v>159</v>
      </c>
    </row>
  </sheetData>
  <conditionalFormatting sqref="A2:F9557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2024-07-31T13:28:35Z</dcterms:modified>
</cp:coreProperties>
</file>